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DELL\Desktop\SSR 22-23 BY VLOOKUP\..Main SSR 21 SOURCE FF\"/>
    </mc:Choice>
  </mc:AlternateContent>
  <xr:revisionPtr revIDLastSave="0" documentId="13_ncr:1_{B4E7EC15-BA87-400D-9F6C-3044CC15AA4B}" xr6:coauthVersionLast="47" xr6:coauthVersionMax="47" xr10:uidLastSave="{00000000-0000-0000-0000-000000000000}"/>
  <bookViews>
    <workbookView xWindow="-108" yWindow="-108" windowWidth="23256" windowHeight="12456" tabRatio="857" activeTab="1" xr2:uid="{00000000-000D-0000-FFFF-FFFF00000000}"/>
  </bookViews>
  <sheets>
    <sheet name="SSR 2022-23" sheetId="6" r:id="rId1"/>
    <sheet name="LEAD 25-7-22 final Prmnt " sheetId="3" r:id="rId2"/>
    <sheet name="basic rates " sheetId="2" r:id="rId3"/>
    <sheet name="Q C CHARGES" sheetId="4" r:id="rId4"/>
    <sheet name="SSR 21-22 final Prmnt" sheetId="1" r:id="rId5"/>
    <sheet name="SSR 21-22 final Prmnt (short)"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A">#REF!</definedName>
    <definedName name="\B">#REF!</definedName>
    <definedName name="\J">#REF!</definedName>
    <definedName name="\M">#REF!</definedName>
    <definedName name="\P">#REF!</definedName>
    <definedName name="_______Ka1696">[1]Sheet1!#REF!</definedName>
    <definedName name="______C">[2]D!$H$10:$H$10</definedName>
    <definedName name="_____C">[2]D!$H$10:$H$10</definedName>
    <definedName name="_____Ka1696">[1]Sheet1!#REF!</definedName>
    <definedName name="____C">[2]D!$H$10:$H$10</definedName>
    <definedName name="____Ka1696">[1]Sheet1!#REF!</definedName>
    <definedName name="___C">[2]D!$H$10:$H$10</definedName>
    <definedName name="___jl1">#REF!</definedName>
    <definedName name="___Ka1696">[1]Sheet1!#REF!</definedName>
    <definedName name="__C">[2]D!$H$10:$H$10</definedName>
    <definedName name="__jl1">#REF!</definedName>
    <definedName name="__Ka1696">[1]Sheet1!#REF!</definedName>
    <definedName name="_C">[3]D!$H$10:$H$10</definedName>
    <definedName name="_xlnm._FilterDatabase" localSheetId="0" hidden="1">'SSR 2022-23'!$H$1:$I$2326</definedName>
    <definedName name="_jl1">#REF!</definedName>
    <definedName name="_Ka1696">[1]Sheet1!#REF!</definedName>
    <definedName name="_Key1" hidden="1">#REF!</definedName>
    <definedName name="_Key2" hidden="1">#REF!</definedName>
    <definedName name="_Order1" hidden="1">255</definedName>
    <definedName name="_Order2" hidden="1">255</definedName>
    <definedName name="_Sort" hidden="1">#REF!</definedName>
    <definedName name="a">[4]Sheet1!#REF!</definedName>
    <definedName name="a1035M942">[1]Sheet1!#REF!</definedName>
    <definedName name="AB">#REF!</definedName>
    <definedName name="AREA_TABLE">#REF!</definedName>
    <definedName name="BAGCOST">#REF!</definedName>
    <definedName name="BDA_EXCAVATION">#REF!</definedName>
    <definedName name="BDC_STRUCTURAL_STEEL_WORK">#REF!</definedName>
    <definedName name="BDE_PLAIN_CEMENT_CONCRETE">#REF!</definedName>
    <definedName name="BDF_REINFORCED_CEMENT_CONCRETE">#REF!</definedName>
    <definedName name="BDG_BRICK_WORK">#REF!</definedName>
    <definedName name="BDH_STONE_MASONARY">#REF!</definedName>
    <definedName name="BDI_CC_BLOCK_MASONARY">#REF!</definedName>
    <definedName name="BDJ_WATER_PROOFING">#REF!</definedName>
    <definedName name="BDK_EXPANSION_JOINTS">#REF!</definedName>
    <definedName name="BDL_PLASTERING_AND_POINTING">#REF!</definedName>
    <definedName name="BDM_PAVING_FLOORING_AND_DADO">#REF!</definedName>
    <definedName name="BDN_WOOD_FINISH">#REF!</definedName>
    <definedName name="BDO_OIL_PAINTING">#REF!</definedName>
    <definedName name="BDP_COLOUR_WHITE_WASHING_DISTEMPERING">#REF!</definedName>
    <definedName name="BDQ_WOOD_WORK">#REF!</definedName>
    <definedName name="BDR_ROOFING_CEILING">#REF!</definedName>
    <definedName name="BDT_DOORS_WINDOWS">#REF!</definedName>
    <definedName name="BDU_IRON_WORKS">#REF!</definedName>
    <definedName name="BDV_WATER_SUPPLY">#REF!</definedName>
    <definedName name="BDW_A">#REF!</definedName>
    <definedName name="BDW_B">#REF!</definedName>
    <definedName name="BDW_C">#REF!</definedName>
    <definedName name="BDW_D">#REF!</definedName>
    <definedName name="BDW_E">#REF!</definedName>
    <definedName name="BDW_MISCELLANEOUS">#REF!</definedName>
    <definedName name="BDW_MISCELLANEOUS_A">#REF!</definedName>
    <definedName name="BDW_MISCELLANEOUS_B">#REF!</definedName>
    <definedName name="BDW_MISCELLANEOUS_C">#REF!</definedName>
    <definedName name="BENEFIT_BRIDGE">#REF!</definedName>
    <definedName name="blkt">[5]dataAPProches!$D$16</definedName>
    <definedName name="BR">[3]D!$H$14:$H$14</definedName>
    <definedName name="BRIDGE">#REF!</definedName>
    <definedName name="BRIDGE_WORKS">#REF!</definedName>
    <definedName name="C_D_WORKS">#REF!</definedName>
    <definedName name="CD">[3]D!$J$11:$J$11</definedName>
    <definedName name="CDWORKS">#REF!</definedName>
    <definedName name="CEMENT">#REF!</definedName>
    <definedName name="CR">[3]D!$H$12:$H$12</definedName>
    <definedName name="cw">[5]Data!$D$23</definedName>
    <definedName name="d">[5]Data!$E$33</definedName>
    <definedName name="Diesel_Rate">'[6]lead statement'!$D$2</definedName>
    <definedName name="dist">#REF!</definedName>
    <definedName name="ERRATA">#REF!</definedName>
    <definedName name="FC">#REF!</definedName>
    <definedName name="fw">#REF!</definedName>
    <definedName name="GEN_AB">'[7]Total Abstract'!$A$1:$H$33</definedName>
    <definedName name="GR">#REF!</definedName>
    <definedName name="h">[5]Data!$E$30</definedName>
    <definedName name="hrk">[1]Sheet1!#REF!</definedName>
    <definedName name="ht">#REF!</definedName>
    <definedName name="KA">[1]Sheet1!#REF!</definedName>
    <definedName name="L">[3]D!$A$341:$B$460</definedName>
    <definedName name="la">#REF!</definedName>
    <definedName name="Labour_rate">'[6]lead statement'!$D$4</definedName>
    <definedName name="LD">#REF!</definedName>
    <definedName name="LMERate">[8]LMERate!$B$1:$E$65536</definedName>
    <definedName name="m">#REF!</definedName>
    <definedName name="MB">#REF!</definedName>
    <definedName name="MLAMPR_LETTER">#REF!</definedName>
    <definedName name="MP_MPR">#REF!</definedName>
    <definedName name="MPMPR_LETTER">#REF!</definedName>
    <definedName name="MR">[3]D!$H$16:$H$16</definedName>
    <definedName name="MT">[3]D!$H$15:$H$15</definedName>
    <definedName name="N">[3]D!$L$3:$L$3</definedName>
    <definedName name="N537to221">[1]Sheet1!#REF!</definedName>
    <definedName name="NAME">#REF!</definedName>
    <definedName name="NCD">[9]Rates!$D$9</definedName>
    <definedName name="NVR">[9]Rates!$D$8</definedName>
    <definedName name="Oil_rate">'[6]lead statement'!$D$3</definedName>
    <definedName name="OVR">[9]Rates!$D$10</definedName>
    <definedName name="PHYSICAL_BRIDGE">#REF!</definedName>
    <definedName name="_xlnm.Print_Area" localSheetId="1">'LEAD 25-7-22 final Prmnt '!$A$1:$H$24</definedName>
    <definedName name="_xlnm.Print_Area" localSheetId="3">'Q C CHARGES'!$A$1:$E$137</definedName>
    <definedName name="_xlnm.Print_Area" localSheetId="0">'SSR 2022-23'!$A$1:$I$2362</definedName>
    <definedName name="_xlnm.Print_Area">#REF!</definedName>
    <definedName name="_xlnm.Print_Titles" localSheetId="0">'SSR 2022-23'!$2:$2</definedName>
    <definedName name="_xlnm.Print_Titles">#N/A</definedName>
    <definedName name="PROJECT_BRIDGE">#REF!</definedName>
    <definedName name="RA">#REF!</definedName>
    <definedName name="rar">[10]iNDEX!$A$53:$I$111</definedName>
    <definedName name="RD">[3]C!$I$21:$I$21</definedName>
    <definedName name="rdw">#REF!</definedName>
    <definedName name="ROAD_1">#REF!</definedName>
    <definedName name="ROAD_2">#REF!</definedName>
    <definedName name="ROAD_3">#REF!</definedName>
    <definedName name="ROAD_4">#REF!</definedName>
    <definedName name="ROAD_5">#REF!</definedName>
    <definedName name="ROAD_6">#REF!</definedName>
    <definedName name="ROAD_WORKS">#REF!</definedName>
    <definedName name="ROAD_WORKS_1">#REF!</definedName>
    <definedName name="ROAD_WORKS_2">#REF!</definedName>
    <definedName name="ROAD_WORKS_3">#REF!</definedName>
    <definedName name="ROAD_WORKS_4">#REF!</definedName>
    <definedName name="ROAD_WORKS_5">#REF!</definedName>
    <definedName name="ROADWORKS_1">#REF!</definedName>
    <definedName name="RT">[3]C!$L$7:$L$7</definedName>
    <definedName name="SD">[3]D!$H$11:$H$11</definedName>
    <definedName name="seal">'[11]MES wide'!$F$15</definedName>
    <definedName name="SEPRETER">#REF!</definedName>
    <definedName name="SHABAD">[3]D!$H$19:$H$19</definedName>
    <definedName name="span">[5]Data!$D$20</definedName>
    <definedName name="ST">[3]D!$H$13:$H$13</definedName>
    <definedName name="T">[3]D!$L$1:$L$1</definedName>
    <definedName name="title">#REF!</definedName>
    <definedName name="Truck_Hire">'[6]lead statement'!$D$5</definedName>
    <definedName name="X">[3]D!$L$7:$L$7</definedName>
    <definedName name="Y">[3]D!$M$7:$M$7</definedName>
    <definedName name="Z_ERR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87" i="3" l="1"/>
  <c r="K2362" i="6"/>
  <c r="J2362" i="6"/>
  <c r="K2361" i="6"/>
  <c r="J2361" i="6"/>
  <c r="K2360" i="6"/>
  <c r="J2360" i="6"/>
  <c r="K2359" i="6"/>
  <c r="J2359" i="6"/>
  <c r="K2358" i="6"/>
  <c r="J2358" i="6"/>
  <c r="K2357" i="6"/>
  <c r="J2357" i="6"/>
  <c r="K2356" i="6"/>
  <c r="J2356" i="6"/>
  <c r="K2355" i="6"/>
  <c r="J2355" i="6"/>
  <c r="K2354" i="6"/>
  <c r="J2354" i="6"/>
  <c r="K2353" i="6"/>
  <c r="J2353" i="6"/>
  <c r="K2352" i="6"/>
  <c r="J2352" i="6"/>
  <c r="K2351" i="6"/>
  <c r="J2351" i="6"/>
  <c r="K2350" i="6"/>
  <c r="J2350" i="6"/>
  <c r="K2349" i="6"/>
  <c r="J2349" i="6"/>
  <c r="K2348" i="6"/>
  <c r="J2348" i="6"/>
  <c r="K2347" i="6"/>
  <c r="J2347" i="6"/>
  <c r="K2346" i="6"/>
  <c r="J2346" i="6"/>
  <c r="D2346" i="6"/>
  <c r="K2345" i="6"/>
  <c r="J2345" i="6"/>
  <c r="K2344" i="6"/>
  <c r="J2344" i="6"/>
  <c r="D2344" i="6"/>
  <c r="D2345" i="6" s="1"/>
  <c r="D2347" i="6" s="1"/>
  <c r="K2343" i="6"/>
  <c r="J2343" i="6"/>
  <c r="K2342" i="6"/>
  <c r="J2342" i="6"/>
  <c r="K2341" i="6"/>
  <c r="J2341" i="6"/>
  <c r="K2340" i="6"/>
  <c r="J2340" i="6"/>
  <c r="K2339" i="6"/>
  <c r="J2339" i="6"/>
  <c r="K2338" i="6"/>
  <c r="J2338" i="6"/>
  <c r="K2337" i="6"/>
  <c r="J2337" i="6"/>
  <c r="K2336" i="6"/>
  <c r="J2336" i="6"/>
  <c r="K2335" i="6"/>
  <c r="J2335" i="6"/>
  <c r="K2334" i="6"/>
  <c r="J2334" i="6"/>
  <c r="K2333" i="6"/>
  <c r="J2333" i="6"/>
  <c r="K2332" i="6"/>
  <c r="J2332" i="6"/>
  <c r="K2331" i="6"/>
  <c r="J2331" i="6"/>
  <c r="K2330" i="6"/>
  <c r="J2330" i="6"/>
  <c r="K2329" i="6"/>
  <c r="J2329" i="6"/>
  <c r="K2328" i="6"/>
  <c r="J2328" i="6"/>
  <c r="K2327" i="6"/>
  <c r="J2327" i="6"/>
  <c r="K2326" i="6"/>
  <c r="J2326" i="6"/>
  <c r="K2325" i="6"/>
  <c r="J2325" i="6"/>
  <c r="K2324" i="6"/>
  <c r="J2324" i="6"/>
  <c r="K2323" i="6"/>
  <c r="J2323" i="6"/>
  <c r="K2322" i="6"/>
  <c r="J2322" i="6"/>
  <c r="K2321" i="6"/>
  <c r="J2321" i="6"/>
  <c r="K2320" i="6"/>
  <c r="J2320" i="6"/>
  <c r="K2319" i="6"/>
  <c r="J2319" i="6"/>
  <c r="K2318" i="6"/>
  <c r="J2318" i="6"/>
  <c r="K2317" i="6"/>
  <c r="J2317" i="6"/>
  <c r="K2316" i="6"/>
  <c r="J2316" i="6"/>
  <c r="K2315" i="6"/>
  <c r="J2315" i="6"/>
  <c r="K2314" i="6"/>
  <c r="J2314" i="6"/>
  <c r="K2313" i="6"/>
  <c r="J2313" i="6"/>
  <c r="K2312" i="6"/>
  <c r="J2312" i="6"/>
  <c r="K2311" i="6"/>
  <c r="J2311" i="6"/>
  <c r="K2310" i="6"/>
  <c r="J2310" i="6"/>
  <c r="K2309" i="6"/>
  <c r="J2309" i="6"/>
  <c r="K2308" i="6"/>
  <c r="J2308" i="6"/>
  <c r="K2307" i="6"/>
  <c r="J2307" i="6"/>
  <c r="K2306" i="6"/>
  <c r="J2306" i="6"/>
  <c r="K2305" i="6"/>
  <c r="J2305" i="6"/>
  <c r="K2304" i="6"/>
  <c r="J2304" i="6"/>
  <c r="K2303" i="6"/>
  <c r="J2303" i="6"/>
  <c r="K2302" i="6"/>
  <c r="J2302" i="6"/>
  <c r="K2301" i="6"/>
  <c r="J2301" i="6"/>
  <c r="K2300" i="6"/>
  <c r="J2300" i="6"/>
  <c r="K2299" i="6"/>
  <c r="J2299" i="6"/>
  <c r="K2298" i="6"/>
  <c r="J2298" i="6"/>
  <c r="K2297" i="6"/>
  <c r="J2297" i="6"/>
  <c r="K2296" i="6"/>
  <c r="J2296" i="6"/>
  <c r="K2295" i="6"/>
  <c r="J2295" i="6"/>
  <c r="K2294" i="6"/>
  <c r="J2294" i="6"/>
  <c r="K2293" i="6"/>
  <c r="J2293" i="6"/>
  <c r="K2292" i="6"/>
  <c r="J2292" i="6"/>
  <c r="K2291" i="6"/>
  <c r="J2291" i="6"/>
  <c r="K2290" i="6"/>
  <c r="J2290" i="6"/>
  <c r="K2289" i="6"/>
  <c r="J2289" i="6"/>
  <c r="K2288" i="6"/>
  <c r="J2288" i="6"/>
  <c r="K2287" i="6"/>
  <c r="J2287" i="6"/>
  <c r="K2286" i="6"/>
  <c r="J2286" i="6"/>
  <c r="K2285" i="6"/>
  <c r="J2285" i="6"/>
  <c r="K2284" i="6"/>
  <c r="J2284" i="6"/>
  <c r="K2283" i="6"/>
  <c r="J2283" i="6"/>
  <c r="K2282" i="6"/>
  <c r="J2282" i="6"/>
  <c r="K2281" i="6"/>
  <c r="J2281" i="6"/>
  <c r="K2280" i="6"/>
  <c r="J2280" i="6"/>
  <c r="K2279" i="6"/>
  <c r="J2279" i="6"/>
  <c r="K2278" i="6"/>
  <c r="J2278" i="6"/>
  <c r="K2277" i="6"/>
  <c r="J2277" i="6"/>
  <c r="K2276" i="6"/>
  <c r="J2276" i="6"/>
  <c r="K2275" i="6"/>
  <c r="J2275" i="6"/>
  <c r="K2274" i="6"/>
  <c r="J2274" i="6"/>
  <c r="K2273" i="6"/>
  <c r="J2273" i="6"/>
  <c r="K2272" i="6"/>
  <c r="J2272" i="6"/>
  <c r="K2271" i="6"/>
  <c r="J2271" i="6"/>
  <c r="K2270" i="6"/>
  <c r="J2270" i="6"/>
  <c r="K2269" i="6"/>
  <c r="J2269" i="6"/>
  <c r="K2268" i="6"/>
  <c r="J2268" i="6"/>
  <c r="K2267" i="6"/>
  <c r="J2267" i="6"/>
  <c r="K2266" i="6"/>
  <c r="J2266" i="6"/>
  <c r="K2265" i="6"/>
  <c r="J2265" i="6"/>
  <c r="K2264" i="6"/>
  <c r="J2264" i="6"/>
  <c r="K2263" i="6"/>
  <c r="J2263" i="6"/>
  <c r="K2262" i="6"/>
  <c r="J2262" i="6"/>
  <c r="K2261" i="6"/>
  <c r="J2261" i="6"/>
  <c r="K2260" i="6"/>
  <c r="J2260" i="6"/>
  <c r="K2259" i="6"/>
  <c r="J2259" i="6"/>
  <c r="K2258" i="6"/>
  <c r="J2258" i="6"/>
  <c r="K2257" i="6"/>
  <c r="J2257" i="6"/>
  <c r="K2256" i="6"/>
  <c r="J2256" i="6"/>
  <c r="K2255" i="6"/>
  <c r="J2255" i="6"/>
  <c r="K2254" i="6"/>
  <c r="J2254" i="6"/>
  <c r="K2253" i="6"/>
  <c r="J2253" i="6"/>
  <c r="K2252" i="6"/>
  <c r="J2252" i="6"/>
  <c r="K2251" i="6"/>
  <c r="J2251" i="6"/>
  <c r="K2250" i="6"/>
  <c r="J2250" i="6"/>
  <c r="K2249" i="6"/>
  <c r="J2249" i="6"/>
  <c r="K2248" i="6"/>
  <c r="J2248" i="6"/>
  <c r="K2247" i="6"/>
  <c r="J2247" i="6"/>
  <c r="K2246" i="6"/>
  <c r="J2246" i="6"/>
  <c r="K2245" i="6"/>
  <c r="J2245" i="6"/>
  <c r="K2244" i="6"/>
  <c r="J2244" i="6"/>
  <c r="K2243" i="6"/>
  <c r="J2243" i="6"/>
  <c r="K2242" i="6"/>
  <c r="J2242" i="6"/>
  <c r="K2241" i="6"/>
  <c r="J2241" i="6"/>
  <c r="K2240" i="6"/>
  <c r="J2240" i="6"/>
  <c r="K2239" i="6"/>
  <c r="J2239" i="6"/>
  <c r="K2238" i="6"/>
  <c r="J2238" i="6"/>
  <c r="K2237" i="6"/>
  <c r="J2237" i="6"/>
  <c r="K2236" i="6"/>
  <c r="J2236" i="6"/>
  <c r="K2235" i="6"/>
  <c r="J2235" i="6"/>
  <c r="K2234" i="6"/>
  <c r="J2234" i="6"/>
  <c r="K2233" i="6"/>
  <c r="J2233" i="6"/>
  <c r="K2232" i="6"/>
  <c r="J2232" i="6"/>
  <c r="K2231" i="6"/>
  <c r="J2231" i="6"/>
  <c r="K2230" i="6"/>
  <c r="J2230" i="6"/>
  <c r="K2229" i="6"/>
  <c r="J2229" i="6"/>
  <c r="K2228" i="6"/>
  <c r="J2228" i="6"/>
  <c r="K2227" i="6"/>
  <c r="J2227" i="6"/>
  <c r="K2226" i="6"/>
  <c r="J2226" i="6"/>
  <c r="K2225" i="6"/>
  <c r="J2225" i="6"/>
  <c r="K2224" i="6"/>
  <c r="J2224" i="6"/>
  <c r="K2223" i="6"/>
  <c r="J2223" i="6"/>
  <c r="K2222" i="6"/>
  <c r="J2222" i="6"/>
  <c r="K2221" i="6"/>
  <c r="J2221" i="6"/>
  <c r="K2220" i="6"/>
  <c r="J2220" i="6"/>
  <c r="K2219" i="6"/>
  <c r="J2219" i="6"/>
  <c r="K2218" i="6"/>
  <c r="J2218" i="6"/>
  <c r="K2217" i="6"/>
  <c r="J2217" i="6"/>
  <c r="K2216" i="6"/>
  <c r="J2216" i="6"/>
  <c r="K2215" i="6"/>
  <c r="J2215" i="6"/>
  <c r="K2214" i="6"/>
  <c r="J2214" i="6"/>
  <c r="K2213" i="6"/>
  <c r="J2213" i="6"/>
  <c r="K2212" i="6"/>
  <c r="J2212" i="6"/>
  <c r="K2211" i="6"/>
  <c r="J2211" i="6"/>
  <c r="K2210" i="6"/>
  <c r="J2210" i="6"/>
  <c r="K2209" i="6"/>
  <c r="J2209" i="6"/>
  <c r="K2208" i="6"/>
  <c r="J2208" i="6"/>
  <c r="K2207" i="6"/>
  <c r="J2207" i="6"/>
  <c r="K2206" i="6"/>
  <c r="J2206" i="6"/>
  <c r="K2205" i="6"/>
  <c r="J2205" i="6"/>
  <c r="K2204" i="6"/>
  <c r="J2204" i="6"/>
  <c r="K2203" i="6"/>
  <c r="J2203" i="6"/>
  <c r="K2202" i="6"/>
  <c r="J2202" i="6"/>
  <c r="K2201" i="6"/>
  <c r="J2201" i="6"/>
  <c r="K2200" i="6"/>
  <c r="J2200" i="6"/>
  <c r="K2199" i="6"/>
  <c r="J2199" i="6"/>
  <c r="K2198" i="6"/>
  <c r="J2198" i="6"/>
  <c r="K2197" i="6"/>
  <c r="J2197" i="6"/>
  <c r="K2196" i="6"/>
  <c r="J2196" i="6"/>
  <c r="K2195" i="6"/>
  <c r="J2195" i="6"/>
  <c r="K2194" i="6"/>
  <c r="J2194" i="6"/>
  <c r="K2193" i="6"/>
  <c r="J2193" i="6"/>
  <c r="K2192" i="6"/>
  <c r="J2192" i="6"/>
  <c r="K2191" i="6"/>
  <c r="J2191" i="6"/>
  <c r="K2190" i="6"/>
  <c r="J2190" i="6"/>
  <c r="K2189" i="6"/>
  <c r="J2189" i="6"/>
  <c r="K2188" i="6"/>
  <c r="J2188" i="6"/>
  <c r="K2187" i="6"/>
  <c r="J2187" i="6"/>
  <c r="K2186" i="6"/>
  <c r="J2186" i="6"/>
  <c r="K2185" i="6"/>
  <c r="J2185" i="6"/>
  <c r="K2184" i="6"/>
  <c r="J2184" i="6"/>
  <c r="K2183" i="6"/>
  <c r="J2183" i="6"/>
  <c r="K2182" i="6"/>
  <c r="J2182" i="6"/>
  <c r="K2181" i="6"/>
  <c r="J2181" i="6"/>
  <c r="K2180" i="6"/>
  <c r="J2180" i="6"/>
  <c r="K2179" i="6"/>
  <c r="J2179" i="6"/>
  <c r="K2178" i="6"/>
  <c r="J2178" i="6"/>
  <c r="K2177" i="6"/>
  <c r="J2177" i="6"/>
  <c r="K2176" i="6"/>
  <c r="J2176" i="6"/>
  <c r="K2175" i="6"/>
  <c r="J2175" i="6"/>
  <c r="K2174" i="6"/>
  <c r="J2174" i="6"/>
  <c r="K2173" i="6"/>
  <c r="J2173" i="6"/>
  <c r="K2172" i="6"/>
  <c r="J2172" i="6"/>
  <c r="K2171" i="6"/>
  <c r="J2171" i="6"/>
  <c r="K2170" i="6"/>
  <c r="J2170" i="6"/>
  <c r="K2169" i="6"/>
  <c r="J2169" i="6"/>
  <c r="K2168" i="6"/>
  <c r="J2168" i="6"/>
  <c r="K2167" i="6"/>
  <c r="J2167" i="6"/>
  <c r="K2166" i="6"/>
  <c r="J2166" i="6"/>
  <c r="K2165" i="6"/>
  <c r="J2165" i="6"/>
  <c r="K2164" i="6"/>
  <c r="J2164" i="6"/>
  <c r="K2163" i="6"/>
  <c r="J2163" i="6"/>
  <c r="K2162" i="6"/>
  <c r="J2162" i="6"/>
  <c r="K2161" i="6"/>
  <c r="J2161" i="6"/>
  <c r="K2160" i="6"/>
  <c r="J2160" i="6"/>
  <c r="K2159" i="6"/>
  <c r="J2159" i="6"/>
  <c r="K2158" i="6"/>
  <c r="J2158" i="6"/>
  <c r="K2157" i="6"/>
  <c r="J2157" i="6"/>
  <c r="K2156" i="6"/>
  <c r="J2156" i="6"/>
  <c r="K2155" i="6"/>
  <c r="J2155" i="6"/>
  <c r="K2154" i="6"/>
  <c r="J2154" i="6"/>
  <c r="K2153" i="6"/>
  <c r="J2153" i="6"/>
  <c r="K2152" i="6"/>
  <c r="J2152" i="6"/>
  <c r="K2151" i="6"/>
  <c r="J2151" i="6"/>
  <c r="K2150" i="6"/>
  <c r="J2150" i="6"/>
  <c r="K2149" i="6"/>
  <c r="J2149" i="6"/>
  <c r="K2148" i="6"/>
  <c r="J2148" i="6"/>
  <c r="K2147" i="6"/>
  <c r="J2147" i="6"/>
  <c r="K2146" i="6"/>
  <c r="J2146" i="6"/>
  <c r="K2145" i="6"/>
  <c r="J2145" i="6"/>
  <c r="K2144" i="6"/>
  <c r="J2144" i="6"/>
  <c r="K2143" i="6"/>
  <c r="J2143" i="6"/>
  <c r="K2142" i="6"/>
  <c r="J2142" i="6"/>
  <c r="K2141" i="6"/>
  <c r="J2141" i="6"/>
  <c r="K2140" i="6"/>
  <c r="J2140" i="6"/>
  <c r="K2139" i="6"/>
  <c r="J2139" i="6"/>
  <c r="K2138" i="6"/>
  <c r="J2138" i="6"/>
  <c r="K2137" i="6"/>
  <c r="J2137" i="6"/>
  <c r="K2136" i="6"/>
  <c r="J2136" i="6"/>
  <c r="K2135" i="6"/>
  <c r="J2135" i="6"/>
  <c r="K2134" i="6"/>
  <c r="J2134" i="6"/>
  <c r="K2133" i="6"/>
  <c r="J2133" i="6"/>
  <c r="K2132" i="6"/>
  <c r="J2132" i="6"/>
  <c r="K2131" i="6"/>
  <c r="J2131" i="6"/>
  <c r="K2130" i="6"/>
  <c r="J2130" i="6"/>
  <c r="K2129" i="6"/>
  <c r="J2129" i="6"/>
  <c r="K2128" i="6"/>
  <c r="J2128" i="6"/>
  <c r="K2127" i="6"/>
  <c r="J2127" i="6"/>
  <c r="K2126" i="6"/>
  <c r="J2126" i="6"/>
  <c r="K2125" i="6"/>
  <c r="J2125" i="6"/>
  <c r="K2124" i="6"/>
  <c r="J2124" i="6"/>
  <c r="K2123" i="6"/>
  <c r="J2123" i="6"/>
  <c r="K2122" i="6"/>
  <c r="J2122" i="6"/>
  <c r="K2121" i="6"/>
  <c r="J2121" i="6"/>
  <c r="K2120" i="6"/>
  <c r="J2120" i="6"/>
  <c r="K2119" i="6"/>
  <c r="J2119" i="6"/>
  <c r="K2118" i="6"/>
  <c r="J2118" i="6"/>
  <c r="K2117" i="6"/>
  <c r="J2117" i="6"/>
  <c r="K2116" i="6"/>
  <c r="J2116" i="6"/>
  <c r="K2115" i="6"/>
  <c r="J2115" i="6"/>
  <c r="K2114" i="6"/>
  <c r="J2114" i="6"/>
  <c r="K2113" i="6"/>
  <c r="J2113" i="6"/>
  <c r="K2112" i="6"/>
  <c r="J2112" i="6"/>
  <c r="K2111" i="6"/>
  <c r="J2111" i="6"/>
  <c r="K2110" i="6"/>
  <c r="J2110" i="6"/>
  <c r="K2109" i="6"/>
  <c r="J2109" i="6"/>
  <c r="K2108" i="6"/>
  <c r="J2108" i="6"/>
  <c r="K2107" i="6"/>
  <c r="J2107" i="6"/>
  <c r="K2106" i="6"/>
  <c r="J2106" i="6"/>
  <c r="K2105" i="6"/>
  <c r="J2105" i="6"/>
  <c r="K2104" i="6"/>
  <c r="J2104" i="6"/>
  <c r="K2103" i="6"/>
  <c r="J2103" i="6"/>
  <c r="K2102" i="6"/>
  <c r="J2102" i="6"/>
  <c r="K2101" i="6"/>
  <c r="J2101" i="6"/>
  <c r="K2100" i="6"/>
  <c r="J2100" i="6"/>
  <c r="K2099" i="6"/>
  <c r="J2099" i="6"/>
  <c r="K2098" i="6"/>
  <c r="J2098" i="6"/>
  <c r="K2097" i="6"/>
  <c r="J2097" i="6"/>
  <c r="K2096" i="6"/>
  <c r="J2096" i="6"/>
  <c r="K2095" i="6"/>
  <c r="J2095" i="6"/>
  <c r="K2094" i="6"/>
  <c r="J2094" i="6"/>
  <c r="K2093" i="6"/>
  <c r="J2093" i="6"/>
  <c r="K2092" i="6"/>
  <c r="J2092" i="6"/>
  <c r="K2091" i="6"/>
  <c r="J2091" i="6"/>
  <c r="K2090" i="6"/>
  <c r="J2090" i="6"/>
  <c r="K2089" i="6"/>
  <c r="J2089" i="6"/>
  <c r="K2088" i="6"/>
  <c r="J2088" i="6"/>
  <c r="K2087" i="6"/>
  <c r="J2087" i="6"/>
  <c r="K2086" i="6"/>
  <c r="J2086" i="6"/>
  <c r="K2085" i="6"/>
  <c r="J2085" i="6"/>
  <c r="K2084" i="6"/>
  <c r="J2084" i="6"/>
  <c r="K2083" i="6"/>
  <c r="J2083" i="6"/>
  <c r="K2082" i="6"/>
  <c r="J2082" i="6"/>
  <c r="K2081" i="6"/>
  <c r="J2081" i="6"/>
  <c r="K2080" i="6"/>
  <c r="J2080" i="6"/>
  <c r="K2079" i="6"/>
  <c r="J2079" i="6"/>
  <c r="K2078" i="6"/>
  <c r="J2078" i="6"/>
  <c r="K2077" i="6"/>
  <c r="J2077" i="6"/>
  <c r="K2076" i="6"/>
  <c r="J2076" i="6"/>
  <c r="K2075" i="6"/>
  <c r="J2075" i="6"/>
  <c r="K2074" i="6"/>
  <c r="J2074" i="6"/>
  <c r="K2073" i="6"/>
  <c r="J2073" i="6"/>
  <c r="K2072" i="6"/>
  <c r="J2072" i="6"/>
  <c r="K2071" i="6"/>
  <c r="J2071" i="6"/>
  <c r="K2070" i="6"/>
  <c r="J2070" i="6"/>
  <c r="K2069" i="6"/>
  <c r="J2069" i="6"/>
  <c r="K2068" i="6"/>
  <c r="J2068" i="6"/>
  <c r="K2067" i="6"/>
  <c r="J2067" i="6"/>
  <c r="K2066" i="6"/>
  <c r="J2066" i="6"/>
  <c r="K2065" i="6"/>
  <c r="J2065" i="6"/>
  <c r="K2064" i="6"/>
  <c r="J2064" i="6"/>
  <c r="K2063" i="6"/>
  <c r="J2063" i="6"/>
  <c r="K2062" i="6"/>
  <c r="J2062" i="6"/>
  <c r="K2061" i="6"/>
  <c r="J2061" i="6"/>
  <c r="K2060" i="6"/>
  <c r="J2060" i="6"/>
  <c r="K2059" i="6"/>
  <c r="J2059" i="6"/>
  <c r="K2058" i="6"/>
  <c r="J2058" i="6"/>
  <c r="K2057" i="6"/>
  <c r="J2057" i="6"/>
  <c r="K2056" i="6"/>
  <c r="J2056" i="6"/>
  <c r="K2055" i="6"/>
  <c r="J2055" i="6"/>
  <c r="K2054" i="6"/>
  <c r="J2054" i="6"/>
  <c r="K2053" i="6"/>
  <c r="J2053" i="6"/>
  <c r="K2052" i="6"/>
  <c r="J2052" i="6"/>
  <c r="K2051" i="6"/>
  <c r="J2051" i="6"/>
  <c r="K2050" i="6"/>
  <c r="J2050" i="6"/>
  <c r="K2049" i="6"/>
  <c r="J2049" i="6"/>
  <c r="K2048" i="6"/>
  <c r="J2048" i="6"/>
  <c r="K2047" i="6"/>
  <c r="J2047" i="6"/>
  <c r="K2046" i="6"/>
  <c r="J2046" i="6"/>
  <c r="K2045" i="6"/>
  <c r="J2045" i="6"/>
  <c r="K2044" i="6"/>
  <c r="J2044" i="6"/>
  <c r="K2043" i="6"/>
  <c r="J2043" i="6"/>
  <c r="K2042" i="6"/>
  <c r="J2042" i="6"/>
  <c r="K2041" i="6"/>
  <c r="J2041" i="6"/>
  <c r="K2040" i="6"/>
  <c r="J2040" i="6"/>
  <c r="K2039" i="6"/>
  <c r="J2039" i="6"/>
  <c r="K2038" i="6"/>
  <c r="J2038" i="6"/>
  <c r="K2037" i="6"/>
  <c r="J2037" i="6"/>
  <c r="K2036" i="6"/>
  <c r="J2036" i="6"/>
  <c r="K2035" i="6"/>
  <c r="J2035" i="6"/>
  <c r="K2034" i="6"/>
  <c r="J2034" i="6"/>
  <c r="K2033" i="6"/>
  <c r="J2033" i="6"/>
  <c r="K2032" i="6"/>
  <c r="J2032" i="6"/>
  <c r="K2031" i="6"/>
  <c r="J2031" i="6"/>
  <c r="K2030" i="6"/>
  <c r="J2030" i="6"/>
  <c r="K2029" i="6"/>
  <c r="J2029" i="6"/>
  <c r="K2028" i="6"/>
  <c r="J2028" i="6"/>
  <c r="K2027" i="6"/>
  <c r="J2027" i="6"/>
  <c r="K2026" i="6"/>
  <c r="J2026" i="6"/>
  <c r="K2025" i="6"/>
  <c r="J2025" i="6"/>
  <c r="K2024" i="6"/>
  <c r="J2024" i="6"/>
  <c r="K2023" i="6"/>
  <c r="J2023" i="6"/>
  <c r="K2022" i="6"/>
  <c r="J2022" i="6"/>
  <c r="K2021" i="6"/>
  <c r="J2021" i="6"/>
  <c r="K2020" i="6"/>
  <c r="J2020" i="6"/>
  <c r="K2019" i="6"/>
  <c r="J2019" i="6"/>
  <c r="K2018" i="6"/>
  <c r="J2018" i="6"/>
  <c r="K2017" i="6"/>
  <c r="J2017" i="6"/>
  <c r="K2016" i="6"/>
  <c r="J2016" i="6"/>
  <c r="K2015" i="6"/>
  <c r="J2015" i="6"/>
  <c r="K2014" i="6"/>
  <c r="J2014" i="6"/>
  <c r="K2013" i="6"/>
  <c r="J2013" i="6"/>
  <c r="K2012" i="6"/>
  <c r="J2012" i="6"/>
  <c r="K2011" i="6"/>
  <c r="J2011" i="6"/>
  <c r="K2010" i="6"/>
  <c r="J2010" i="6"/>
  <c r="K2009" i="6"/>
  <c r="J2009" i="6"/>
  <c r="K2008" i="6"/>
  <c r="J2008" i="6"/>
  <c r="K2007" i="6"/>
  <c r="J2007" i="6"/>
  <c r="K2006" i="6"/>
  <c r="J2006" i="6"/>
  <c r="K2005" i="6"/>
  <c r="J2005" i="6"/>
  <c r="K2004" i="6"/>
  <c r="J2004" i="6"/>
  <c r="K2003" i="6"/>
  <c r="J2003" i="6"/>
  <c r="K2002" i="6"/>
  <c r="J2002" i="6"/>
  <c r="K2001" i="6"/>
  <c r="J2001" i="6"/>
  <c r="K2000" i="6"/>
  <c r="J2000" i="6"/>
  <c r="K1999" i="6"/>
  <c r="J1999" i="6"/>
  <c r="K1998" i="6"/>
  <c r="J1998" i="6"/>
  <c r="K1997" i="6"/>
  <c r="J1997" i="6"/>
  <c r="K1996" i="6"/>
  <c r="J1996" i="6"/>
  <c r="K1995" i="6"/>
  <c r="J1995" i="6"/>
  <c r="K1994" i="6"/>
  <c r="J1994" i="6"/>
  <c r="K1993" i="6"/>
  <c r="J1993" i="6"/>
  <c r="K1992" i="6"/>
  <c r="J1992" i="6"/>
  <c r="K1991" i="6"/>
  <c r="J1991" i="6"/>
  <c r="K1990" i="6"/>
  <c r="J1990" i="6"/>
  <c r="K1989" i="6"/>
  <c r="J1989" i="6"/>
  <c r="K1988" i="6"/>
  <c r="J1988" i="6"/>
  <c r="K1987" i="6"/>
  <c r="J1987" i="6"/>
  <c r="K1986" i="6"/>
  <c r="J1986" i="6"/>
  <c r="K1985" i="6"/>
  <c r="J1985" i="6"/>
  <c r="K1984" i="6"/>
  <c r="J1984" i="6"/>
  <c r="K1983" i="6"/>
  <c r="J1983" i="6"/>
  <c r="K1982" i="6"/>
  <c r="J1982" i="6"/>
  <c r="K1981" i="6"/>
  <c r="J1981" i="6"/>
  <c r="K1980" i="6"/>
  <c r="J1980" i="6"/>
  <c r="K1979" i="6"/>
  <c r="J1979" i="6"/>
  <c r="K1978" i="6"/>
  <c r="J1978" i="6"/>
  <c r="K1977" i="6"/>
  <c r="J1977" i="6"/>
  <c r="K1976" i="6"/>
  <c r="J1976" i="6"/>
  <c r="K1975" i="6"/>
  <c r="J1975" i="6"/>
  <c r="K1974" i="6"/>
  <c r="J1974" i="6"/>
  <c r="K1973" i="6"/>
  <c r="J1973" i="6"/>
  <c r="K1972" i="6"/>
  <c r="J1972" i="6"/>
  <c r="K1971" i="6"/>
  <c r="J1971" i="6"/>
  <c r="K1970" i="6"/>
  <c r="J1970" i="6"/>
  <c r="K1969" i="6"/>
  <c r="J1969" i="6"/>
  <c r="K1968" i="6"/>
  <c r="J1968" i="6"/>
  <c r="K1967" i="6"/>
  <c r="J1967" i="6"/>
  <c r="K1966" i="6"/>
  <c r="J1966" i="6"/>
  <c r="K1965" i="6"/>
  <c r="J1965" i="6"/>
  <c r="K1964" i="6"/>
  <c r="J1964" i="6"/>
  <c r="K1963" i="6"/>
  <c r="J1963" i="6"/>
  <c r="K1962" i="6"/>
  <c r="J1962" i="6"/>
  <c r="K1961" i="6"/>
  <c r="J1961" i="6"/>
  <c r="K1960" i="6"/>
  <c r="J1960" i="6"/>
  <c r="K1959" i="6"/>
  <c r="J1959" i="6"/>
  <c r="K1958" i="6"/>
  <c r="J1958" i="6"/>
  <c r="K1957" i="6"/>
  <c r="J1957" i="6"/>
  <c r="K1956" i="6"/>
  <c r="J1956" i="6"/>
  <c r="K1955" i="6"/>
  <c r="J1955" i="6"/>
  <c r="K1954" i="6"/>
  <c r="J1954" i="6"/>
  <c r="K1953" i="6"/>
  <c r="J1953" i="6"/>
  <c r="K1952" i="6"/>
  <c r="J1952" i="6"/>
  <c r="K1951" i="6"/>
  <c r="J1951" i="6"/>
  <c r="K1950" i="6"/>
  <c r="J1950" i="6"/>
  <c r="K1949" i="6"/>
  <c r="J1949" i="6"/>
  <c r="K1948" i="6"/>
  <c r="J1948" i="6"/>
  <c r="K1947" i="6"/>
  <c r="J1947" i="6"/>
  <c r="K1946" i="6"/>
  <c r="J1946" i="6"/>
  <c r="K1945" i="6"/>
  <c r="J1945" i="6"/>
  <c r="K1944" i="6"/>
  <c r="J1944" i="6"/>
  <c r="K1943" i="6"/>
  <c r="J1943" i="6"/>
  <c r="K1942" i="6"/>
  <c r="J1942" i="6"/>
  <c r="K1941" i="6"/>
  <c r="J1941" i="6"/>
  <c r="K1940" i="6"/>
  <c r="J1940" i="6"/>
  <c r="K1939" i="6"/>
  <c r="J1939" i="6"/>
  <c r="K1938" i="6"/>
  <c r="J1938" i="6"/>
  <c r="K1937" i="6"/>
  <c r="J1937" i="6"/>
  <c r="K1936" i="6"/>
  <c r="J1936" i="6"/>
  <c r="K1935" i="6"/>
  <c r="J1935" i="6"/>
  <c r="K1934" i="6"/>
  <c r="J1934" i="6"/>
  <c r="K1933" i="6"/>
  <c r="J1933" i="6"/>
  <c r="K1932" i="6"/>
  <c r="J1932" i="6"/>
  <c r="K1931" i="6"/>
  <c r="J1931" i="6"/>
  <c r="K1930" i="6"/>
  <c r="J1930" i="6"/>
  <c r="K1929" i="6"/>
  <c r="J1929" i="6"/>
  <c r="K1928" i="6"/>
  <c r="J1928" i="6"/>
  <c r="K1927" i="6"/>
  <c r="J1927" i="6"/>
  <c r="K1926" i="6"/>
  <c r="J1926" i="6"/>
  <c r="K1925" i="6"/>
  <c r="J1925" i="6"/>
  <c r="K1924" i="6"/>
  <c r="J1924" i="6"/>
  <c r="K1923" i="6"/>
  <c r="J1923" i="6"/>
  <c r="K1922" i="6"/>
  <c r="J1922" i="6"/>
  <c r="K1921" i="6"/>
  <c r="J1921" i="6"/>
  <c r="K1920" i="6"/>
  <c r="J1920" i="6"/>
  <c r="K1919" i="6"/>
  <c r="J1919" i="6"/>
  <c r="K1918" i="6"/>
  <c r="J1918" i="6"/>
  <c r="K1917" i="6"/>
  <c r="J1917" i="6"/>
  <c r="K1916" i="6"/>
  <c r="J1916" i="6"/>
  <c r="K1915" i="6"/>
  <c r="J1915" i="6"/>
  <c r="K1914" i="6"/>
  <c r="J1914" i="6"/>
  <c r="K1913" i="6"/>
  <c r="J1913" i="6"/>
  <c r="K1912" i="6"/>
  <c r="J1912" i="6"/>
  <c r="K1911" i="6"/>
  <c r="J1911" i="6"/>
  <c r="K1910" i="6"/>
  <c r="J1910" i="6"/>
  <c r="K1909" i="6"/>
  <c r="J1909" i="6"/>
  <c r="K1908" i="6"/>
  <c r="J1908" i="6"/>
  <c r="K1907" i="6"/>
  <c r="J1907" i="6"/>
  <c r="K1906" i="6"/>
  <c r="J1906" i="6"/>
  <c r="K1905" i="6"/>
  <c r="J1905" i="6"/>
  <c r="K1904" i="6"/>
  <c r="J1904" i="6"/>
  <c r="K1903" i="6"/>
  <c r="J1903" i="6"/>
  <c r="K1902" i="6"/>
  <c r="J1902" i="6"/>
  <c r="K1901" i="6"/>
  <c r="J1901" i="6"/>
  <c r="K1900" i="6"/>
  <c r="J1900" i="6"/>
  <c r="K1899" i="6"/>
  <c r="J1899" i="6"/>
  <c r="K1898" i="6"/>
  <c r="J1898" i="6"/>
  <c r="K1897" i="6"/>
  <c r="J1897" i="6"/>
  <c r="K1896" i="6"/>
  <c r="J1896" i="6"/>
  <c r="K1895" i="6"/>
  <c r="J1895" i="6"/>
  <c r="K1894" i="6"/>
  <c r="J1894" i="6"/>
  <c r="K1893" i="6"/>
  <c r="J1893" i="6"/>
  <c r="K1892" i="6"/>
  <c r="J1892" i="6"/>
  <c r="K1891" i="6"/>
  <c r="J1891" i="6"/>
  <c r="K1890" i="6"/>
  <c r="J1890" i="6"/>
  <c r="K1889" i="6"/>
  <c r="J1889" i="6"/>
  <c r="K1888" i="6"/>
  <c r="J1888" i="6"/>
  <c r="K1887" i="6"/>
  <c r="J1887" i="6"/>
  <c r="K1886" i="6"/>
  <c r="J1886" i="6"/>
  <c r="K1885" i="6"/>
  <c r="J1885" i="6"/>
  <c r="K1884" i="6"/>
  <c r="J1884" i="6"/>
  <c r="K1883" i="6"/>
  <c r="J1883" i="6"/>
  <c r="K1882" i="6"/>
  <c r="J1882" i="6"/>
  <c r="K1881" i="6"/>
  <c r="J1881" i="6"/>
  <c r="K1880" i="6"/>
  <c r="J1880" i="6"/>
  <c r="K1879" i="6"/>
  <c r="J1879" i="6"/>
  <c r="K1878" i="6"/>
  <c r="J1878" i="6"/>
  <c r="K1877" i="6"/>
  <c r="J1877" i="6"/>
  <c r="K1876" i="6"/>
  <c r="J1876" i="6"/>
  <c r="K1875" i="6"/>
  <c r="J1875" i="6"/>
  <c r="K1874" i="6"/>
  <c r="J1874" i="6"/>
  <c r="K1873" i="6"/>
  <c r="J1873" i="6"/>
  <c r="K1872" i="6"/>
  <c r="J1872" i="6"/>
  <c r="K1871" i="6"/>
  <c r="J1871" i="6"/>
  <c r="K1870" i="6"/>
  <c r="J1870" i="6"/>
  <c r="K1869" i="6"/>
  <c r="J1869" i="6"/>
  <c r="K1868" i="6"/>
  <c r="J1868" i="6"/>
  <c r="K1867" i="6"/>
  <c r="J1867" i="6"/>
  <c r="K1866" i="6"/>
  <c r="J1866" i="6"/>
  <c r="K1865" i="6"/>
  <c r="J1865" i="6"/>
  <c r="K1864" i="6"/>
  <c r="J1864" i="6"/>
  <c r="K1863" i="6"/>
  <c r="J1863" i="6"/>
  <c r="K1862" i="6"/>
  <c r="J1862" i="6"/>
  <c r="K1861" i="6"/>
  <c r="J1861" i="6"/>
  <c r="K1860" i="6"/>
  <c r="J1860" i="6"/>
  <c r="K1859" i="6"/>
  <c r="J1859" i="6"/>
  <c r="K1858" i="6"/>
  <c r="J1858" i="6"/>
  <c r="K1857" i="6"/>
  <c r="J1857" i="6"/>
  <c r="K1856" i="6"/>
  <c r="J1856" i="6"/>
  <c r="K1855" i="6"/>
  <c r="J1855" i="6"/>
  <c r="K1854" i="6"/>
  <c r="J1854" i="6"/>
  <c r="K1853" i="6"/>
  <c r="J1853" i="6"/>
  <c r="K1852" i="6"/>
  <c r="J1852" i="6"/>
  <c r="K1851" i="6"/>
  <c r="J1851" i="6"/>
  <c r="K1850" i="6"/>
  <c r="J1850" i="6"/>
  <c r="K1849" i="6"/>
  <c r="J1849" i="6"/>
  <c r="K1848" i="6"/>
  <c r="J1848" i="6"/>
  <c r="K1847" i="6"/>
  <c r="J1847" i="6"/>
  <c r="K1846" i="6"/>
  <c r="J1846" i="6"/>
  <c r="K1845" i="6"/>
  <c r="J1845" i="6"/>
  <c r="K1844" i="6"/>
  <c r="J1844" i="6"/>
  <c r="K1843" i="6"/>
  <c r="J1843" i="6"/>
  <c r="K1842" i="6"/>
  <c r="J1842" i="6"/>
  <c r="K1841" i="6"/>
  <c r="J1841" i="6"/>
  <c r="K1840" i="6"/>
  <c r="J1840" i="6"/>
  <c r="K1839" i="6"/>
  <c r="J1839" i="6"/>
  <c r="K1838" i="6"/>
  <c r="J1838" i="6"/>
  <c r="K1837" i="6"/>
  <c r="J1837" i="6"/>
  <c r="K1836" i="6"/>
  <c r="J1836" i="6"/>
  <c r="K1835" i="6"/>
  <c r="J1835" i="6"/>
  <c r="K1834" i="6"/>
  <c r="J1834" i="6"/>
  <c r="K1833" i="6"/>
  <c r="J1833" i="6"/>
  <c r="K1832" i="6"/>
  <c r="J1832" i="6"/>
  <c r="K1831" i="6"/>
  <c r="J1831" i="6"/>
  <c r="K1830" i="6"/>
  <c r="J1830" i="6"/>
  <c r="K1829" i="6"/>
  <c r="J1829" i="6"/>
  <c r="K1828" i="6"/>
  <c r="J1828" i="6"/>
  <c r="K1827" i="6"/>
  <c r="J1827" i="6"/>
  <c r="K1826" i="6"/>
  <c r="J1826" i="6"/>
  <c r="K1825" i="6"/>
  <c r="J1825" i="6"/>
  <c r="K1824" i="6"/>
  <c r="J1824" i="6"/>
  <c r="K1823" i="6"/>
  <c r="J1823" i="6"/>
  <c r="K1822" i="6"/>
  <c r="J1822" i="6"/>
  <c r="K1821" i="6"/>
  <c r="J1821" i="6"/>
  <c r="K1820" i="6"/>
  <c r="J1820" i="6"/>
  <c r="K1819" i="6"/>
  <c r="J1819" i="6"/>
  <c r="K1818" i="6"/>
  <c r="J1818" i="6"/>
  <c r="K1817" i="6"/>
  <c r="J1817" i="6"/>
  <c r="K1816" i="6"/>
  <c r="J1816" i="6"/>
  <c r="K1815" i="6"/>
  <c r="J1815" i="6"/>
  <c r="K1814" i="6"/>
  <c r="J1814" i="6"/>
  <c r="K1813" i="6"/>
  <c r="J1813" i="6"/>
  <c r="K1812" i="6"/>
  <c r="J1812" i="6"/>
  <c r="K1811" i="6"/>
  <c r="J1811" i="6"/>
  <c r="K1810" i="6"/>
  <c r="J1810" i="6"/>
  <c r="K1809" i="6"/>
  <c r="J1809" i="6"/>
  <c r="K1808" i="6"/>
  <c r="J1808" i="6"/>
  <c r="K1807" i="6"/>
  <c r="J1807" i="6"/>
  <c r="K1806" i="6"/>
  <c r="J1806" i="6"/>
  <c r="K1805" i="6"/>
  <c r="J1805" i="6"/>
  <c r="K1804" i="6"/>
  <c r="J1804" i="6"/>
  <c r="K1803" i="6"/>
  <c r="J1803" i="6"/>
  <c r="K1802" i="6"/>
  <c r="J1802" i="6"/>
  <c r="K1801" i="6"/>
  <c r="J1801" i="6"/>
  <c r="K1800" i="6"/>
  <c r="J1800" i="6"/>
  <c r="K1799" i="6"/>
  <c r="J1799" i="6"/>
  <c r="K1798" i="6"/>
  <c r="J1798" i="6"/>
  <c r="K1797" i="6"/>
  <c r="J1797" i="6"/>
  <c r="K1796" i="6"/>
  <c r="J1796" i="6"/>
  <c r="K1795" i="6"/>
  <c r="J1795" i="6"/>
  <c r="K1794" i="6"/>
  <c r="J1794" i="6"/>
  <c r="K1793" i="6"/>
  <c r="J1793" i="6"/>
  <c r="K1792" i="6"/>
  <c r="J1792" i="6"/>
  <c r="K1791" i="6"/>
  <c r="J1791" i="6"/>
  <c r="K1790" i="6"/>
  <c r="J1790" i="6"/>
  <c r="K1789" i="6"/>
  <c r="J1789" i="6"/>
  <c r="K1788" i="6"/>
  <c r="J1788" i="6"/>
  <c r="K1787" i="6"/>
  <c r="J1787" i="6"/>
  <c r="K1786" i="6"/>
  <c r="J1786" i="6"/>
  <c r="K1785" i="6"/>
  <c r="J1785" i="6"/>
  <c r="K1784" i="6"/>
  <c r="J1784" i="6"/>
  <c r="K1783" i="6"/>
  <c r="J1783" i="6"/>
  <c r="K1782" i="6"/>
  <c r="J1782" i="6"/>
  <c r="K1781" i="6"/>
  <c r="J1781" i="6"/>
  <c r="K1780" i="6"/>
  <c r="J1780" i="6"/>
  <c r="K1779" i="6"/>
  <c r="J1779" i="6"/>
  <c r="K1778" i="6"/>
  <c r="J1778" i="6"/>
  <c r="K1777" i="6"/>
  <c r="J1777" i="6"/>
  <c r="K1776" i="6"/>
  <c r="J1776" i="6"/>
  <c r="K1775" i="6"/>
  <c r="J1775" i="6"/>
  <c r="K1774" i="6"/>
  <c r="J1774" i="6"/>
  <c r="K1773" i="6"/>
  <c r="J1773" i="6"/>
  <c r="K1772" i="6"/>
  <c r="J1772" i="6"/>
  <c r="K1771" i="6"/>
  <c r="J1771" i="6"/>
  <c r="K1770" i="6"/>
  <c r="J1770" i="6"/>
  <c r="K1769" i="6"/>
  <c r="J1769" i="6"/>
  <c r="K1768" i="6"/>
  <c r="J1768" i="6"/>
  <c r="K1767" i="6"/>
  <c r="J1767" i="6"/>
  <c r="K1766" i="6"/>
  <c r="J1766" i="6"/>
  <c r="K1765" i="6"/>
  <c r="J1765" i="6"/>
  <c r="K1764" i="6"/>
  <c r="J1764" i="6"/>
  <c r="K1763" i="6"/>
  <c r="J1763" i="6"/>
  <c r="K1762" i="6"/>
  <c r="J1762" i="6"/>
  <c r="K1761" i="6"/>
  <c r="J1761" i="6"/>
  <c r="K1760" i="6"/>
  <c r="J1760" i="6"/>
  <c r="K1759" i="6"/>
  <c r="J1759" i="6"/>
  <c r="K1758" i="6"/>
  <c r="J1758" i="6"/>
  <c r="K1757" i="6"/>
  <c r="J1757" i="6"/>
  <c r="K1756" i="6"/>
  <c r="J1756" i="6"/>
  <c r="K1755" i="6"/>
  <c r="J1755" i="6"/>
  <c r="K1754" i="6"/>
  <c r="J1754" i="6"/>
  <c r="K1753" i="6"/>
  <c r="J1753" i="6"/>
  <c r="K1752" i="6"/>
  <c r="J1752" i="6"/>
  <c r="K1751" i="6"/>
  <c r="J1751" i="6"/>
  <c r="K1750" i="6"/>
  <c r="J1750" i="6"/>
  <c r="K1749" i="6"/>
  <c r="J1749" i="6"/>
  <c r="K1748" i="6"/>
  <c r="J1748" i="6"/>
  <c r="K1747" i="6"/>
  <c r="J1747" i="6"/>
  <c r="K1746" i="6"/>
  <c r="J1746" i="6"/>
  <c r="K1745" i="6"/>
  <c r="J1745" i="6"/>
  <c r="K1744" i="6"/>
  <c r="J1744" i="6"/>
  <c r="K1743" i="6"/>
  <c r="J1743" i="6"/>
  <c r="K1742" i="6"/>
  <c r="J1742" i="6"/>
  <c r="K1741" i="6"/>
  <c r="J1741" i="6"/>
  <c r="D1741" i="6"/>
  <c r="K1740" i="6"/>
  <c r="J1740" i="6"/>
  <c r="D1740" i="6"/>
  <c r="K1739" i="6"/>
  <c r="J1739" i="6"/>
  <c r="D1739" i="6"/>
  <c r="K1738" i="6"/>
  <c r="J1738" i="6"/>
  <c r="D1738" i="6"/>
  <c r="K1737" i="6"/>
  <c r="J1737" i="6"/>
  <c r="D1737" i="6"/>
  <c r="K1736" i="6"/>
  <c r="J1736" i="6"/>
  <c r="D1736" i="6"/>
  <c r="K1735" i="6"/>
  <c r="J1735" i="6"/>
  <c r="D1735" i="6"/>
  <c r="K1734" i="6"/>
  <c r="J1734" i="6"/>
  <c r="D1734" i="6"/>
  <c r="K1733" i="6"/>
  <c r="J1733" i="6"/>
  <c r="D1733" i="6"/>
  <c r="K1732" i="6"/>
  <c r="J1732" i="6"/>
  <c r="D1732" i="6"/>
  <c r="K1731" i="6"/>
  <c r="J1731" i="6"/>
  <c r="D1731" i="6"/>
  <c r="K1730" i="6"/>
  <c r="J1730" i="6"/>
  <c r="D1730" i="6"/>
  <c r="K1729" i="6"/>
  <c r="J1729" i="6"/>
  <c r="D1729" i="6"/>
  <c r="K1728" i="6"/>
  <c r="J1728" i="6"/>
  <c r="D1728" i="6"/>
  <c r="K1727" i="6"/>
  <c r="J1727" i="6"/>
  <c r="D1727" i="6"/>
  <c r="K1726" i="6"/>
  <c r="J1726" i="6"/>
  <c r="D1726" i="6"/>
  <c r="K1725" i="6"/>
  <c r="J1725" i="6"/>
  <c r="D1725" i="6"/>
  <c r="K1724" i="6"/>
  <c r="J1724" i="6"/>
  <c r="D1724" i="6"/>
  <c r="K1723" i="6"/>
  <c r="J1723" i="6"/>
  <c r="D1723" i="6"/>
  <c r="K1722" i="6"/>
  <c r="J1722" i="6"/>
  <c r="D1722" i="6"/>
  <c r="K1721" i="6"/>
  <c r="J1721" i="6"/>
  <c r="D1721" i="6"/>
  <c r="K1720" i="6"/>
  <c r="J1720" i="6"/>
  <c r="D1720" i="6"/>
  <c r="K1719" i="6"/>
  <c r="J1719" i="6"/>
  <c r="D1719" i="6"/>
  <c r="K1718" i="6"/>
  <c r="J1718" i="6"/>
  <c r="D1718" i="6"/>
  <c r="K1717" i="6"/>
  <c r="J1717" i="6"/>
  <c r="D1717" i="6"/>
  <c r="K1716" i="6"/>
  <c r="J1716" i="6"/>
  <c r="D1716" i="6"/>
  <c r="K1715" i="6"/>
  <c r="J1715" i="6"/>
  <c r="D1715" i="6"/>
  <c r="K1714" i="6"/>
  <c r="J1714" i="6"/>
  <c r="D1714" i="6"/>
  <c r="K1713" i="6"/>
  <c r="J1713" i="6"/>
  <c r="D1713" i="6"/>
  <c r="K1712" i="6"/>
  <c r="J1712" i="6"/>
  <c r="D1712" i="6"/>
  <c r="K1711" i="6"/>
  <c r="J1711" i="6"/>
  <c r="D1711" i="6"/>
  <c r="K1710" i="6"/>
  <c r="J1710" i="6"/>
  <c r="D1710" i="6"/>
  <c r="K1709" i="6"/>
  <c r="J1709" i="6"/>
  <c r="K1708" i="6"/>
  <c r="J1708" i="6"/>
  <c r="D1708" i="6"/>
  <c r="K1707" i="6"/>
  <c r="J1707" i="6"/>
  <c r="D1707" i="6"/>
  <c r="K1706" i="6"/>
  <c r="J1706" i="6"/>
  <c r="D1706" i="6"/>
  <c r="K1705" i="6"/>
  <c r="J1705" i="6"/>
  <c r="D1705" i="6"/>
  <c r="K1704" i="6"/>
  <c r="J1704" i="6"/>
  <c r="D1704" i="6"/>
  <c r="K1703" i="6"/>
  <c r="J1703" i="6"/>
  <c r="D1703" i="6"/>
  <c r="K1702" i="6"/>
  <c r="J1702" i="6"/>
  <c r="D1702" i="6"/>
  <c r="K1701" i="6"/>
  <c r="J1701" i="6"/>
  <c r="D1701" i="6"/>
  <c r="K1700" i="6"/>
  <c r="J1700" i="6"/>
  <c r="D1700" i="6"/>
  <c r="K1699" i="6"/>
  <c r="J1699" i="6"/>
  <c r="D1699" i="6"/>
  <c r="K1698" i="6"/>
  <c r="J1698" i="6"/>
  <c r="D1698" i="6"/>
  <c r="K1697" i="6"/>
  <c r="J1697" i="6"/>
  <c r="D1697" i="6"/>
  <c r="K1696" i="6"/>
  <c r="J1696" i="6"/>
  <c r="D1696" i="6"/>
  <c r="K1695" i="6"/>
  <c r="J1695" i="6"/>
  <c r="D1695" i="6"/>
  <c r="K1694" i="6"/>
  <c r="J1694" i="6"/>
  <c r="D1694" i="6"/>
  <c r="K1693" i="6"/>
  <c r="J1693" i="6"/>
  <c r="D1693" i="6"/>
  <c r="K1692" i="6"/>
  <c r="J1692" i="6"/>
  <c r="D1692" i="6"/>
  <c r="K1691" i="6"/>
  <c r="J1691" i="6"/>
  <c r="D1691" i="6"/>
  <c r="K1690" i="6"/>
  <c r="J1690" i="6"/>
  <c r="D1690" i="6"/>
  <c r="K1689" i="6"/>
  <c r="J1689" i="6"/>
  <c r="D1689" i="6"/>
  <c r="K1688" i="6"/>
  <c r="J1688" i="6"/>
  <c r="D1688" i="6"/>
  <c r="K1687" i="6"/>
  <c r="J1687" i="6"/>
  <c r="D1687" i="6"/>
  <c r="K1686" i="6"/>
  <c r="J1686" i="6"/>
  <c r="D1686" i="6"/>
  <c r="K1685" i="6"/>
  <c r="J1685" i="6"/>
  <c r="D1685" i="6"/>
  <c r="K1684" i="6"/>
  <c r="J1684" i="6"/>
  <c r="D1684" i="6"/>
  <c r="K1683" i="6"/>
  <c r="J1683" i="6"/>
  <c r="D1683" i="6"/>
  <c r="K1682" i="6"/>
  <c r="J1682" i="6"/>
  <c r="D1682" i="6"/>
  <c r="K1681" i="6"/>
  <c r="J1681" i="6"/>
  <c r="D1681" i="6"/>
  <c r="A1681" i="6"/>
  <c r="A1682" i="6" s="1"/>
  <c r="A1683" i="6" s="1"/>
  <c r="A1684" i="6" s="1"/>
  <c r="A1685" i="6" s="1"/>
  <c r="A1686" i="6" s="1"/>
  <c r="A1687" i="6" s="1"/>
  <c r="A1688" i="6" s="1"/>
  <c r="A1689" i="6" s="1"/>
  <c r="A1690" i="6" s="1"/>
  <c r="A1691" i="6" s="1"/>
  <c r="A1692" i="6" s="1"/>
  <c r="A1693" i="6" s="1"/>
  <c r="A1694" i="6" s="1"/>
  <c r="A1695" i="6" s="1"/>
  <c r="A1696" i="6" s="1"/>
  <c r="A1697" i="6" s="1"/>
  <c r="A1699" i="6" s="1"/>
  <c r="A1700" i="6" s="1"/>
  <c r="A1701" i="6" s="1"/>
  <c r="A1702" i="6" s="1"/>
  <c r="A1703" i="6" s="1"/>
  <c r="A1704" i="6" s="1"/>
  <c r="A1705" i="6" s="1"/>
  <c r="A1707" i="6" s="1"/>
  <c r="A1708" i="6" s="1"/>
  <c r="A1710" i="6" s="1"/>
  <c r="A1711" i="6" s="1"/>
  <c r="A1712" i="6" s="1"/>
  <c r="A1713" i="6" s="1"/>
  <c r="A1714" i="6" s="1"/>
  <c r="A1715" i="6" s="1"/>
  <c r="A1716" i="6" s="1"/>
  <c r="A1717" i="6" s="1"/>
  <c r="A1718" i="6" s="1"/>
  <c r="A1719" i="6" s="1"/>
  <c r="A1720" i="6" s="1"/>
  <c r="A1721" i="6" s="1"/>
  <c r="A1722" i="6" s="1"/>
  <c r="A1723" i="6" s="1"/>
  <c r="A1724" i="6" s="1"/>
  <c r="A1725" i="6" s="1"/>
  <c r="A1726" i="6" s="1"/>
  <c r="A1727" i="6" s="1"/>
  <c r="A1728" i="6" s="1"/>
  <c r="A1729" i="6" s="1"/>
  <c r="A1730" i="6" s="1"/>
  <c r="A1731" i="6" s="1"/>
  <c r="A1732" i="6" s="1"/>
  <c r="A1733" i="6" s="1"/>
  <c r="A1734" i="6" s="1"/>
  <c r="A1735" i="6" s="1"/>
  <c r="A1736" i="6" s="1"/>
  <c r="A1737" i="6" s="1"/>
  <c r="A1738" i="6" s="1"/>
  <c r="A1739" i="6" s="1"/>
  <c r="A1740" i="6" s="1"/>
  <c r="A1741" i="6" s="1"/>
  <c r="A1743" i="6" s="1"/>
  <c r="A1745" i="6" s="1"/>
  <c r="A1746" i="6" s="1"/>
  <c r="A1747" i="6" s="1"/>
  <c r="A1748" i="6" s="1"/>
  <c r="A1749" i="6" s="1"/>
  <c r="A1750" i="6" s="1"/>
  <c r="A1751" i="6" s="1"/>
  <c r="A1752" i="6" s="1"/>
  <c r="A1753" i="6" s="1"/>
  <c r="A1754" i="6" s="1"/>
  <c r="A1755" i="6" s="1"/>
  <c r="A1756" i="6" s="1"/>
  <c r="A1757" i="6" s="1"/>
  <c r="A1758" i="6" s="1"/>
  <c r="A1759" i="6" s="1"/>
  <c r="A1760" i="6" s="1"/>
  <c r="A1761" i="6" s="1"/>
  <c r="A1762" i="6" s="1"/>
  <c r="A1763" i="6" s="1"/>
  <c r="A1764" i="6" s="1"/>
  <c r="A1765" i="6" s="1"/>
  <c r="A1767" i="6" s="1"/>
  <c r="A1768" i="6" s="1"/>
  <c r="A1769" i="6" s="1"/>
  <c r="A1770" i="6" s="1"/>
  <c r="A1771" i="6" s="1"/>
  <c r="A1773" i="6" s="1"/>
  <c r="A1774" i="6" s="1"/>
  <c r="A1775" i="6" s="1"/>
  <c r="A1776" i="6" s="1"/>
  <c r="A1777" i="6" s="1"/>
  <c r="A1778" i="6" s="1"/>
  <c r="A1779" i="6" s="1"/>
  <c r="A1780" i="6" s="1"/>
  <c r="A1781" i="6" s="1"/>
  <c r="A1782" i="6" s="1"/>
  <c r="A1783" i="6" s="1"/>
  <c r="A1784" i="6" s="1"/>
  <c r="A1785" i="6" s="1"/>
  <c r="A1786" i="6" s="1"/>
  <c r="A1788" i="6" s="1"/>
  <c r="A1789" i="6" s="1"/>
  <c r="A1790" i="6" s="1"/>
  <c r="A1791" i="6" s="1"/>
  <c r="A1792" i="6" s="1"/>
  <c r="A1793" i="6" s="1"/>
  <c r="A1800" i="6" s="1"/>
  <c r="A1801" i="6" s="1"/>
  <c r="A1802" i="6" s="1"/>
  <c r="A1803" i="6" s="1"/>
  <c r="A1804" i="6" s="1"/>
  <c r="A1806" i="6" s="1"/>
  <c r="A1807" i="6" s="1"/>
  <c r="A1808" i="6" s="1"/>
  <c r="A1809" i="6" s="1"/>
  <c r="A1811" i="6" s="1"/>
  <c r="A1812" i="6" s="1"/>
  <c r="A1813" i="6" s="1"/>
  <c r="A1814" i="6" s="1"/>
  <c r="A1815" i="6" s="1"/>
  <c r="A1816" i="6" s="1"/>
  <c r="A1817" i="6" s="1"/>
  <c r="A1818" i="6" s="1"/>
  <c r="A1819" i="6" s="1"/>
  <c r="A1820" i="6" s="1"/>
  <c r="A1821" i="6" s="1"/>
  <c r="A1822" i="6" s="1"/>
  <c r="A1823" i="6" s="1"/>
  <c r="A1824" i="6" s="1"/>
  <c r="A1825" i="6" s="1"/>
  <c r="A1826" i="6" s="1"/>
  <c r="A1827" i="6" s="1"/>
  <c r="A1828" i="6" s="1"/>
  <c r="A1829" i="6" s="1"/>
  <c r="A1830" i="6" s="1"/>
  <c r="A1832" i="6" s="1"/>
  <c r="A1833" i="6" s="1"/>
  <c r="A1835" i="6" s="1"/>
  <c r="A1836" i="6" s="1"/>
  <c r="A1837" i="6" s="1"/>
  <c r="A1838" i="6" s="1"/>
  <c r="A1839" i="6" s="1"/>
  <c r="A1841" i="6" s="1"/>
  <c r="A1842" i="6" s="1"/>
  <c r="A1844" i="6" s="1"/>
  <c r="A1845" i="6" s="1"/>
  <c r="A1847" i="6" s="1"/>
  <c r="A1848" i="6" s="1"/>
  <c r="A1850" i="6" s="1"/>
  <c r="A1851" i="6" s="1"/>
  <c r="A1853" i="6" s="1"/>
  <c r="A1854" i="6" s="1"/>
  <c r="A1856" i="6" s="1"/>
  <c r="A1857" i="6" s="1"/>
  <c r="A1859" i="6" s="1"/>
  <c r="A1860" i="6" s="1"/>
  <c r="A1862" i="6" s="1"/>
  <c r="A1863" i="6" s="1"/>
  <c r="A1865" i="6" s="1"/>
  <c r="A1867" i="6" s="1"/>
  <c r="A1869" i="6" s="1"/>
  <c r="A1870" i="6" s="1"/>
  <c r="A1871" i="6" s="1"/>
  <c r="A1872" i="6" s="1"/>
  <c r="A1873" i="6" s="1"/>
  <c r="A1874" i="6" s="1"/>
  <c r="A1876" i="6" s="1"/>
  <c r="A1877" i="6" s="1"/>
  <c r="A1878" i="6" s="1"/>
  <c r="A1879" i="6" s="1"/>
  <c r="A1880" i="6" s="1"/>
  <c r="A1881" i="6" s="1"/>
  <c r="A1882" i="6" s="1"/>
  <c r="A1883" i="6" s="1"/>
  <c r="A1884" i="6" s="1"/>
  <c r="A1885" i="6" s="1"/>
  <c r="A1886" i="6" s="1"/>
  <c r="A1887" i="6" s="1"/>
  <c r="A1888" i="6" s="1"/>
  <c r="A1889" i="6" s="1"/>
  <c r="A1890" i="6" s="1"/>
  <c r="A1891" i="6" s="1"/>
  <c r="A1892" i="6" s="1"/>
  <c r="A1893" i="6" s="1"/>
  <c r="A1894" i="6" s="1"/>
  <c r="A1895" i="6" s="1"/>
  <c r="A1896" i="6" s="1"/>
  <c r="A1897" i="6" s="1"/>
  <c r="A1898" i="6" s="1"/>
  <c r="A1901" i="6" s="1"/>
  <c r="A1902" i="6" s="1"/>
  <c r="A1903" i="6" s="1"/>
  <c r="A1905" i="6" s="1"/>
  <c r="A1906" i="6" s="1"/>
  <c r="A1909" i="6" s="1"/>
  <c r="A1910" i="6" s="1"/>
  <c r="A1912" i="6" s="1"/>
  <c r="A1913" i="6" s="1"/>
  <c r="A1914" i="6" s="1"/>
  <c r="A1916" i="6" s="1"/>
  <c r="A1917" i="6" s="1"/>
  <c r="A1918" i="6" s="1"/>
  <c r="A1919" i="6" s="1"/>
  <c r="A1920" i="6" s="1"/>
  <c r="A1921" i="6" s="1"/>
  <c r="A1922" i="6" s="1"/>
  <c r="A1923" i="6" s="1"/>
  <c r="A1925" i="6" s="1"/>
  <c r="A1926" i="6" s="1"/>
  <c r="A1927" i="6" s="1"/>
  <c r="A1928" i="6" s="1"/>
  <c r="A1929" i="6" s="1"/>
  <c r="A1930" i="6" s="1"/>
  <c r="A1931" i="6" s="1"/>
  <c r="A1932" i="6" s="1"/>
  <c r="A1933" i="6" s="1"/>
  <c r="A1934" i="6" s="1"/>
  <c r="A1935" i="6" s="1"/>
  <c r="A1936" i="6" s="1"/>
  <c r="A1937" i="6" s="1"/>
  <c r="A1938" i="6" s="1"/>
  <c r="A1939" i="6" s="1"/>
  <c r="A1940" i="6" s="1"/>
  <c r="A1941" i="6" s="1"/>
  <c r="A1942" i="6" s="1"/>
  <c r="A1943" i="6" s="1"/>
  <c r="A1944" i="6" s="1"/>
  <c r="A1945" i="6" s="1"/>
  <c r="A1946" i="6" s="1"/>
  <c r="A1947" i="6" s="1"/>
  <c r="A1948" i="6" s="1"/>
  <c r="A1949" i="6" s="1"/>
  <c r="A1950" i="6" s="1"/>
  <c r="A1951" i="6" s="1"/>
  <c r="A1952" i="6" s="1"/>
  <c r="A1953" i="6" s="1"/>
  <c r="A1954" i="6" s="1"/>
  <c r="A1955" i="6" s="1"/>
  <c r="A1956" i="6" s="1"/>
  <c r="A1957" i="6" s="1"/>
  <c r="A1958" i="6" s="1"/>
  <c r="A1959" i="6" s="1"/>
  <c r="A1960" i="6" s="1"/>
  <c r="A1961" i="6" s="1"/>
  <c r="A1962" i="6" s="1"/>
  <c r="A1963" i="6" s="1"/>
  <c r="A1964" i="6" s="1"/>
  <c r="A1965" i="6" s="1"/>
  <c r="A1966" i="6" s="1"/>
  <c r="A1967" i="6" s="1"/>
  <c r="A1968" i="6" s="1"/>
  <c r="A1969" i="6" s="1"/>
  <c r="A1970" i="6" s="1"/>
  <c r="A1971" i="6" s="1"/>
  <c r="A1972" i="6" s="1"/>
  <c r="A1973" i="6" s="1"/>
  <c r="A1974" i="6" s="1"/>
  <c r="A1975" i="6" s="1"/>
  <c r="A1976" i="6" s="1"/>
  <c r="A1977" i="6" s="1"/>
  <c r="A1978" i="6" s="1"/>
  <c r="A1979" i="6" s="1"/>
  <c r="A1980" i="6" s="1"/>
  <c r="A1981" i="6" s="1"/>
  <c r="A1982" i="6" s="1"/>
  <c r="A1983" i="6" s="1"/>
  <c r="A1984" i="6" s="1"/>
  <c r="A1985" i="6" s="1"/>
  <c r="A1986" i="6" s="1"/>
  <c r="A1987" i="6" s="1"/>
  <c r="A1988" i="6" s="1"/>
  <c r="A1989" i="6" s="1"/>
  <c r="A1990" i="6" s="1"/>
  <c r="A1991" i="6" s="1"/>
  <c r="A1992" i="6" s="1"/>
  <c r="A1993" i="6" s="1"/>
  <c r="A1994" i="6" s="1"/>
  <c r="A1995" i="6" s="1"/>
  <c r="A1996" i="6" s="1"/>
  <c r="A1997" i="6" s="1"/>
  <c r="A1998" i="6" s="1"/>
  <c r="A1999" i="6" s="1"/>
  <c r="A2000" i="6" s="1"/>
  <c r="A2001" i="6" s="1"/>
  <c r="A2002" i="6" s="1"/>
  <c r="A2003" i="6" s="1"/>
  <c r="A2004" i="6" s="1"/>
  <c r="A2005" i="6" s="1"/>
  <c r="A2006" i="6" s="1"/>
  <c r="A2007" i="6" s="1"/>
  <c r="A2008" i="6" s="1"/>
  <c r="A2009" i="6" s="1"/>
  <c r="A2010" i="6" s="1"/>
  <c r="A2011" i="6" s="1"/>
  <c r="A2012" i="6" s="1"/>
  <c r="A2013" i="6" s="1"/>
  <c r="A2014" i="6" s="1"/>
  <c r="A2015" i="6" s="1"/>
  <c r="A2016" i="6" s="1"/>
  <c r="A2017" i="6" s="1"/>
  <c r="A2018" i="6" s="1"/>
  <c r="A2019" i="6" s="1"/>
  <c r="A2020" i="6" s="1"/>
  <c r="A2021" i="6" s="1"/>
  <c r="A2022" i="6" s="1"/>
  <c r="A2023" i="6" s="1"/>
  <c r="A2024" i="6" s="1"/>
  <c r="A2025" i="6" s="1"/>
  <c r="A2026" i="6" s="1"/>
  <c r="A2027" i="6" s="1"/>
  <c r="A2028" i="6" s="1"/>
  <c r="A2029" i="6" s="1"/>
  <c r="A2030" i="6" s="1"/>
  <c r="A2031" i="6" s="1"/>
  <c r="A2032" i="6" s="1"/>
  <c r="A2033" i="6" s="1"/>
  <c r="A2034" i="6" s="1"/>
  <c r="A2035" i="6" s="1"/>
  <c r="A2037" i="6" s="1"/>
  <c r="A2038" i="6" s="1"/>
  <c r="A2039" i="6" s="1"/>
  <c r="A2040" i="6" s="1"/>
  <c r="A2041" i="6" s="1"/>
  <c r="A2042" i="6" s="1"/>
  <c r="A2043" i="6" s="1"/>
  <c r="A2044" i="6" s="1"/>
  <c r="A2045" i="6" s="1"/>
  <c r="A2046" i="6" s="1"/>
  <c r="A2047" i="6" s="1"/>
  <c r="A2048" i="6" s="1"/>
  <c r="A2049" i="6" s="1"/>
  <c r="A2050" i="6" s="1"/>
  <c r="A2051" i="6" s="1"/>
  <c r="A2052" i="6" s="1"/>
  <c r="A2053" i="6" s="1"/>
  <c r="A2054" i="6" s="1"/>
  <c r="A2055" i="6" s="1"/>
  <c r="A2056" i="6" s="1"/>
  <c r="A2057" i="6" s="1"/>
  <c r="A2058" i="6" s="1"/>
  <c r="A2059" i="6" s="1"/>
  <c r="A2060" i="6" s="1"/>
  <c r="A2061" i="6" s="1"/>
  <c r="A2062" i="6" s="1"/>
  <c r="A2063" i="6" s="1"/>
  <c r="A2064" i="6" s="1"/>
  <c r="A2065" i="6" s="1"/>
  <c r="A2066" i="6" s="1"/>
  <c r="A2067" i="6" s="1"/>
  <c r="A2068" i="6" s="1"/>
  <c r="A2069" i="6" s="1"/>
  <c r="A2070" i="6" s="1"/>
  <c r="A2071" i="6" s="1"/>
  <c r="A2072" i="6" s="1"/>
  <c r="A2073" i="6" s="1"/>
  <c r="A2074" i="6" s="1"/>
  <c r="A2076" i="6" s="1"/>
  <c r="A2077" i="6" s="1"/>
  <c r="A2078" i="6" s="1"/>
  <c r="A2079" i="6" s="1"/>
  <c r="A2081" i="6" s="1"/>
  <c r="A2082" i="6" s="1"/>
  <c r="A2083" i="6" s="1"/>
  <c r="A2084" i="6" s="1"/>
  <c r="A2085" i="6" s="1"/>
  <c r="A2086" i="6" s="1"/>
  <c r="A2087" i="6" s="1"/>
  <c r="A2088" i="6" s="1"/>
  <c r="A2089" i="6" s="1"/>
  <c r="A2090" i="6" s="1"/>
  <c r="A2091" i="6" s="1"/>
  <c r="A2092" i="6" s="1"/>
  <c r="A2093" i="6" s="1"/>
  <c r="A2094" i="6" s="1"/>
  <c r="A2095" i="6" s="1"/>
  <c r="A2096" i="6" s="1"/>
  <c r="A2097" i="6" s="1"/>
  <c r="A2098" i="6" s="1"/>
  <c r="A2099" i="6" s="1"/>
  <c r="A2100" i="6" s="1"/>
  <c r="A2101" i="6" s="1"/>
  <c r="A2102" i="6" s="1"/>
  <c r="A2103" i="6" s="1"/>
  <c r="A2104" i="6" s="1"/>
  <c r="A2105" i="6" s="1"/>
  <c r="A2106" i="6" s="1"/>
  <c r="A2107" i="6" s="1"/>
  <c r="A2108" i="6" s="1"/>
  <c r="A2109" i="6" s="1"/>
  <c r="A2112" i="6" s="1"/>
  <c r="A2113" i="6" s="1"/>
  <c r="A2114" i="6" s="1"/>
  <c r="A2116" i="6" s="1"/>
  <c r="A2117" i="6" s="1"/>
  <c r="A2118" i="6" s="1"/>
  <c r="A2119" i="6" s="1"/>
  <c r="A2120" i="6" s="1"/>
  <c r="A2121" i="6" s="1"/>
  <c r="A2122" i="6" s="1"/>
  <c r="A2123" i="6" s="1"/>
  <c r="A2124" i="6" s="1"/>
  <c r="A2125" i="6" s="1"/>
  <c r="A2126" i="6" s="1"/>
  <c r="A2127" i="6" s="1"/>
  <c r="A2128" i="6" s="1"/>
  <c r="A2129" i="6" s="1"/>
  <c r="A2130" i="6" s="1"/>
  <c r="A2131" i="6" s="1"/>
  <c r="A2132" i="6" s="1"/>
  <c r="A2133" i="6" s="1"/>
  <c r="A2134" i="6" s="1"/>
  <c r="A2135" i="6" s="1"/>
  <c r="A2136" i="6" s="1"/>
  <c r="A2137" i="6" s="1"/>
  <c r="A2138" i="6" s="1"/>
  <c r="A2139" i="6" s="1"/>
  <c r="A2140" i="6" s="1"/>
  <c r="A2141" i="6" s="1"/>
  <c r="A2142" i="6" s="1"/>
  <c r="A2143" i="6" s="1"/>
  <c r="A2144" i="6" s="1"/>
  <c r="A2145" i="6" s="1"/>
  <c r="A2146" i="6" s="1"/>
  <c r="A2147" i="6" s="1"/>
  <c r="A2148" i="6" s="1"/>
  <c r="A2149" i="6" s="1"/>
  <c r="A2150" i="6" s="1"/>
  <c r="A2151" i="6" s="1"/>
  <c r="A2152" i="6" s="1"/>
  <c r="A2153" i="6" s="1"/>
  <c r="A2154" i="6" s="1"/>
  <c r="A2155" i="6" s="1"/>
  <c r="A2158" i="6" s="1"/>
  <c r="A2159" i="6" s="1"/>
  <c r="A2161" i="6" s="1"/>
  <c r="A2162" i="6" s="1"/>
  <c r="A2163" i="6" s="1"/>
  <c r="A2164" i="6" s="1"/>
  <c r="A2165" i="6" s="1"/>
  <c r="A2166" i="6" s="1"/>
  <c r="A2167" i="6" s="1"/>
  <c r="A2168" i="6" s="1"/>
  <c r="A2169" i="6" s="1"/>
  <c r="A2170" i="6" s="1"/>
  <c r="A2171" i="6" s="1"/>
  <c r="A2172" i="6" s="1"/>
  <c r="A2173" i="6" s="1"/>
  <c r="A2174" i="6" s="1"/>
  <c r="A2175" i="6" s="1"/>
  <c r="A2176" i="6" s="1"/>
  <c r="A2177" i="6" s="1"/>
  <c r="A2178" i="6" s="1"/>
  <c r="A2179" i="6" s="1"/>
  <c r="A2180" i="6" s="1"/>
  <c r="A2181" i="6" s="1"/>
  <c r="A2182" i="6" s="1"/>
  <c r="A2183" i="6" s="1"/>
  <c r="A2184" i="6" s="1"/>
  <c r="A2185" i="6" s="1"/>
  <c r="A2186" i="6" s="1"/>
  <c r="A2187" i="6" s="1"/>
  <c r="A2188" i="6" s="1"/>
  <c r="A2189" i="6" s="1"/>
  <c r="A2190" i="6" s="1"/>
  <c r="A2191" i="6" s="1"/>
  <c r="A2192" i="6" s="1"/>
  <c r="A2193" i="6" s="1"/>
  <c r="A2194" i="6" s="1"/>
  <c r="A2195" i="6" s="1"/>
  <c r="A2196" i="6" s="1"/>
  <c r="A2197" i="6" s="1"/>
  <c r="A2198" i="6" s="1"/>
  <c r="A2199" i="6" s="1"/>
  <c r="A2200" i="6" s="1"/>
  <c r="A2201" i="6" s="1"/>
  <c r="A2202" i="6" s="1"/>
  <c r="A2203" i="6" s="1"/>
  <c r="A2204" i="6" s="1"/>
  <c r="A2205" i="6" s="1"/>
  <c r="A2206" i="6" s="1"/>
  <c r="A2207" i="6" s="1"/>
  <c r="A2208" i="6" s="1"/>
  <c r="A2209" i="6" s="1"/>
  <c r="A2210" i="6" s="1"/>
  <c r="A2211" i="6" s="1"/>
  <c r="A2212" i="6" s="1"/>
  <c r="A2213" i="6" s="1"/>
  <c r="A2215" i="6" s="1"/>
  <c r="A2216" i="6" s="1"/>
  <c r="A2217" i="6" s="1"/>
  <c r="A2218" i="6" s="1"/>
  <c r="A2219" i="6" s="1"/>
  <c r="A2220" i="6" s="1"/>
  <c r="A2221" i="6" s="1"/>
  <c r="A2222" i="6" s="1"/>
  <c r="A2223" i="6" s="1"/>
  <c r="A2224" i="6" s="1"/>
  <c r="A2225" i="6" s="1"/>
  <c r="A2226" i="6" s="1"/>
  <c r="A2227" i="6" s="1"/>
  <c r="A2228" i="6" s="1"/>
  <c r="A2229" i="6" s="1"/>
  <c r="A2230" i="6" s="1"/>
  <c r="A2231" i="6" s="1"/>
  <c r="A2232" i="6" s="1"/>
  <c r="A2233" i="6" s="1"/>
  <c r="A2234" i="6" s="1"/>
  <c r="A2235" i="6" s="1"/>
  <c r="A2236" i="6" s="1"/>
  <c r="A2237" i="6" s="1"/>
  <c r="A2238" i="6" s="1"/>
  <c r="A2239" i="6" s="1"/>
  <c r="A2240" i="6" s="1"/>
  <c r="A2241" i="6" s="1"/>
  <c r="A2242" i="6" s="1"/>
  <c r="A2243" i="6" s="1"/>
  <c r="A2244" i="6" s="1"/>
  <c r="A2245" i="6" s="1"/>
  <c r="A2246" i="6" s="1"/>
  <c r="A2247" i="6" s="1"/>
  <c r="A2248" i="6" s="1"/>
  <c r="A2250" i="6" s="1"/>
  <c r="A2252" i="6" s="1"/>
  <c r="A2253" i="6" s="1"/>
  <c r="A2255" i="6" s="1"/>
  <c r="A2257" i="6" s="1"/>
  <c r="A2259" i="6" s="1"/>
  <c r="A2260" i="6" s="1"/>
  <c r="A2264" i="6" s="1"/>
  <c r="A2266" i="6" s="1"/>
  <c r="A2268" i="6" s="1"/>
  <c r="A2270" i="6" s="1"/>
  <c r="A2271" i="6" s="1"/>
  <c r="A2273" i="6" s="1"/>
  <c r="A2274" i="6" s="1"/>
  <c r="A2275" i="6" s="1"/>
  <c r="A2276" i="6" s="1"/>
  <c r="A2277" i="6" s="1"/>
  <c r="A2278" i="6" s="1"/>
  <c r="A2279" i="6" s="1"/>
  <c r="A2280" i="6" s="1"/>
  <c r="A2281" i="6" s="1"/>
  <c r="A2282" i="6" s="1"/>
  <c r="A2283" i="6" s="1"/>
  <c r="A2284" i="6" s="1"/>
  <c r="A2285" i="6" s="1"/>
  <c r="A2286" i="6" s="1"/>
  <c r="A2287" i="6" s="1"/>
  <c r="A2288" i="6" s="1"/>
  <c r="A2289" i="6" s="1"/>
  <c r="A2290" i="6" s="1"/>
  <c r="A2291" i="6" s="1"/>
  <c r="A2292" i="6" s="1"/>
  <c r="A2293" i="6" s="1"/>
  <c r="A2294" i="6" s="1"/>
  <c r="A2295" i="6" s="1"/>
  <c r="A2296" i="6" s="1"/>
  <c r="A2297" i="6" s="1"/>
  <c r="A2298" i="6" s="1"/>
  <c r="A2299" i="6" s="1"/>
  <c r="A2300" i="6" s="1"/>
  <c r="A2301" i="6" s="1"/>
  <c r="A2302" i="6" s="1"/>
  <c r="A2303" i="6" s="1"/>
  <c r="A2304" i="6" s="1"/>
  <c r="A2305" i="6" s="1"/>
  <c r="A2306" i="6" s="1"/>
  <c r="A2307" i="6" s="1"/>
  <c r="A2308" i="6" s="1"/>
  <c r="A2309" i="6" s="1"/>
  <c r="A2310" i="6" s="1"/>
  <c r="A2311" i="6" s="1"/>
  <c r="A2312" i="6" s="1"/>
  <c r="A2313" i="6" s="1"/>
  <c r="A2315" i="6" s="1"/>
  <c r="A2317" i="6" s="1"/>
  <c r="A2318" i="6" s="1"/>
  <c r="A2319" i="6" s="1"/>
  <c r="A2320" i="6" s="1"/>
  <c r="A2321" i="6" s="1"/>
  <c r="A2322" i="6" s="1"/>
  <c r="A2323" i="6" s="1"/>
  <c r="A2324" i="6" s="1"/>
  <c r="A2325" i="6" s="1"/>
  <c r="A2326" i="6" s="1"/>
  <c r="A2328" i="6" s="1"/>
  <c r="A2329" i="6" s="1"/>
  <c r="A2330" i="6" s="1"/>
  <c r="A2331" i="6" s="1"/>
  <c r="A2332" i="6" s="1"/>
  <c r="A2333" i="6" s="1"/>
  <c r="A2335" i="6" s="1"/>
  <c r="A2336" i="6" s="1"/>
  <c r="A2337" i="6" s="1"/>
  <c r="A2339" i="6" s="1"/>
  <c r="A2340" i="6" s="1"/>
  <c r="A2341" i="6" s="1"/>
  <c r="A2342" i="6" s="1"/>
  <c r="A2343" i="6" s="1"/>
  <c r="A2344" i="6" s="1"/>
  <c r="A2345" i="6" s="1"/>
  <c r="A2346" i="6" s="1"/>
  <c r="A2347" i="6" s="1"/>
  <c r="A2348" i="6" s="1"/>
  <c r="A2349" i="6" s="1"/>
  <c r="A2350" i="6" s="1"/>
  <c r="A2351" i="6" s="1"/>
  <c r="A2352" i="6" s="1"/>
  <c r="A2353" i="6" s="1"/>
  <c r="A2354" i="6" s="1"/>
  <c r="A2355" i="6" s="1"/>
  <c r="A2356" i="6" s="1"/>
  <c r="A2357" i="6" s="1"/>
  <c r="A2358" i="6" s="1"/>
  <c r="A2359" i="6" s="1"/>
  <c r="A2360" i="6" s="1"/>
  <c r="A2361" i="6" s="1"/>
  <c r="A2362" i="6" s="1"/>
  <c r="K1680" i="6"/>
  <c r="J1680" i="6"/>
  <c r="K1679" i="6"/>
  <c r="J1679" i="6"/>
  <c r="K1678" i="6"/>
  <c r="J1678" i="6"/>
  <c r="K1677" i="6"/>
  <c r="J1677" i="6"/>
  <c r="K1676" i="6"/>
  <c r="J1676" i="6"/>
  <c r="K1675" i="6"/>
  <c r="J1675" i="6"/>
  <c r="K1674" i="6"/>
  <c r="J1674" i="6"/>
  <c r="K1673" i="6"/>
  <c r="J1673" i="6"/>
  <c r="K1672" i="6"/>
  <c r="J1672" i="6"/>
  <c r="K1671" i="6"/>
  <c r="J1671" i="6"/>
  <c r="K1670" i="6"/>
  <c r="J1670" i="6"/>
  <c r="K1669" i="6"/>
  <c r="J1669" i="6"/>
  <c r="K1668" i="6"/>
  <c r="J1668" i="6"/>
  <c r="K1667" i="6"/>
  <c r="J1667" i="6"/>
  <c r="K1666" i="6"/>
  <c r="J1666" i="6"/>
  <c r="K1665" i="6"/>
  <c r="J1665" i="6"/>
  <c r="K1664" i="6"/>
  <c r="J1664" i="6"/>
  <c r="K1663" i="6"/>
  <c r="J1663" i="6"/>
  <c r="K1662" i="6"/>
  <c r="J1662" i="6"/>
  <c r="K1661" i="6"/>
  <c r="J1661" i="6"/>
  <c r="K1660" i="6"/>
  <c r="J1660" i="6"/>
  <c r="K1659" i="6"/>
  <c r="J1659" i="6"/>
  <c r="K1658" i="6"/>
  <c r="J1658" i="6"/>
  <c r="K1657" i="6"/>
  <c r="J1657" i="6"/>
  <c r="K1656" i="6"/>
  <c r="J1656" i="6"/>
  <c r="K1655" i="6"/>
  <c r="J1655" i="6"/>
  <c r="K1654" i="6"/>
  <c r="J1654" i="6"/>
  <c r="K1653" i="6"/>
  <c r="J1653" i="6"/>
  <c r="K1652" i="6"/>
  <c r="J1652" i="6"/>
  <c r="K1651" i="6"/>
  <c r="J1651" i="6"/>
  <c r="K1650" i="6"/>
  <c r="J1650" i="6"/>
  <c r="K1649" i="6"/>
  <c r="J1649" i="6"/>
  <c r="K1648" i="6"/>
  <c r="J1648" i="6"/>
  <c r="K1647" i="6"/>
  <c r="J1647" i="6"/>
  <c r="K1646" i="6"/>
  <c r="J1646" i="6"/>
  <c r="K1645" i="6"/>
  <c r="J1645" i="6"/>
  <c r="K1644" i="6"/>
  <c r="J1644" i="6"/>
  <c r="K1643" i="6"/>
  <c r="J1643" i="6"/>
  <c r="K1642" i="6"/>
  <c r="J1642" i="6"/>
  <c r="K1641" i="6"/>
  <c r="J1641" i="6"/>
  <c r="K1640" i="6"/>
  <c r="J1640" i="6"/>
  <c r="K1639" i="6"/>
  <c r="J1639" i="6"/>
  <c r="K1638" i="6"/>
  <c r="J1638" i="6"/>
  <c r="K1637" i="6"/>
  <c r="J1637" i="6"/>
  <c r="K1636" i="6"/>
  <c r="J1636" i="6"/>
  <c r="K1635" i="6"/>
  <c r="J1635" i="6"/>
  <c r="K1634" i="6"/>
  <c r="J1634" i="6"/>
  <c r="K1633" i="6"/>
  <c r="J1633" i="6"/>
  <c r="K1632" i="6"/>
  <c r="J1632" i="6"/>
  <c r="K1631" i="6"/>
  <c r="J1631" i="6"/>
  <c r="K1630" i="6"/>
  <c r="J1630" i="6"/>
  <c r="K1629" i="6"/>
  <c r="J1629" i="6"/>
  <c r="K1628" i="6"/>
  <c r="J1628" i="6"/>
  <c r="K1627" i="6"/>
  <c r="J1627" i="6"/>
  <c r="K1626" i="6"/>
  <c r="J1626" i="6"/>
  <c r="K1625" i="6"/>
  <c r="J1625" i="6"/>
  <c r="K1624" i="6"/>
  <c r="J1624" i="6"/>
  <c r="K1623" i="6"/>
  <c r="J1623" i="6"/>
  <c r="K1622" i="6"/>
  <c r="J1622" i="6"/>
  <c r="K1621" i="6"/>
  <c r="J1621" i="6"/>
  <c r="K1620" i="6"/>
  <c r="J1620" i="6"/>
  <c r="K1619" i="6"/>
  <c r="J1619" i="6"/>
  <c r="K1618" i="6"/>
  <c r="J1618" i="6"/>
  <c r="K1617" i="6"/>
  <c r="J1617" i="6"/>
  <c r="K1616" i="6"/>
  <c r="J1616" i="6"/>
  <c r="K1615" i="6"/>
  <c r="J1615" i="6"/>
  <c r="K1614" i="6"/>
  <c r="J1614" i="6"/>
  <c r="K1613" i="6"/>
  <c r="J1613" i="6"/>
  <c r="K1612" i="6"/>
  <c r="J1612" i="6"/>
  <c r="K1611" i="6"/>
  <c r="J1611" i="6"/>
  <c r="K1610" i="6"/>
  <c r="J1610" i="6"/>
  <c r="K1609" i="6"/>
  <c r="J1609" i="6"/>
  <c r="K1608" i="6"/>
  <c r="J1608" i="6"/>
  <c r="K1607" i="6"/>
  <c r="J1607" i="6"/>
  <c r="K1606" i="6"/>
  <c r="J1606" i="6"/>
  <c r="K1605" i="6"/>
  <c r="J1605" i="6"/>
  <c r="K1604" i="6"/>
  <c r="J1604" i="6"/>
  <c r="K1603" i="6"/>
  <c r="J1603" i="6"/>
  <c r="K1602" i="6"/>
  <c r="J1602" i="6"/>
  <c r="K1601" i="6"/>
  <c r="J1601" i="6"/>
  <c r="K1600" i="6"/>
  <c r="J1600" i="6"/>
  <c r="K1599" i="6"/>
  <c r="J1599" i="6"/>
  <c r="K1598" i="6"/>
  <c r="J1598" i="6"/>
  <c r="K1597" i="6"/>
  <c r="J1597" i="6"/>
  <c r="K1596" i="6"/>
  <c r="J1596" i="6"/>
  <c r="K1595" i="6"/>
  <c r="J1595" i="6"/>
  <c r="K1594" i="6"/>
  <c r="J1594" i="6"/>
  <c r="K1593" i="6"/>
  <c r="J1593" i="6"/>
  <c r="K1592" i="6"/>
  <c r="J1592" i="6"/>
  <c r="K1591" i="6"/>
  <c r="J1591" i="6"/>
  <c r="K1590" i="6"/>
  <c r="J1590" i="6"/>
  <c r="K1589" i="6"/>
  <c r="J1589" i="6"/>
  <c r="K1588" i="6"/>
  <c r="J1588" i="6"/>
  <c r="K1587" i="6"/>
  <c r="J1587" i="6"/>
  <c r="K1586" i="6"/>
  <c r="J1586" i="6"/>
  <c r="K1585" i="6"/>
  <c r="J1585" i="6"/>
  <c r="K1584" i="6"/>
  <c r="J1584" i="6"/>
  <c r="K1583" i="6"/>
  <c r="J1583" i="6"/>
  <c r="K1582" i="6"/>
  <c r="J1582" i="6"/>
  <c r="K1581" i="6"/>
  <c r="J1581" i="6"/>
  <c r="K1580" i="6"/>
  <c r="J1580" i="6"/>
  <c r="K1579" i="6"/>
  <c r="J1579" i="6"/>
  <c r="K1578" i="6"/>
  <c r="J1578" i="6"/>
  <c r="K1577" i="6"/>
  <c r="J1577" i="6"/>
  <c r="K1576" i="6"/>
  <c r="J1576" i="6"/>
  <c r="K1575" i="6"/>
  <c r="J1575" i="6"/>
  <c r="K1574" i="6"/>
  <c r="J1574" i="6"/>
  <c r="K1573" i="6"/>
  <c r="J1573" i="6"/>
  <c r="K1572" i="6"/>
  <c r="J1572" i="6"/>
  <c r="K1571" i="6"/>
  <c r="J1571" i="6"/>
  <c r="K1570" i="6"/>
  <c r="J1570" i="6"/>
  <c r="K1569" i="6"/>
  <c r="J1569" i="6"/>
  <c r="K1568" i="6"/>
  <c r="J1568" i="6"/>
  <c r="K1567" i="6"/>
  <c r="J1567" i="6"/>
  <c r="K1566" i="6"/>
  <c r="J1566" i="6"/>
  <c r="K1565" i="6"/>
  <c r="J1565" i="6"/>
  <c r="K1564" i="6"/>
  <c r="J1564" i="6"/>
  <c r="K1563" i="6"/>
  <c r="J1563" i="6"/>
  <c r="K1562" i="6"/>
  <c r="J1562" i="6"/>
  <c r="K1561" i="6"/>
  <c r="J1561" i="6"/>
  <c r="K1560" i="6"/>
  <c r="J1560" i="6"/>
  <c r="K1559" i="6"/>
  <c r="J1559" i="6"/>
  <c r="K1558" i="6"/>
  <c r="J1558" i="6"/>
  <c r="K1557" i="6"/>
  <c r="J1557" i="6"/>
  <c r="K1556" i="6"/>
  <c r="J1556" i="6"/>
  <c r="K1555" i="6"/>
  <c r="J1555" i="6"/>
  <c r="K1554" i="6"/>
  <c r="J1554" i="6"/>
  <c r="K1553" i="6"/>
  <c r="J1553" i="6"/>
  <c r="K1552" i="6"/>
  <c r="J1552" i="6"/>
  <c r="K1551" i="6"/>
  <c r="J1551" i="6"/>
  <c r="K1550" i="6"/>
  <c r="J1550" i="6"/>
  <c r="K1549" i="6"/>
  <c r="J1549" i="6"/>
  <c r="K1548" i="6"/>
  <c r="J1548" i="6"/>
  <c r="K1547" i="6"/>
  <c r="J1547" i="6"/>
  <c r="K1546" i="6"/>
  <c r="J1546" i="6"/>
  <c r="K1545" i="6"/>
  <c r="J1545" i="6"/>
  <c r="K1544" i="6"/>
  <c r="J1544" i="6"/>
  <c r="K1543" i="6"/>
  <c r="J1543" i="6"/>
  <c r="K1542" i="6"/>
  <c r="J1542" i="6"/>
  <c r="K1541" i="6"/>
  <c r="J1541" i="6"/>
  <c r="K1540" i="6"/>
  <c r="J1540" i="6"/>
  <c r="K1539" i="6"/>
  <c r="J1539" i="6"/>
  <c r="K1538" i="6"/>
  <c r="J1538" i="6"/>
  <c r="K1537" i="6"/>
  <c r="J1537" i="6"/>
  <c r="K1536" i="6"/>
  <c r="J1536" i="6"/>
  <c r="K1535" i="6"/>
  <c r="J1535" i="6"/>
  <c r="K1534" i="6"/>
  <c r="J1534" i="6"/>
  <c r="K1533" i="6"/>
  <c r="J1533" i="6"/>
  <c r="K1532" i="6"/>
  <c r="J1532" i="6"/>
  <c r="K1531" i="6"/>
  <c r="J1531" i="6"/>
  <c r="K1530" i="6"/>
  <c r="J1530" i="6"/>
  <c r="K1529" i="6"/>
  <c r="J1529" i="6"/>
  <c r="K1528" i="6"/>
  <c r="J1528" i="6"/>
  <c r="K1527" i="6"/>
  <c r="J1527" i="6"/>
  <c r="K1526" i="6"/>
  <c r="J1526" i="6"/>
  <c r="K1525" i="6"/>
  <c r="J1525" i="6"/>
  <c r="K1524" i="6"/>
  <c r="J1524" i="6"/>
  <c r="K1523" i="6"/>
  <c r="J1523" i="6"/>
  <c r="K1522" i="6"/>
  <c r="J1522" i="6"/>
  <c r="K1521" i="6"/>
  <c r="J1521" i="6"/>
  <c r="K1520" i="6"/>
  <c r="J1520" i="6"/>
  <c r="K1519" i="6"/>
  <c r="J1519" i="6"/>
  <c r="K1518" i="6"/>
  <c r="J1518" i="6"/>
  <c r="K1517" i="6"/>
  <c r="J1517" i="6"/>
  <c r="K1516" i="6"/>
  <c r="J1516" i="6"/>
  <c r="K1515" i="6"/>
  <c r="J1515" i="6"/>
  <c r="K1514" i="6"/>
  <c r="J1514" i="6"/>
  <c r="K1513" i="6"/>
  <c r="J1513" i="6"/>
  <c r="K1512" i="6"/>
  <c r="J1512" i="6"/>
  <c r="K1511" i="6"/>
  <c r="J1511" i="6"/>
  <c r="K1510" i="6"/>
  <c r="J1510" i="6"/>
  <c r="K1509" i="6"/>
  <c r="J1509" i="6"/>
  <c r="K1508" i="6"/>
  <c r="J1508" i="6"/>
  <c r="K1507" i="6"/>
  <c r="J1507" i="6"/>
  <c r="K1506" i="6"/>
  <c r="J1506" i="6"/>
  <c r="K1505" i="6"/>
  <c r="J1505" i="6"/>
  <c r="K1504" i="6"/>
  <c r="J1504" i="6"/>
  <c r="K1503" i="6"/>
  <c r="J1503" i="6"/>
  <c r="K1502" i="6"/>
  <c r="J1502" i="6"/>
  <c r="K1501" i="6"/>
  <c r="J1501" i="6"/>
  <c r="K1500" i="6"/>
  <c r="J1500" i="6"/>
  <c r="K1499" i="6"/>
  <c r="J1499" i="6"/>
  <c r="K1498" i="6"/>
  <c r="J1498" i="6"/>
  <c r="K1497" i="6"/>
  <c r="J1497" i="6"/>
  <c r="K1496" i="6"/>
  <c r="J1496" i="6"/>
  <c r="K1495" i="6"/>
  <c r="J1495" i="6"/>
  <c r="K1494" i="6"/>
  <c r="J1494" i="6"/>
  <c r="K1493" i="6"/>
  <c r="J1493" i="6"/>
  <c r="K1492" i="6"/>
  <c r="J1492" i="6"/>
  <c r="K1491" i="6"/>
  <c r="J1491" i="6"/>
  <c r="K1490" i="6"/>
  <c r="J1490" i="6"/>
  <c r="K1489" i="6"/>
  <c r="J1489" i="6"/>
  <c r="K1488" i="6"/>
  <c r="J1488" i="6"/>
  <c r="K1487" i="6"/>
  <c r="J1487" i="6"/>
  <c r="K1486" i="6"/>
  <c r="J1486" i="6"/>
  <c r="K1485" i="6"/>
  <c r="J1485" i="6"/>
  <c r="K1484" i="6"/>
  <c r="J1484" i="6"/>
  <c r="K1483" i="6"/>
  <c r="J1483" i="6"/>
  <c r="K1482" i="6"/>
  <c r="J1482" i="6"/>
  <c r="K1481" i="6"/>
  <c r="J1481" i="6"/>
  <c r="K1480" i="6"/>
  <c r="J1480" i="6"/>
  <c r="K1479" i="6"/>
  <c r="J1479" i="6"/>
  <c r="K1478" i="6"/>
  <c r="J1478" i="6"/>
  <c r="K1477" i="6"/>
  <c r="J1477" i="6"/>
  <c r="K1476" i="6"/>
  <c r="J1476" i="6"/>
  <c r="K1475" i="6"/>
  <c r="J1475" i="6"/>
  <c r="K1474" i="6"/>
  <c r="J1474" i="6"/>
  <c r="K1473" i="6"/>
  <c r="J1473" i="6"/>
  <c r="K1472" i="6"/>
  <c r="J1472" i="6"/>
  <c r="K1471" i="6"/>
  <c r="J1471" i="6"/>
  <c r="K1470" i="6"/>
  <c r="J1470" i="6"/>
  <c r="K1469" i="6"/>
  <c r="J1469" i="6"/>
  <c r="K1468" i="6"/>
  <c r="J1468" i="6"/>
  <c r="K1467" i="6"/>
  <c r="J1467" i="6"/>
  <c r="K1466" i="6"/>
  <c r="J1466" i="6"/>
  <c r="K1465" i="6"/>
  <c r="J1465" i="6"/>
  <c r="K1464" i="6"/>
  <c r="J1464" i="6"/>
  <c r="K1463" i="6"/>
  <c r="J1463" i="6"/>
  <c r="K1462" i="6"/>
  <c r="J1462" i="6"/>
  <c r="K1461" i="6"/>
  <c r="J1461" i="6"/>
  <c r="K1460" i="6"/>
  <c r="J1460" i="6"/>
  <c r="K1459" i="6"/>
  <c r="J1459" i="6"/>
  <c r="K1458" i="6"/>
  <c r="J1458" i="6"/>
  <c r="K1457" i="6"/>
  <c r="J1457" i="6"/>
  <c r="K1456" i="6"/>
  <c r="J1456" i="6"/>
  <c r="K1455" i="6"/>
  <c r="J1455" i="6"/>
  <c r="K1454" i="6"/>
  <c r="J1454" i="6"/>
  <c r="K1453" i="6"/>
  <c r="J1453" i="6"/>
  <c r="K1452" i="6"/>
  <c r="J1452" i="6"/>
  <c r="K1451" i="6"/>
  <c r="J1451" i="6"/>
  <c r="K1450" i="6"/>
  <c r="J1450" i="6"/>
  <c r="K1449" i="6"/>
  <c r="J1449" i="6"/>
  <c r="K1448" i="6"/>
  <c r="J1448" i="6"/>
  <c r="K1447" i="6"/>
  <c r="J1447" i="6"/>
  <c r="K1446" i="6"/>
  <c r="J1446" i="6"/>
  <c r="K1445" i="6"/>
  <c r="J1445" i="6"/>
  <c r="K1444" i="6"/>
  <c r="J1444" i="6"/>
  <c r="K1443" i="6"/>
  <c r="J1443" i="6"/>
  <c r="K1442" i="6"/>
  <c r="J1442" i="6"/>
  <c r="K1441" i="6"/>
  <c r="J1441" i="6"/>
  <c r="K1440" i="6"/>
  <c r="J1440" i="6"/>
  <c r="K1439" i="6"/>
  <c r="J1439" i="6"/>
  <c r="K1438" i="6"/>
  <c r="J1438" i="6"/>
  <c r="K1437" i="6"/>
  <c r="J1437" i="6"/>
  <c r="K1436" i="6"/>
  <c r="J1436" i="6"/>
  <c r="K1435" i="6"/>
  <c r="J1435" i="6"/>
  <c r="K1434" i="6"/>
  <c r="J1434" i="6"/>
  <c r="K1433" i="6"/>
  <c r="J1433" i="6"/>
  <c r="K1432" i="6"/>
  <c r="J1432" i="6"/>
  <c r="K1431" i="6"/>
  <c r="J1431" i="6"/>
  <c r="K1430" i="6"/>
  <c r="J1430" i="6"/>
  <c r="K1429" i="6"/>
  <c r="J1429" i="6"/>
  <c r="K1428" i="6"/>
  <c r="J1428" i="6"/>
  <c r="K1427" i="6"/>
  <c r="J1427" i="6"/>
  <c r="K1426" i="6"/>
  <c r="J1426" i="6"/>
  <c r="K1425" i="6"/>
  <c r="J1425" i="6"/>
  <c r="K1424" i="6"/>
  <c r="J1424" i="6"/>
  <c r="K1423" i="6"/>
  <c r="J1423" i="6"/>
  <c r="K1422" i="6"/>
  <c r="J1422" i="6"/>
  <c r="K1421" i="6"/>
  <c r="J1421" i="6"/>
  <c r="K1420" i="6"/>
  <c r="J1420" i="6"/>
  <c r="K1419" i="6"/>
  <c r="J1419" i="6"/>
  <c r="K1418" i="6"/>
  <c r="J1418" i="6"/>
  <c r="K1417" i="6"/>
  <c r="J1417" i="6"/>
  <c r="K1416" i="6"/>
  <c r="J1416" i="6"/>
  <c r="K1415" i="6"/>
  <c r="J1415" i="6"/>
  <c r="K1414" i="6"/>
  <c r="J1414" i="6"/>
  <c r="K1413" i="6"/>
  <c r="J1413" i="6"/>
  <c r="K1412" i="6"/>
  <c r="J1412" i="6"/>
  <c r="K1411" i="6"/>
  <c r="J1411" i="6"/>
  <c r="K1410" i="6"/>
  <c r="J1410" i="6"/>
  <c r="K1409" i="6"/>
  <c r="J1409" i="6"/>
  <c r="K1408" i="6"/>
  <c r="J1408" i="6"/>
  <c r="K1407" i="6"/>
  <c r="J1407" i="6"/>
  <c r="K1406" i="6"/>
  <c r="J1406" i="6"/>
  <c r="K1405" i="6"/>
  <c r="J1405" i="6"/>
  <c r="K1404" i="6"/>
  <c r="J1404" i="6"/>
  <c r="K1403" i="6"/>
  <c r="J1403" i="6"/>
  <c r="K1402" i="6"/>
  <c r="J1402" i="6"/>
  <c r="K1401" i="6"/>
  <c r="J1401" i="6"/>
  <c r="K1400" i="6"/>
  <c r="J1400" i="6"/>
  <c r="K1399" i="6"/>
  <c r="J1399" i="6"/>
  <c r="K1398" i="6"/>
  <c r="J1398" i="6"/>
  <c r="K1397" i="6"/>
  <c r="J1397" i="6"/>
  <c r="K1396" i="6"/>
  <c r="J1396" i="6"/>
  <c r="K1395" i="6"/>
  <c r="J1395" i="6"/>
  <c r="K1394" i="6"/>
  <c r="J1394" i="6"/>
  <c r="K1393" i="6"/>
  <c r="J1393" i="6"/>
  <c r="K1392" i="6"/>
  <c r="J1392" i="6"/>
  <c r="K1391" i="6"/>
  <c r="J1391" i="6"/>
  <c r="K1390" i="6"/>
  <c r="J1390" i="6"/>
  <c r="K1389" i="6"/>
  <c r="J1389" i="6"/>
  <c r="K1388" i="6"/>
  <c r="J1388" i="6"/>
  <c r="K1387" i="6"/>
  <c r="J1387" i="6"/>
  <c r="K1386" i="6"/>
  <c r="J1386" i="6"/>
  <c r="K1385" i="6"/>
  <c r="J1385" i="6"/>
  <c r="K1384" i="6"/>
  <c r="J1384" i="6"/>
  <c r="K1383" i="6"/>
  <c r="J1383" i="6"/>
  <c r="K1382" i="6"/>
  <c r="J1382" i="6"/>
  <c r="K1381" i="6"/>
  <c r="J1381" i="6"/>
  <c r="K1380" i="6"/>
  <c r="J1380" i="6"/>
  <c r="K1379" i="6"/>
  <c r="J1379" i="6"/>
  <c r="K1378" i="6"/>
  <c r="J1378" i="6"/>
  <c r="K1377" i="6"/>
  <c r="J1377" i="6"/>
  <c r="K1376" i="6"/>
  <c r="J1376" i="6"/>
  <c r="K1375" i="6"/>
  <c r="J1375" i="6"/>
  <c r="K1374" i="6"/>
  <c r="J1374" i="6"/>
  <c r="K1373" i="6"/>
  <c r="J1373" i="6"/>
  <c r="K1372" i="6"/>
  <c r="J1372" i="6"/>
  <c r="K1371" i="6"/>
  <c r="J1371" i="6"/>
  <c r="K1370" i="6"/>
  <c r="J1370" i="6"/>
  <c r="K1369" i="6"/>
  <c r="J1369" i="6"/>
  <c r="K1368" i="6"/>
  <c r="J1368" i="6"/>
  <c r="K1367" i="6"/>
  <c r="J1367" i="6"/>
  <c r="K1366" i="6"/>
  <c r="J1366" i="6"/>
  <c r="K1365" i="6"/>
  <c r="J1365" i="6"/>
  <c r="K1364" i="6"/>
  <c r="J1364" i="6"/>
  <c r="K1363" i="6"/>
  <c r="J1363" i="6"/>
  <c r="K1362" i="6"/>
  <c r="J1362" i="6"/>
  <c r="K1361" i="6"/>
  <c r="J1361" i="6"/>
  <c r="K1360" i="6"/>
  <c r="J1360" i="6"/>
  <c r="K1359" i="6"/>
  <c r="J1359" i="6"/>
  <c r="K1358" i="6"/>
  <c r="J1358" i="6"/>
  <c r="K1357" i="6"/>
  <c r="J1357" i="6"/>
  <c r="K1356" i="6"/>
  <c r="J1356" i="6"/>
  <c r="K1355" i="6"/>
  <c r="J1355" i="6"/>
  <c r="K1354" i="6"/>
  <c r="J1354" i="6"/>
  <c r="K1353" i="6"/>
  <c r="J1353" i="6"/>
  <c r="K1352" i="6"/>
  <c r="J1352" i="6"/>
  <c r="K1351" i="6"/>
  <c r="J1351" i="6"/>
  <c r="K1350" i="6"/>
  <c r="J1350" i="6"/>
  <c r="K1349" i="6"/>
  <c r="J1349" i="6"/>
  <c r="K1348" i="6"/>
  <c r="J1348" i="6"/>
  <c r="K1347" i="6"/>
  <c r="J1347" i="6"/>
  <c r="K1346" i="6"/>
  <c r="J1346" i="6"/>
  <c r="K1345" i="6"/>
  <c r="J1345" i="6"/>
  <c r="K1344" i="6"/>
  <c r="J1344" i="6"/>
  <c r="K1343" i="6"/>
  <c r="J1343" i="6"/>
  <c r="K1342" i="6"/>
  <c r="J1342" i="6"/>
  <c r="K1341" i="6"/>
  <c r="J1341" i="6"/>
  <c r="K1340" i="6"/>
  <c r="J1340" i="6"/>
  <c r="K1339" i="6"/>
  <c r="J1339" i="6"/>
  <c r="K1338" i="6"/>
  <c r="J1338" i="6"/>
  <c r="K1337" i="6"/>
  <c r="J1337" i="6"/>
  <c r="K1336" i="6"/>
  <c r="J1336" i="6"/>
  <c r="K1335" i="6"/>
  <c r="J1335" i="6"/>
  <c r="K1334" i="6"/>
  <c r="J1334" i="6"/>
  <c r="K1333" i="6"/>
  <c r="J1333" i="6"/>
  <c r="K1332" i="6"/>
  <c r="J1332" i="6"/>
  <c r="K1331" i="6"/>
  <c r="J1331" i="6"/>
  <c r="K1330" i="6"/>
  <c r="J1330" i="6"/>
  <c r="K1329" i="6"/>
  <c r="J1329" i="6"/>
  <c r="K1328" i="6"/>
  <c r="J1328" i="6"/>
  <c r="K1327" i="6"/>
  <c r="J1327" i="6"/>
  <c r="K1326" i="6"/>
  <c r="J1326" i="6"/>
  <c r="K1325" i="6"/>
  <c r="J1325" i="6"/>
  <c r="K1324" i="6"/>
  <c r="J1324" i="6"/>
  <c r="K1323" i="6"/>
  <c r="J1323" i="6"/>
  <c r="K1322" i="6"/>
  <c r="J1322" i="6"/>
  <c r="K1321" i="6"/>
  <c r="J1321" i="6"/>
  <c r="K1320" i="6"/>
  <c r="J1320" i="6"/>
  <c r="K1319" i="6"/>
  <c r="J1319" i="6"/>
  <c r="K1318" i="6"/>
  <c r="J1318" i="6"/>
  <c r="K1317" i="6"/>
  <c r="J1317" i="6"/>
  <c r="K1316" i="6"/>
  <c r="J1316" i="6"/>
  <c r="K1315" i="6"/>
  <c r="J1315" i="6"/>
  <c r="K1314" i="6"/>
  <c r="J1314" i="6"/>
  <c r="K1313" i="6"/>
  <c r="J1313" i="6"/>
  <c r="K1312" i="6"/>
  <c r="J1312" i="6"/>
  <c r="K1311" i="6"/>
  <c r="J1311" i="6"/>
  <c r="K1310" i="6"/>
  <c r="J1310" i="6"/>
  <c r="K1309" i="6"/>
  <c r="J1309" i="6"/>
  <c r="K1308" i="6"/>
  <c r="J1308" i="6"/>
  <c r="K1307" i="6"/>
  <c r="J1307" i="6"/>
  <c r="K1306" i="6"/>
  <c r="J1306" i="6"/>
  <c r="K1305" i="6"/>
  <c r="J1305" i="6"/>
  <c r="K1304" i="6"/>
  <c r="J1304" i="6"/>
  <c r="K1303" i="6"/>
  <c r="J1303" i="6"/>
  <c r="K1302" i="6"/>
  <c r="J1302" i="6"/>
  <c r="K1301" i="6"/>
  <c r="J1301" i="6"/>
  <c r="K1300" i="6"/>
  <c r="J1300" i="6"/>
  <c r="K1299" i="6"/>
  <c r="J1299" i="6"/>
  <c r="K1298" i="6"/>
  <c r="J1298" i="6"/>
  <c r="K1297" i="6"/>
  <c r="J1297" i="6"/>
  <c r="K1296" i="6"/>
  <c r="J1296" i="6"/>
  <c r="K1295" i="6"/>
  <c r="J1295" i="6"/>
  <c r="K1294" i="6"/>
  <c r="J1294" i="6"/>
  <c r="K1293" i="6"/>
  <c r="J1293" i="6"/>
  <c r="K1292" i="6"/>
  <c r="J1292" i="6"/>
  <c r="K1291" i="6"/>
  <c r="J1291" i="6"/>
  <c r="K1290" i="6"/>
  <c r="J1290" i="6"/>
  <c r="K1289" i="6"/>
  <c r="J1289" i="6"/>
  <c r="K1288" i="6"/>
  <c r="J1288" i="6"/>
  <c r="K1287" i="6"/>
  <c r="J1287" i="6"/>
  <c r="K1286" i="6"/>
  <c r="J1286" i="6"/>
  <c r="K1285" i="6"/>
  <c r="J1285" i="6"/>
  <c r="K1284" i="6"/>
  <c r="J1284" i="6"/>
  <c r="K1283" i="6"/>
  <c r="J1283" i="6"/>
  <c r="K1282" i="6"/>
  <c r="J1282" i="6"/>
  <c r="K1281" i="6"/>
  <c r="J1281" i="6"/>
  <c r="K1280" i="6"/>
  <c r="J1280" i="6"/>
  <c r="K1279" i="6"/>
  <c r="J1279" i="6"/>
  <c r="K1278" i="6"/>
  <c r="J1278" i="6"/>
  <c r="K1277" i="6"/>
  <c r="J1277" i="6"/>
  <c r="K1276" i="6"/>
  <c r="J1276" i="6"/>
  <c r="K1275" i="6"/>
  <c r="J1275" i="6"/>
  <c r="K1274" i="6"/>
  <c r="J1274" i="6"/>
  <c r="K1273" i="6"/>
  <c r="J1273" i="6"/>
  <c r="K1272" i="6"/>
  <c r="J1272" i="6"/>
  <c r="K1271" i="6"/>
  <c r="J1271" i="6"/>
  <c r="K1270" i="6"/>
  <c r="J1270" i="6"/>
  <c r="K1269" i="6"/>
  <c r="J1269" i="6"/>
  <c r="K1268" i="6"/>
  <c r="J1268" i="6"/>
  <c r="K1267" i="6"/>
  <c r="J1267" i="6"/>
  <c r="K1266" i="6"/>
  <c r="J1266" i="6"/>
  <c r="K1265" i="6"/>
  <c r="J1265" i="6"/>
  <c r="K1264" i="6"/>
  <c r="J1264" i="6"/>
  <c r="K1263" i="6"/>
  <c r="J1263" i="6"/>
  <c r="K1262" i="6"/>
  <c r="J1262" i="6"/>
  <c r="K1261" i="6"/>
  <c r="J1261" i="6"/>
  <c r="K1260" i="6"/>
  <c r="J1260" i="6"/>
  <c r="K1259" i="6"/>
  <c r="J1259" i="6"/>
  <c r="K1258" i="6"/>
  <c r="J1258" i="6"/>
  <c r="K1257" i="6"/>
  <c r="J1257" i="6"/>
  <c r="K1256" i="6"/>
  <c r="J1256" i="6"/>
  <c r="K1255" i="6"/>
  <c r="J1255" i="6"/>
  <c r="K1254" i="6"/>
  <c r="J1254" i="6"/>
  <c r="K1253" i="6"/>
  <c r="J1253" i="6"/>
  <c r="K1252" i="6"/>
  <c r="J1252" i="6"/>
  <c r="K1251" i="6"/>
  <c r="J1251" i="6"/>
  <c r="K1250" i="6"/>
  <c r="J1250" i="6"/>
  <c r="K1249" i="6"/>
  <c r="J1249" i="6"/>
  <c r="K1248" i="6"/>
  <c r="J1248" i="6"/>
  <c r="K1247" i="6"/>
  <c r="J1247" i="6"/>
  <c r="K1246" i="6"/>
  <c r="J1246" i="6"/>
  <c r="K1245" i="6"/>
  <c r="J1245" i="6"/>
  <c r="K1244" i="6"/>
  <c r="J1244" i="6"/>
  <c r="K1243" i="6"/>
  <c r="J1243" i="6"/>
  <c r="K1242" i="6"/>
  <c r="J1242" i="6"/>
  <c r="K1241" i="6"/>
  <c r="J1241" i="6"/>
  <c r="K1240" i="6"/>
  <c r="J1240" i="6"/>
  <c r="K1239" i="6"/>
  <c r="J1239" i="6"/>
  <c r="K1238" i="6"/>
  <c r="J1238" i="6"/>
  <c r="K1237" i="6"/>
  <c r="J1237" i="6"/>
  <c r="K1236" i="6"/>
  <c r="J1236" i="6"/>
  <c r="K1235" i="6"/>
  <c r="J1235" i="6"/>
  <c r="K1234" i="6"/>
  <c r="J1234" i="6"/>
  <c r="K1233" i="6"/>
  <c r="J1233" i="6"/>
  <c r="K1232" i="6"/>
  <c r="J1232" i="6"/>
  <c r="K1231" i="6"/>
  <c r="J1231" i="6"/>
  <c r="K1230" i="6"/>
  <c r="J1230" i="6"/>
  <c r="K1229" i="6"/>
  <c r="J1229" i="6"/>
  <c r="K1228" i="6"/>
  <c r="J1228" i="6"/>
  <c r="K1227" i="6"/>
  <c r="J1227" i="6"/>
  <c r="K1226" i="6"/>
  <c r="J1226" i="6"/>
  <c r="K1225" i="6"/>
  <c r="J1225" i="6"/>
  <c r="K1224" i="6"/>
  <c r="J1224" i="6"/>
  <c r="K1223" i="6"/>
  <c r="J1223" i="6"/>
  <c r="K1222" i="6"/>
  <c r="J1222" i="6"/>
  <c r="K1221" i="6"/>
  <c r="J1221" i="6"/>
  <c r="K1220" i="6"/>
  <c r="J1220" i="6"/>
  <c r="K1219" i="6"/>
  <c r="J1219" i="6"/>
  <c r="K1218" i="6"/>
  <c r="J1218" i="6"/>
  <c r="K1217" i="6"/>
  <c r="J1217" i="6"/>
  <c r="K1216" i="6"/>
  <c r="J1216" i="6"/>
  <c r="K1215" i="6"/>
  <c r="J1215" i="6"/>
  <c r="K1214" i="6"/>
  <c r="J1214" i="6"/>
  <c r="K1213" i="6"/>
  <c r="J1213" i="6"/>
  <c r="K1212" i="6"/>
  <c r="J1212" i="6"/>
  <c r="K1211" i="6"/>
  <c r="J1211" i="6"/>
  <c r="K1210" i="6"/>
  <c r="J1210" i="6"/>
  <c r="K1209" i="6"/>
  <c r="J1209" i="6"/>
  <c r="K1208" i="6"/>
  <c r="J1208" i="6"/>
  <c r="K1207" i="6"/>
  <c r="J1207" i="6"/>
  <c r="K1206" i="6"/>
  <c r="J1206" i="6"/>
  <c r="K1205" i="6"/>
  <c r="J1205" i="6"/>
  <c r="K1204" i="6"/>
  <c r="J1204" i="6"/>
  <c r="K1203" i="6"/>
  <c r="J1203" i="6"/>
  <c r="K1202" i="6"/>
  <c r="J1202" i="6"/>
  <c r="K1201" i="6"/>
  <c r="J1201" i="6"/>
  <c r="K1200" i="6"/>
  <c r="J1200" i="6"/>
  <c r="K1199" i="6"/>
  <c r="J1199" i="6"/>
  <c r="K1198" i="6"/>
  <c r="J1198" i="6"/>
  <c r="K1197" i="6"/>
  <c r="J1197" i="6"/>
  <c r="K1196" i="6"/>
  <c r="J1196" i="6"/>
  <c r="K1195" i="6"/>
  <c r="J1195" i="6"/>
  <c r="K1194" i="6"/>
  <c r="J1194" i="6"/>
  <c r="K1193" i="6"/>
  <c r="J1193" i="6"/>
  <c r="K1192" i="6"/>
  <c r="J1192" i="6"/>
  <c r="K1191" i="6"/>
  <c r="J1191" i="6"/>
  <c r="K1190" i="6"/>
  <c r="J1190" i="6"/>
  <c r="K1189" i="6"/>
  <c r="J1189" i="6"/>
  <c r="K1188" i="6"/>
  <c r="J1188" i="6"/>
  <c r="K1187" i="6"/>
  <c r="J1187" i="6"/>
  <c r="K1186" i="6"/>
  <c r="J1186" i="6"/>
  <c r="K1185" i="6"/>
  <c r="J1185" i="6"/>
  <c r="K1184" i="6"/>
  <c r="J1184" i="6"/>
  <c r="K1183" i="6"/>
  <c r="J1183" i="6"/>
  <c r="K1182" i="6"/>
  <c r="J1182" i="6"/>
  <c r="K1181" i="6"/>
  <c r="J1181" i="6"/>
  <c r="K1180" i="6"/>
  <c r="J1180" i="6"/>
  <c r="K1179" i="6"/>
  <c r="J1179" i="6"/>
  <c r="K1178" i="6"/>
  <c r="J1178" i="6"/>
  <c r="K1177" i="6"/>
  <c r="J1177" i="6"/>
  <c r="K1176" i="6"/>
  <c r="J1176" i="6"/>
  <c r="K1175" i="6"/>
  <c r="J1175" i="6"/>
  <c r="K1174" i="6"/>
  <c r="J1174" i="6"/>
  <c r="K1173" i="6"/>
  <c r="J1173" i="6"/>
  <c r="K1172" i="6"/>
  <c r="J1172" i="6"/>
  <c r="K1171" i="6"/>
  <c r="J1171" i="6"/>
  <c r="K1170" i="6"/>
  <c r="J1170" i="6"/>
  <c r="K1169" i="6"/>
  <c r="J1169" i="6"/>
  <c r="K1168" i="6"/>
  <c r="J1168" i="6"/>
  <c r="K1167" i="6"/>
  <c r="J1167" i="6"/>
  <c r="K1166" i="6"/>
  <c r="J1166" i="6"/>
  <c r="K1165" i="6"/>
  <c r="J1165" i="6"/>
  <c r="K1164" i="6"/>
  <c r="J1164" i="6"/>
  <c r="K1163" i="6"/>
  <c r="J1163" i="6"/>
  <c r="K1162" i="6"/>
  <c r="J1162" i="6"/>
  <c r="K1161" i="6"/>
  <c r="J1161" i="6"/>
  <c r="K1160" i="6"/>
  <c r="J1160" i="6"/>
  <c r="K1159" i="6"/>
  <c r="J1159" i="6"/>
  <c r="K1158" i="6"/>
  <c r="J1158" i="6"/>
  <c r="K1157" i="6"/>
  <c r="J1157" i="6"/>
  <c r="K1156" i="6"/>
  <c r="J1156" i="6"/>
  <c r="K1155" i="6"/>
  <c r="J1155" i="6"/>
  <c r="K1154" i="6"/>
  <c r="J1154" i="6"/>
  <c r="K1153" i="6"/>
  <c r="J1153" i="6"/>
  <c r="K1152" i="6"/>
  <c r="J1152" i="6"/>
  <c r="K1151" i="6"/>
  <c r="J1151" i="6"/>
  <c r="K1150" i="6"/>
  <c r="J1150" i="6"/>
  <c r="K1149" i="6"/>
  <c r="J1149" i="6"/>
  <c r="K1148" i="6"/>
  <c r="J1148" i="6"/>
  <c r="K1147" i="6"/>
  <c r="J1147" i="6"/>
  <c r="K1146" i="6"/>
  <c r="J1146" i="6"/>
  <c r="K1145" i="6"/>
  <c r="J1145" i="6"/>
  <c r="K1144" i="6"/>
  <c r="J1144" i="6"/>
  <c r="K1143" i="6"/>
  <c r="J1143" i="6"/>
  <c r="K1142" i="6"/>
  <c r="J1142" i="6"/>
  <c r="K1141" i="6"/>
  <c r="J1141" i="6"/>
  <c r="K1140" i="6"/>
  <c r="J1140" i="6"/>
  <c r="K1139" i="6"/>
  <c r="J1139" i="6"/>
  <c r="K1138" i="6"/>
  <c r="J1138" i="6"/>
  <c r="K1137" i="6"/>
  <c r="J1137" i="6"/>
  <c r="K1136" i="6"/>
  <c r="J1136" i="6"/>
  <c r="K1135" i="6"/>
  <c r="J1135" i="6"/>
  <c r="K1134" i="6"/>
  <c r="J1134" i="6"/>
  <c r="K1133" i="6"/>
  <c r="J1133" i="6"/>
  <c r="K1132" i="6"/>
  <c r="J1132" i="6"/>
  <c r="K1131" i="6"/>
  <c r="J1131" i="6"/>
  <c r="K1130" i="6"/>
  <c r="J1130" i="6"/>
  <c r="K1129" i="6"/>
  <c r="J1129" i="6"/>
  <c r="K1128" i="6"/>
  <c r="J1128" i="6"/>
  <c r="K1127" i="6"/>
  <c r="J1127" i="6"/>
  <c r="K1126" i="6"/>
  <c r="J1126" i="6"/>
  <c r="K1125" i="6"/>
  <c r="J1125" i="6"/>
  <c r="K1124" i="6"/>
  <c r="J1124" i="6"/>
  <c r="K1123" i="6"/>
  <c r="J1123" i="6"/>
  <c r="K1122" i="6"/>
  <c r="J1122" i="6"/>
  <c r="K1121" i="6"/>
  <c r="J1121" i="6"/>
  <c r="K1120" i="6"/>
  <c r="J1120" i="6"/>
  <c r="K1119" i="6"/>
  <c r="J1119" i="6"/>
  <c r="K1118" i="6"/>
  <c r="J1118" i="6"/>
  <c r="K1117" i="6"/>
  <c r="J1117" i="6"/>
  <c r="K1116" i="6"/>
  <c r="J1116" i="6"/>
  <c r="K1115" i="6"/>
  <c r="J1115" i="6"/>
  <c r="K1114" i="6"/>
  <c r="J1114" i="6"/>
  <c r="K1113" i="6"/>
  <c r="J1113" i="6"/>
  <c r="K1112" i="6"/>
  <c r="J1112" i="6"/>
  <c r="K1111" i="6"/>
  <c r="J1111" i="6"/>
  <c r="K1110" i="6"/>
  <c r="J1110" i="6"/>
  <c r="K1109" i="6"/>
  <c r="J1109" i="6"/>
  <c r="K1108" i="6"/>
  <c r="J1108" i="6"/>
  <c r="K1107" i="6"/>
  <c r="J1107" i="6"/>
  <c r="K1106" i="6"/>
  <c r="J1106" i="6"/>
  <c r="K1105" i="6"/>
  <c r="J1105" i="6"/>
  <c r="K1104" i="6"/>
  <c r="J1104" i="6"/>
  <c r="K1103" i="6"/>
  <c r="J1103" i="6"/>
  <c r="K1102" i="6"/>
  <c r="J1102" i="6"/>
  <c r="K1101" i="6"/>
  <c r="J1101" i="6"/>
  <c r="K1100" i="6"/>
  <c r="J1100" i="6"/>
  <c r="K1099" i="6"/>
  <c r="J1099" i="6"/>
  <c r="K1098" i="6"/>
  <c r="J1098" i="6"/>
  <c r="K1097" i="6"/>
  <c r="J1097" i="6"/>
  <c r="K1096" i="6"/>
  <c r="J1096" i="6"/>
  <c r="K1095" i="6"/>
  <c r="J1095" i="6"/>
  <c r="K1094" i="6"/>
  <c r="J1094" i="6"/>
  <c r="D1094" i="6"/>
  <c r="D1095" i="6" s="1"/>
  <c r="D1096" i="6" s="1"/>
  <c r="K1093" i="6"/>
  <c r="J1093" i="6"/>
  <c r="K1092" i="6"/>
  <c r="J1092" i="6"/>
  <c r="K1091" i="6"/>
  <c r="J1091" i="6"/>
  <c r="K1090" i="6"/>
  <c r="J1090" i="6"/>
  <c r="K1089" i="6"/>
  <c r="J1089" i="6"/>
  <c r="K1088" i="6"/>
  <c r="J1088" i="6"/>
  <c r="K1087" i="6"/>
  <c r="J1087" i="6"/>
  <c r="K1086" i="6"/>
  <c r="J1086" i="6"/>
  <c r="K1085" i="6"/>
  <c r="J1085" i="6"/>
  <c r="K1084" i="6"/>
  <c r="J1084" i="6"/>
  <c r="K1083" i="6"/>
  <c r="J1083" i="6"/>
  <c r="K1082" i="6"/>
  <c r="J1082" i="6"/>
  <c r="K1081" i="6"/>
  <c r="J1081" i="6"/>
  <c r="K1080" i="6"/>
  <c r="J1080" i="6"/>
  <c r="K1079" i="6"/>
  <c r="J1079" i="6"/>
  <c r="K1078" i="6"/>
  <c r="J1078" i="6"/>
  <c r="K1077" i="6"/>
  <c r="J1077" i="6"/>
  <c r="K1076" i="6"/>
  <c r="J1076" i="6"/>
  <c r="K1075" i="6"/>
  <c r="J1075" i="6"/>
  <c r="K1074" i="6"/>
  <c r="J1074" i="6"/>
  <c r="K1073" i="6"/>
  <c r="J1073" i="6"/>
  <c r="K1072" i="6"/>
  <c r="J1072" i="6"/>
  <c r="K1071" i="6"/>
  <c r="J1071" i="6"/>
  <c r="K1070" i="6"/>
  <c r="J1070" i="6"/>
  <c r="K1069" i="6"/>
  <c r="J1069" i="6"/>
  <c r="K1068" i="6"/>
  <c r="J1068" i="6"/>
  <c r="K1067" i="6"/>
  <c r="J1067" i="6"/>
  <c r="K1066" i="6"/>
  <c r="J1066" i="6"/>
  <c r="K1065" i="6"/>
  <c r="J1065" i="6"/>
  <c r="K1064" i="6"/>
  <c r="J1064" i="6"/>
  <c r="K1063" i="6"/>
  <c r="J1063" i="6"/>
  <c r="K1062" i="6"/>
  <c r="J1062" i="6"/>
  <c r="K1061" i="6"/>
  <c r="J1061" i="6"/>
  <c r="K1060" i="6"/>
  <c r="J1060" i="6"/>
  <c r="K1059" i="6"/>
  <c r="J1059" i="6"/>
  <c r="K1058" i="6"/>
  <c r="J1058" i="6"/>
  <c r="K1057" i="6"/>
  <c r="J1057" i="6"/>
  <c r="K1056" i="6"/>
  <c r="J1056" i="6"/>
  <c r="K1055" i="6"/>
  <c r="J1055" i="6"/>
  <c r="K1054" i="6"/>
  <c r="J1054" i="6"/>
  <c r="K1053" i="6"/>
  <c r="J1053" i="6"/>
  <c r="K1052" i="6"/>
  <c r="J1052" i="6"/>
  <c r="K1051" i="6"/>
  <c r="J1051" i="6"/>
  <c r="K1050" i="6"/>
  <c r="J1050" i="6"/>
  <c r="K1049" i="6"/>
  <c r="J1049" i="6"/>
  <c r="K1048" i="6"/>
  <c r="J1048" i="6"/>
  <c r="K1047" i="6"/>
  <c r="J1047" i="6"/>
  <c r="K1046" i="6"/>
  <c r="J1046" i="6"/>
  <c r="K1045" i="6"/>
  <c r="J1045" i="6"/>
  <c r="K1044" i="6"/>
  <c r="J1044" i="6"/>
  <c r="K1043" i="6"/>
  <c r="J1043" i="6"/>
  <c r="K1042" i="6"/>
  <c r="J1042" i="6"/>
  <c r="K1041" i="6"/>
  <c r="J1041" i="6"/>
  <c r="K1040" i="6"/>
  <c r="J1040" i="6"/>
  <c r="K1039" i="6"/>
  <c r="J1039" i="6"/>
  <c r="K1038" i="6"/>
  <c r="J1038" i="6"/>
  <c r="K1037" i="6"/>
  <c r="J1037" i="6"/>
  <c r="K1036" i="6"/>
  <c r="J1036" i="6"/>
  <c r="K1035" i="6"/>
  <c r="J1035" i="6"/>
  <c r="K1034" i="6"/>
  <c r="J1034" i="6"/>
  <c r="K1033" i="6"/>
  <c r="J1033" i="6"/>
  <c r="K1032" i="6"/>
  <c r="J1032" i="6"/>
  <c r="K1031" i="6"/>
  <c r="J1031" i="6"/>
  <c r="K1030" i="6"/>
  <c r="J1030" i="6"/>
  <c r="K1029" i="6"/>
  <c r="J1029" i="6"/>
  <c r="K1028" i="6"/>
  <c r="J1028" i="6"/>
  <c r="K1027" i="6"/>
  <c r="J1027" i="6"/>
  <c r="K1026" i="6"/>
  <c r="J1026" i="6"/>
  <c r="K1025" i="6"/>
  <c r="J1025" i="6"/>
  <c r="K1024" i="6"/>
  <c r="J1024" i="6"/>
  <c r="K1023" i="6"/>
  <c r="J1023" i="6"/>
  <c r="K1022" i="6"/>
  <c r="J1022" i="6"/>
  <c r="K1021" i="6"/>
  <c r="J1021" i="6"/>
  <c r="K1020" i="6"/>
  <c r="J1020" i="6"/>
  <c r="K1019" i="6"/>
  <c r="J1019" i="6"/>
  <c r="K1018" i="6"/>
  <c r="J1018" i="6"/>
  <c r="K1017" i="6"/>
  <c r="J1017" i="6"/>
  <c r="K1016" i="6"/>
  <c r="J1016" i="6"/>
  <c r="K1015" i="6"/>
  <c r="J1015" i="6"/>
  <c r="K1014" i="6"/>
  <c r="J1014" i="6"/>
  <c r="K1013" i="6"/>
  <c r="J1013" i="6"/>
  <c r="K1012" i="6"/>
  <c r="J1012" i="6"/>
  <c r="K1011" i="6"/>
  <c r="J1011" i="6"/>
  <c r="K1010" i="6"/>
  <c r="J1010" i="6"/>
  <c r="K1009" i="6"/>
  <c r="J1009" i="6"/>
  <c r="K1008" i="6"/>
  <c r="J1008" i="6"/>
  <c r="K1007" i="6"/>
  <c r="J1007" i="6"/>
  <c r="K1006" i="6"/>
  <c r="J1006" i="6"/>
  <c r="K1005" i="6"/>
  <c r="J1005" i="6"/>
  <c r="K1004" i="6"/>
  <c r="J1004" i="6"/>
  <c r="K1003" i="6"/>
  <c r="J1003" i="6"/>
  <c r="K1002" i="6"/>
  <c r="J1002" i="6"/>
  <c r="K1001" i="6"/>
  <c r="J1001" i="6"/>
  <c r="K1000" i="6"/>
  <c r="J1000" i="6"/>
  <c r="K999" i="6"/>
  <c r="J999" i="6"/>
  <c r="K998" i="6"/>
  <c r="J998" i="6"/>
  <c r="K997" i="6"/>
  <c r="J997" i="6"/>
  <c r="K996" i="6"/>
  <c r="J996" i="6"/>
  <c r="K995" i="6"/>
  <c r="J995" i="6"/>
  <c r="K994" i="6"/>
  <c r="J994" i="6"/>
  <c r="K993" i="6"/>
  <c r="J993" i="6"/>
  <c r="K992" i="6"/>
  <c r="J992" i="6"/>
  <c r="K991" i="6"/>
  <c r="J991" i="6"/>
  <c r="K990" i="6"/>
  <c r="J990" i="6"/>
  <c r="K989" i="6"/>
  <c r="J989" i="6"/>
  <c r="K988" i="6"/>
  <c r="J988" i="6"/>
  <c r="K987" i="6"/>
  <c r="J987" i="6"/>
  <c r="K986" i="6"/>
  <c r="J986" i="6"/>
  <c r="K985" i="6"/>
  <c r="J985" i="6"/>
  <c r="K984" i="6"/>
  <c r="J984" i="6"/>
  <c r="K983" i="6"/>
  <c r="J983" i="6"/>
  <c r="K982" i="6"/>
  <c r="J982" i="6"/>
  <c r="K981" i="6"/>
  <c r="J981" i="6"/>
  <c r="K980" i="6"/>
  <c r="J980" i="6"/>
  <c r="K979" i="6"/>
  <c r="J979" i="6"/>
  <c r="K978" i="6"/>
  <c r="J978" i="6"/>
  <c r="K977" i="6"/>
  <c r="J977" i="6"/>
  <c r="K976" i="6"/>
  <c r="J976" i="6"/>
  <c r="K975" i="6"/>
  <c r="J975" i="6"/>
  <c r="K974" i="6"/>
  <c r="J974" i="6"/>
  <c r="K973" i="6"/>
  <c r="J973" i="6"/>
  <c r="K972" i="6"/>
  <c r="J972" i="6"/>
  <c r="K971" i="6"/>
  <c r="J971" i="6"/>
  <c r="K970" i="6"/>
  <c r="J970" i="6"/>
  <c r="K969" i="6"/>
  <c r="J969" i="6"/>
  <c r="K968" i="6"/>
  <c r="J968" i="6"/>
  <c r="K967" i="6"/>
  <c r="J967" i="6"/>
  <c r="K966" i="6"/>
  <c r="J966" i="6"/>
  <c r="K965" i="6"/>
  <c r="J965" i="6"/>
  <c r="K964" i="6"/>
  <c r="J964" i="6"/>
  <c r="K963" i="6"/>
  <c r="J963" i="6"/>
  <c r="K962" i="6"/>
  <c r="J962" i="6"/>
  <c r="K961" i="6"/>
  <c r="J961" i="6"/>
  <c r="K960" i="6"/>
  <c r="J960" i="6"/>
  <c r="K959" i="6"/>
  <c r="J959" i="6"/>
  <c r="K958" i="6"/>
  <c r="J958" i="6"/>
  <c r="K957" i="6"/>
  <c r="J957" i="6"/>
  <c r="K956" i="6"/>
  <c r="J956" i="6"/>
  <c r="K955" i="6"/>
  <c r="J955" i="6"/>
  <c r="K954" i="6"/>
  <c r="J954" i="6"/>
  <c r="K953" i="6"/>
  <c r="J953" i="6"/>
  <c r="K952" i="6"/>
  <c r="J952" i="6"/>
  <c r="K951" i="6"/>
  <c r="J951" i="6"/>
  <c r="K950" i="6"/>
  <c r="J950" i="6"/>
  <c r="K949" i="6"/>
  <c r="J949" i="6"/>
  <c r="K948" i="6"/>
  <c r="J948" i="6"/>
  <c r="K947" i="6"/>
  <c r="J947" i="6"/>
  <c r="K946" i="6"/>
  <c r="J946" i="6"/>
  <c r="K945" i="6"/>
  <c r="J945" i="6"/>
  <c r="K944" i="6"/>
  <c r="J944" i="6"/>
  <c r="K943" i="6"/>
  <c r="J943" i="6"/>
  <c r="K942" i="6"/>
  <c r="J942" i="6"/>
  <c r="K941" i="6"/>
  <c r="J941" i="6"/>
  <c r="K940" i="6"/>
  <c r="J940" i="6"/>
  <c r="K939" i="6"/>
  <c r="J939" i="6"/>
  <c r="K938" i="6"/>
  <c r="J938" i="6"/>
  <c r="K937" i="6"/>
  <c r="J937" i="6"/>
  <c r="K936" i="6"/>
  <c r="J936" i="6"/>
  <c r="K935" i="6"/>
  <c r="J935" i="6"/>
  <c r="K934" i="6"/>
  <c r="J934" i="6"/>
  <c r="K933" i="6"/>
  <c r="J933" i="6"/>
  <c r="K932" i="6"/>
  <c r="J932" i="6"/>
  <c r="K931" i="6"/>
  <c r="J931" i="6"/>
  <c r="K930" i="6"/>
  <c r="J930" i="6"/>
  <c r="K929" i="6"/>
  <c r="J929" i="6"/>
  <c r="K928" i="6"/>
  <c r="J928" i="6"/>
  <c r="K927" i="6"/>
  <c r="J927" i="6"/>
  <c r="K926" i="6"/>
  <c r="J926" i="6"/>
  <c r="K925" i="6"/>
  <c r="J925" i="6"/>
  <c r="K924" i="6"/>
  <c r="J924" i="6"/>
  <c r="K923" i="6"/>
  <c r="J923" i="6"/>
  <c r="K922" i="6"/>
  <c r="J922" i="6"/>
  <c r="K921" i="6"/>
  <c r="J921" i="6"/>
  <c r="K920" i="6"/>
  <c r="J920" i="6"/>
  <c r="K919" i="6"/>
  <c r="J919" i="6"/>
  <c r="K918" i="6"/>
  <c r="J918" i="6"/>
  <c r="K917" i="6"/>
  <c r="J917" i="6"/>
  <c r="K916" i="6"/>
  <c r="J916" i="6"/>
  <c r="K915" i="6"/>
  <c r="J915" i="6"/>
  <c r="K914" i="6"/>
  <c r="J914" i="6"/>
  <c r="K913" i="6"/>
  <c r="J913" i="6"/>
  <c r="K912" i="6"/>
  <c r="J912" i="6"/>
  <c r="K911" i="6"/>
  <c r="J911" i="6"/>
  <c r="K910" i="6"/>
  <c r="J910" i="6"/>
  <c r="K909" i="6"/>
  <c r="J909" i="6"/>
  <c r="K908" i="6"/>
  <c r="J908" i="6"/>
  <c r="K907" i="6"/>
  <c r="J907" i="6"/>
  <c r="K906" i="6"/>
  <c r="J906" i="6"/>
  <c r="K905" i="6"/>
  <c r="J905" i="6"/>
  <c r="K904" i="6"/>
  <c r="J904" i="6"/>
  <c r="K903" i="6"/>
  <c r="J903" i="6"/>
  <c r="K902" i="6"/>
  <c r="J902" i="6"/>
  <c r="K901" i="6"/>
  <c r="J901" i="6"/>
  <c r="K900" i="6"/>
  <c r="J900" i="6"/>
  <c r="K899" i="6"/>
  <c r="J899" i="6"/>
  <c r="K898" i="6"/>
  <c r="J898" i="6"/>
  <c r="K897" i="6"/>
  <c r="J897" i="6"/>
  <c r="K896" i="6"/>
  <c r="J896" i="6"/>
  <c r="K895" i="6"/>
  <c r="J895" i="6"/>
  <c r="K894" i="6"/>
  <c r="J894" i="6"/>
  <c r="K893" i="6"/>
  <c r="J893" i="6"/>
  <c r="K892" i="6"/>
  <c r="J892" i="6"/>
  <c r="K891" i="6"/>
  <c r="J891" i="6"/>
  <c r="K890" i="6"/>
  <c r="J890" i="6"/>
  <c r="K889" i="6"/>
  <c r="J889" i="6"/>
  <c r="K888" i="6"/>
  <c r="J888" i="6"/>
  <c r="K887" i="6"/>
  <c r="J887" i="6"/>
  <c r="K886" i="6"/>
  <c r="J886" i="6"/>
  <c r="K885" i="6"/>
  <c r="J885" i="6"/>
  <c r="K884" i="6"/>
  <c r="J884" i="6"/>
  <c r="K883" i="6"/>
  <c r="J883" i="6"/>
  <c r="K882" i="6"/>
  <c r="J882" i="6"/>
  <c r="K881" i="6"/>
  <c r="J881" i="6"/>
  <c r="K880" i="6"/>
  <c r="J880" i="6"/>
  <c r="K879" i="6"/>
  <c r="J879" i="6"/>
  <c r="K878" i="6"/>
  <c r="J878" i="6"/>
  <c r="K877" i="6"/>
  <c r="J877" i="6"/>
  <c r="K876" i="6"/>
  <c r="J876" i="6"/>
  <c r="K875" i="6"/>
  <c r="J875" i="6"/>
  <c r="K874" i="6"/>
  <c r="J874" i="6"/>
  <c r="K873" i="6"/>
  <c r="J873" i="6"/>
  <c r="K872" i="6"/>
  <c r="J872" i="6"/>
  <c r="K871" i="6"/>
  <c r="J871" i="6"/>
  <c r="K870" i="6"/>
  <c r="J870" i="6"/>
  <c r="K869" i="6"/>
  <c r="J869" i="6"/>
  <c r="K868" i="6"/>
  <c r="J868" i="6"/>
  <c r="K867" i="6"/>
  <c r="J867" i="6"/>
  <c r="K866" i="6"/>
  <c r="J866" i="6"/>
  <c r="K865" i="6"/>
  <c r="J865" i="6"/>
  <c r="K864" i="6"/>
  <c r="J864" i="6"/>
  <c r="A864" i="6"/>
  <c r="A866" i="6" s="1"/>
  <c r="A867" i="6" s="1"/>
  <c r="A868" i="6" s="1"/>
  <c r="A869" i="6" s="1"/>
  <c r="A870" i="6" s="1"/>
  <c r="A871" i="6" s="1"/>
  <c r="A872" i="6" s="1"/>
  <c r="A873" i="6" s="1"/>
  <c r="A874" i="6" s="1"/>
  <c r="A876" i="6" s="1"/>
  <c r="A877" i="6" s="1"/>
  <c r="A878" i="6" s="1"/>
  <c r="A879" i="6" s="1"/>
  <c r="A880" i="6" s="1"/>
  <c r="A881" i="6" s="1"/>
  <c r="A882" i="6" s="1"/>
  <c r="A883" i="6" s="1"/>
  <c r="A884" i="6" s="1"/>
  <c r="A885" i="6" s="1"/>
  <c r="A886" i="6" s="1"/>
  <c r="A887" i="6" s="1"/>
  <c r="A888" i="6" s="1"/>
  <c r="A889" i="6" s="1"/>
  <c r="A890" i="6" s="1"/>
  <c r="A891" i="6" s="1"/>
  <c r="A892" i="6" s="1"/>
  <c r="A893" i="6" s="1"/>
  <c r="A894" i="6" s="1"/>
  <c r="A895" i="6" s="1"/>
  <c r="A897" i="6" s="1"/>
  <c r="A898" i="6" s="1"/>
  <c r="A899" i="6" s="1"/>
  <c r="A900" i="6" s="1"/>
  <c r="A901" i="6" s="1"/>
  <c r="A902" i="6" s="1"/>
  <c r="A903" i="6" s="1"/>
  <c r="A904" i="6" s="1"/>
  <c r="A905" i="6" s="1"/>
  <c r="A906" i="6" s="1"/>
  <c r="A907" i="6" s="1"/>
  <c r="A908" i="6" s="1"/>
  <c r="A909" i="6" s="1"/>
  <c r="A910" i="6" s="1"/>
  <c r="A911" i="6" s="1"/>
  <c r="A912" i="6" s="1"/>
  <c r="A913" i="6" s="1"/>
  <c r="A914" i="6" s="1"/>
  <c r="A915" i="6" s="1"/>
  <c r="A916" i="6" s="1"/>
  <c r="A917" i="6" s="1"/>
  <c r="A918" i="6" s="1"/>
  <c r="A919" i="6" s="1"/>
  <c r="A920" i="6" s="1"/>
  <c r="A921" i="6" s="1"/>
  <c r="A922" i="6" s="1"/>
  <c r="A923" i="6" s="1"/>
  <c r="A924" i="6" s="1"/>
  <c r="A925" i="6" s="1"/>
  <c r="A926" i="6" s="1"/>
  <c r="A927" i="6" s="1"/>
  <c r="A928" i="6" s="1"/>
  <c r="A929" i="6" s="1"/>
  <c r="A931" i="6" s="1"/>
  <c r="A932" i="6" s="1"/>
  <c r="A933" i="6" s="1"/>
  <c r="A934" i="6" s="1"/>
  <c r="A935" i="6" s="1"/>
  <c r="A936" i="6" s="1"/>
  <c r="A937" i="6" s="1"/>
  <c r="A938" i="6" s="1"/>
  <c r="A939" i="6" s="1"/>
  <c r="A940" i="6" s="1"/>
  <c r="A941" i="6" s="1"/>
  <c r="A942" i="6" s="1"/>
  <c r="A943" i="6" s="1"/>
  <c r="A944" i="6" s="1"/>
  <c r="A945" i="6" s="1"/>
  <c r="A947" i="6" s="1"/>
  <c r="A948" i="6" s="1"/>
  <c r="A949" i="6" s="1"/>
  <c r="A950" i="6" s="1"/>
  <c r="A951" i="6" s="1"/>
  <c r="A952" i="6" s="1"/>
  <c r="A953" i="6" s="1"/>
  <c r="A954" i="6" s="1"/>
  <c r="A955" i="6" s="1"/>
  <c r="A956" i="6" s="1"/>
  <c r="A957" i="6" s="1"/>
  <c r="A958" i="6" s="1"/>
  <c r="A959" i="6" s="1"/>
  <c r="A961" i="6" s="1"/>
  <c r="A962" i="6" s="1"/>
  <c r="A963" i="6" s="1"/>
  <c r="A964" i="6" s="1"/>
  <c r="A965" i="6" s="1"/>
  <c r="A966" i="6" s="1"/>
  <c r="A967" i="6" s="1"/>
  <c r="A968" i="6" s="1"/>
  <c r="A969" i="6" s="1"/>
  <c r="A971" i="6" s="1"/>
  <c r="A972" i="6" s="1"/>
  <c r="A973" i="6" s="1"/>
  <c r="A974" i="6" s="1"/>
  <c r="A975" i="6" s="1"/>
  <c r="A976" i="6" s="1"/>
  <c r="A977" i="6" s="1"/>
  <c r="A978" i="6" s="1"/>
  <c r="A979" i="6" s="1"/>
  <c r="A980" i="6" s="1"/>
  <c r="A981" i="6" s="1"/>
  <c r="A983" i="6" s="1"/>
  <c r="A984" i="6" s="1"/>
  <c r="A985" i="6" s="1"/>
  <c r="A986" i="6" s="1"/>
  <c r="A987" i="6" s="1"/>
  <c r="A988" i="6" s="1"/>
  <c r="A989" i="6" s="1"/>
  <c r="A990" i="6" s="1"/>
  <c r="A991" i="6" s="1"/>
  <c r="A992" i="6" s="1"/>
  <c r="A993" i="6" s="1"/>
  <c r="A994" i="6" s="1"/>
  <c r="A995" i="6" s="1"/>
  <c r="A996" i="6" s="1"/>
  <c r="A997" i="6" s="1"/>
  <c r="A998" i="6" s="1"/>
  <c r="A999" i="6" s="1"/>
  <c r="A1000" i="6" s="1"/>
  <c r="A1002" i="6" s="1"/>
  <c r="A1003" i="6" s="1"/>
  <c r="A1004" i="6" s="1"/>
  <c r="A1005" i="6" s="1"/>
  <c r="A1006" i="6" s="1"/>
  <c r="A1007" i="6" s="1"/>
  <c r="A1008" i="6" s="1"/>
  <c r="A1009" i="6" s="1"/>
  <c r="A1010" i="6" s="1"/>
  <c r="A1011" i="6" s="1"/>
  <c r="A1012" i="6" s="1"/>
  <c r="A1013" i="6" s="1"/>
  <c r="A1014" i="6" s="1"/>
  <c r="A1015" i="6" s="1"/>
  <c r="A1016" i="6" s="1"/>
  <c r="A1017" i="6" s="1"/>
  <c r="A1018" i="6" s="1"/>
  <c r="A1019" i="6" s="1"/>
  <c r="A1020" i="6" s="1"/>
  <c r="A1021" i="6" s="1"/>
  <c r="A1022" i="6" s="1"/>
  <c r="A1023" i="6" s="1"/>
  <c r="A1024" i="6" s="1"/>
  <c r="A1025" i="6" s="1"/>
  <c r="A1026" i="6" s="1"/>
  <c r="A1027" i="6" s="1"/>
  <c r="A1028" i="6" s="1"/>
  <c r="A1029" i="6" s="1"/>
  <c r="A1030" i="6" s="1"/>
  <c r="A1031" i="6" s="1"/>
  <c r="A1032" i="6" s="1"/>
  <c r="A1033" i="6" s="1"/>
  <c r="A1034" i="6" s="1"/>
  <c r="A1036" i="6" s="1"/>
  <c r="A1037" i="6" s="1"/>
  <c r="A1038" i="6" s="1"/>
  <c r="A1039" i="6" s="1"/>
  <c r="A1040" i="6" s="1"/>
  <c r="A1041" i="6" s="1"/>
  <c r="A1042" i="6" s="1"/>
  <c r="A1043" i="6" s="1"/>
  <c r="A1044" i="6" s="1"/>
  <c r="A1045" i="6" s="1"/>
  <c r="A1046" i="6" s="1"/>
  <c r="A1047" i="6" s="1"/>
  <c r="A1048" i="6" s="1"/>
  <c r="A1049" i="6" s="1"/>
  <c r="A1050" i="6" s="1"/>
  <c r="A1051" i="6" s="1"/>
  <c r="A1052" i="6" s="1"/>
  <c r="A1053" i="6" s="1"/>
  <c r="A1054" i="6" s="1"/>
  <c r="A1055" i="6" s="1"/>
  <c r="A1056" i="6" s="1"/>
  <c r="A1057" i="6" s="1"/>
  <c r="A1058" i="6" s="1"/>
  <c r="A1059" i="6" s="1"/>
  <c r="A1060" i="6" s="1"/>
  <c r="A1061" i="6" s="1"/>
  <c r="A1062" i="6" s="1"/>
  <c r="A1063" i="6" s="1"/>
  <c r="A1064" i="6" s="1"/>
  <c r="A1065" i="6" s="1"/>
  <c r="A1066" i="6" s="1"/>
  <c r="A1067" i="6" s="1"/>
  <c r="A1068" i="6" s="1"/>
  <c r="A1069" i="6" s="1"/>
  <c r="A1070" i="6" s="1"/>
  <c r="A1071" i="6" s="1"/>
  <c r="A1072" i="6" s="1"/>
  <c r="A1073" i="6" s="1"/>
  <c r="A1074" i="6" s="1"/>
  <c r="A1075" i="6" s="1"/>
  <c r="A1076" i="6" s="1"/>
  <c r="A1077" i="6" s="1"/>
  <c r="A1078" i="6" s="1"/>
  <c r="A1079" i="6" s="1"/>
  <c r="A1080" i="6" s="1"/>
  <c r="A1081" i="6" s="1"/>
  <c r="A1082" i="6" s="1"/>
  <c r="A1083" i="6" s="1"/>
  <c r="A1084" i="6" s="1"/>
  <c r="A1085" i="6" s="1"/>
  <c r="A1086" i="6" s="1"/>
  <c r="A1087" i="6" s="1"/>
  <c r="A1088" i="6" s="1"/>
  <c r="A1089" i="6" s="1"/>
  <c r="A1090" i="6" s="1"/>
  <c r="A1091" i="6" s="1"/>
  <c r="A1092" i="6" s="1"/>
  <c r="A1093" i="6" s="1"/>
  <c r="A1094" i="6" s="1"/>
  <c r="A1095" i="6" s="1"/>
  <c r="A1096" i="6" s="1"/>
  <c r="A1097" i="6" s="1"/>
  <c r="A1098" i="6" s="1"/>
  <c r="A1099" i="6" s="1"/>
  <c r="A1100" i="6" s="1"/>
  <c r="A1101" i="6" s="1"/>
  <c r="A1102" i="6" s="1"/>
  <c r="A1103" i="6" s="1"/>
  <c r="A1104" i="6" s="1"/>
  <c r="A1105" i="6" s="1"/>
  <c r="A1106" i="6" s="1"/>
  <c r="A1107" i="6" s="1"/>
  <c r="A1109" i="6" s="1"/>
  <c r="A1110" i="6" s="1"/>
  <c r="A1111" i="6" s="1"/>
  <c r="A1112" i="6" s="1"/>
  <c r="A1113" i="6" s="1"/>
  <c r="A1114" i="6" s="1"/>
  <c r="A1115" i="6" s="1"/>
  <c r="A1116" i="6" s="1"/>
  <c r="A1117" i="6" s="1"/>
  <c r="A1118" i="6" s="1"/>
  <c r="A1119" i="6" s="1"/>
  <c r="A1121" i="6" s="1"/>
  <c r="A1122" i="6" s="1"/>
  <c r="A1123" i="6" s="1"/>
  <c r="A1124" i="6" s="1"/>
  <c r="A1125" i="6" s="1"/>
  <c r="A1126" i="6" s="1"/>
  <c r="A1127" i="6" s="1"/>
  <c r="A1128" i="6" s="1"/>
  <c r="A1129" i="6" s="1"/>
  <c r="A1130" i="6" s="1"/>
  <c r="A1131" i="6" s="1"/>
  <c r="A1132" i="6" s="1"/>
  <c r="A1133" i="6" s="1"/>
  <c r="A1134" i="6" s="1"/>
  <c r="A1135" i="6" s="1"/>
  <c r="A1136" i="6" s="1"/>
  <c r="A1137" i="6" s="1"/>
  <c r="A1138" i="6" s="1"/>
  <c r="A1139" i="6" s="1"/>
  <c r="A1140" i="6" s="1"/>
  <c r="A1141" i="6" s="1"/>
  <c r="A1142" i="6" s="1"/>
  <c r="A1143" i="6" s="1"/>
  <c r="A1144" i="6" s="1"/>
  <c r="A1145" i="6" s="1"/>
  <c r="A1146" i="6" s="1"/>
  <c r="A1148" i="6" s="1"/>
  <c r="A1149" i="6" s="1"/>
  <c r="A1150" i="6" s="1"/>
  <c r="A1151" i="6" s="1"/>
  <c r="A1152" i="6" s="1"/>
  <c r="A1153" i="6" s="1"/>
  <c r="A1154" i="6" s="1"/>
  <c r="A1155" i="6" s="1"/>
  <c r="A1156" i="6" s="1"/>
  <c r="A1157" i="6" s="1"/>
  <c r="A1158" i="6" s="1"/>
  <c r="A1159" i="6" s="1"/>
  <c r="A1160" i="6" s="1"/>
  <c r="A1161" i="6" s="1"/>
  <c r="A1162" i="6" s="1"/>
  <c r="A1163" i="6" s="1"/>
  <c r="A1164" i="6" s="1"/>
  <c r="A1165" i="6" s="1"/>
  <c r="A1167" i="6" s="1"/>
  <c r="A1168" i="6" s="1"/>
  <c r="A1169" i="6" s="1"/>
  <c r="A1170" i="6" s="1"/>
  <c r="A1171" i="6" s="1"/>
  <c r="A1172" i="6" s="1"/>
  <c r="A1173" i="6" s="1"/>
  <c r="A1174" i="6" s="1"/>
  <c r="A1175" i="6" s="1"/>
  <c r="A1176" i="6" s="1"/>
  <c r="A1177" i="6" s="1"/>
  <c r="A1178" i="6" s="1"/>
  <c r="A1179" i="6" s="1"/>
  <c r="A1180" i="6" s="1"/>
  <c r="A1181" i="6" s="1"/>
  <c r="A1182" i="6" s="1"/>
  <c r="A1183" i="6" s="1"/>
  <c r="A1184" i="6" s="1"/>
  <c r="A1185" i="6" s="1"/>
  <c r="A1186" i="6" s="1"/>
  <c r="A1187" i="6" s="1"/>
  <c r="A1188" i="6" s="1"/>
  <c r="A1189" i="6" s="1"/>
  <c r="A1190" i="6" s="1"/>
  <c r="A1191" i="6" s="1"/>
  <c r="A1192" i="6" s="1"/>
  <c r="A1194" i="6" s="1"/>
  <c r="A1195" i="6" s="1"/>
  <c r="A1196" i="6" s="1"/>
  <c r="A1197" i="6" s="1"/>
  <c r="A1198" i="6" s="1"/>
  <c r="A1199" i="6" s="1"/>
  <c r="A1200" i="6" s="1"/>
  <c r="A1201" i="6" s="1"/>
  <c r="A1202" i="6" s="1"/>
  <c r="A1203" i="6" s="1"/>
  <c r="A1204" i="6" s="1"/>
  <c r="A1205" i="6" s="1"/>
  <c r="A1206" i="6" s="1"/>
  <c r="A1207" i="6" s="1"/>
  <c r="A1208" i="6" s="1"/>
  <c r="A1209" i="6" s="1"/>
  <c r="A1210" i="6" s="1"/>
  <c r="A1211" i="6" s="1"/>
  <c r="A1212" i="6" s="1"/>
  <c r="A1213" i="6" s="1"/>
  <c r="A1214" i="6" s="1"/>
  <c r="A1215" i="6" s="1"/>
  <c r="A1216" i="6" s="1"/>
  <c r="A1217" i="6" s="1"/>
  <c r="A1218" i="6" s="1"/>
  <c r="A1219" i="6" s="1"/>
  <c r="A1220" i="6" s="1"/>
  <c r="A1221" i="6" s="1"/>
  <c r="A1222" i="6" s="1"/>
  <c r="A1223" i="6" s="1"/>
  <c r="A1224" i="6" s="1"/>
  <c r="A1225" i="6" s="1"/>
  <c r="A1226" i="6" s="1"/>
  <c r="A1227" i="6" s="1"/>
  <c r="A1228" i="6" s="1"/>
  <c r="A1229" i="6" s="1"/>
  <c r="A1230" i="6" s="1"/>
  <c r="A1231" i="6" s="1"/>
  <c r="A1232" i="6" s="1"/>
  <c r="A1233" i="6" s="1"/>
  <c r="A1234" i="6" s="1"/>
  <c r="A1235" i="6" s="1"/>
  <c r="A1236" i="6" s="1"/>
  <c r="A1237" i="6" s="1"/>
  <c r="A1238" i="6" s="1"/>
  <c r="A1239" i="6" s="1"/>
  <c r="A1240" i="6" s="1"/>
  <c r="A1241" i="6" s="1"/>
  <c r="A1242" i="6" s="1"/>
  <c r="A1243" i="6" s="1"/>
  <c r="A1244" i="6" s="1"/>
  <c r="A1245" i="6" s="1"/>
  <c r="A1246" i="6" s="1"/>
  <c r="A1248" i="6" s="1"/>
  <c r="A1249" i="6" s="1"/>
  <c r="A1250" i="6" s="1"/>
  <c r="A1251" i="6" s="1"/>
  <c r="A1252" i="6" s="1"/>
  <c r="A1253" i="6" s="1"/>
  <c r="A1254" i="6" s="1"/>
  <c r="A1255" i="6" s="1"/>
  <c r="A1256" i="6" s="1"/>
  <c r="A1257" i="6" s="1"/>
  <c r="A1258" i="6" s="1"/>
  <c r="A1259" i="6" s="1"/>
  <c r="A1260" i="6" s="1"/>
  <c r="A1261" i="6" s="1"/>
  <c r="A1262" i="6" s="1"/>
  <c r="A1263" i="6" s="1"/>
  <c r="A1264" i="6" s="1"/>
  <c r="A1265" i="6" s="1"/>
  <c r="A1266" i="6" s="1"/>
  <c r="A1267" i="6" s="1"/>
  <c r="A1268" i="6" s="1"/>
  <c r="A1269" i="6" s="1"/>
  <c r="A1270" i="6" s="1"/>
  <c r="A1271" i="6" s="1"/>
  <c r="A1272" i="6" s="1"/>
  <c r="A1273" i="6" s="1"/>
  <c r="A1274" i="6" s="1"/>
  <c r="A1275" i="6" s="1"/>
  <c r="A1276" i="6" s="1"/>
  <c r="A1277" i="6" s="1"/>
  <c r="A1278" i="6" s="1"/>
  <c r="A1279" i="6" s="1"/>
  <c r="A1280" i="6" s="1"/>
  <c r="A1281" i="6" s="1"/>
  <c r="A1282" i="6" s="1"/>
  <c r="A1283" i="6" s="1"/>
  <c r="A1284" i="6" s="1"/>
  <c r="A1285" i="6" s="1"/>
  <c r="A1286" i="6" s="1"/>
  <c r="A1287" i="6" s="1"/>
  <c r="A1288" i="6" s="1"/>
  <c r="A1289" i="6" s="1"/>
  <c r="A1290" i="6" s="1"/>
  <c r="A1291" i="6" s="1"/>
  <c r="A1293" i="6" s="1"/>
  <c r="A1294" i="6" s="1"/>
  <c r="A1295" i="6" s="1"/>
  <c r="A1296" i="6" s="1"/>
  <c r="A1297" i="6" s="1"/>
  <c r="A1298" i="6" s="1"/>
  <c r="A1300" i="6" s="1"/>
  <c r="A1301" i="6" s="1"/>
  <c r="A1303" i="6" s="1"/>
  <c r="A1304" i="6" s="1"/>
  <c r="A1306" i="6" s="1"/>
  <c r="A1307" i="6" s="1"/>
  <c r="A1308" i="6" s="1"/>
  <c r="A1309" i="6" s="1"/>
  <c r="A1310" i="6" s="1"/>
  <c r="A1311" i="6" s="1"/>
  <c r="A1312" i="6" s="1"/>
  <c r="A1313" i="6" s="1"/>
  <c r="A1314" i="6" s="1"/>
  <c r="A1315" i="6" s="1"/>
  <c r="A1316" i="6" s="1"/>
  <c r="A1317" i="6" s="1"/>
  <c r="A1318" i="6" s="1"/>
  <c r="A1319" i="6" s="1"/>
  <c r="A1320" i="6" s="1"/>
  <c r="A1321" i="6" s="1"/>
  <c r="A1322" i="6" s="1"/>
  <c r="A1323" i="6" s="1"/>
  <c r="A1324" i="6" s="1"/>
  <c r="A1325" i="6" s="1"/>
  <c r="A1326" i="6" s="1"/>
  <c r="A1327" i="6" s="1"/>
  <c r="A1328" i="6" s="1"/>
  <c r="A1329" i="6" s="1"/>
  <c r="A1330" i="6" s="1"/>
  <c r="A1331" i="6" s="1"/>
  <c r="A1332" i="6" s="1"/>
  <c r="A1333" i="6" s="1"/>
  <c r="A1334" i="6" s="1"/>
  <c r="A1335" i="6" s="1"/>
  <c r="A1336" i="6" s="1"/>
  <c r="A1337" i="6" s="1"/>
  <c r="A1338" i="6" s="1"/>
  <c r="A1339" i="6" s="1"/>
  <c r="A1340" i="6" s="1"/>
  <c r="A1341" i="6" s="1"/>
  <c r="A1342" i="6" s="1"/>
  <c r="A1343" i="6" s="1"/>
  <c r="A1344" i="6" s="1"/>
  <c r="A1345" i="6" s="1"/>
  <c r="A1346" i="6" s="1"/>
  <c r="A1347" i="6" s="1"/>
  <c r="A1348" i="6" s="1"/>
  <c r="A1350" i="6" s="1"/>
  <c r="A1351" i="6" s="1"/>
  <c r="A1352" i="6" s="1"/>
  <c r="A1353" i="6" s="1"/>
  <c r="A1354" i="6" s="1"/>
  <c r="A1355" i="6" s="1"/>
  <c r="A1356" i="6" s="1"/>
  <c r="A1357" i="6" s="1"/>
  <c r="A1358" i="6" s="1"/>
  <c r="A1359" i="6" s="1"/>
  <c r="A1360" i="6" s="1"/>
  <c r="A1362" i="6" s="1"/>
  <c r="A1363" i="6" s="1"/>
  <c r="A1364" i="6" s="1"/>
  <c r="A1365" i="6" s="1"/>
  <c r="A1366" i="6" s="1"/>
  <c r="A1367" i="6" s="1"/>
  <c r="A1368" i="6" s="1"/>
  <c r="A1369" i="6" s="1"/>
  <c r="A1370" i="6" s="1"/>
  <c r="A1371" i="6" s="1"/>
  <c r="A1372" i="6" s="1"/>
  <c r="A1373" i="6" s="1"/>
  <c r="A1374" i="6" s="1"/>
  <c r="A1375" i="6" s="1"/>
  <c r="A1376" i="6" s="1"/>
  <c r="A1377" i="6" s="1"/>
  <c r="A1378" i="6" s="1"/>
  <c r="A1379" i="6" s="1"/>
  <c r="A1380" i="6" s="1"/>
  <c r="A1381" i="6" s="1"/>
  <c r="A1382" i="6" s="1"/>
  <c r="A1383" i="6" s="1"/>
  <c r="A1384" i="6" s="1"/>
  <c r="A1385" i="6" s="1"/>
  <c r="A1386" i="6" s="1"/>
  <c r="A1387" i="6" s="1"/>
  <c r="A1388" i="6" s="1"/>
  <c r="A1389" i="6" s="1"/>
  <c r="A1390" i="6" s="1"/>
  <c r="A1391" i="6" s="1"/>
  <c r="A1392" i="6" s="1"/>
  <c r="A1393" i="6" s="1"/>
  <c r="A1394" i="6" s="1"/>
  <c r="A1395" i="6" s="1"/>
  <c r="A1396" i="6" s="1"/>
  <c r="A1397" i="6" s="1"/>
  <c r="A1398" i="6" s="1"/>
  <c r="A1399" i="6" s="1"/>
  <c r="A1400" i="6" s="1"/>
  <c r="A1401" i="6" s="1"/>
  <c r="A1402" i="6" s="1"/>
  <c r="A1403" i="6" s="1"/>
  <c r="A1404" i="6" s="1"/>
  <c r="A1405" i="6" s="1"/>
  <c r="A1406" i="6" s="1"/>
  <c r="A1407" i="6" s="1"/>
  <c r="A1408" i="6" s="1"/>
  <c r="A1409" i="6" s="1"/>
  <c r="A1410" i="6" s="1"/>
  <c r="A1411" i="6" s="1"/>
  <c r="A1412" i="6" s="1"/>
  <c r="A1413" i="6" s="1"/>
  <c r="A1414" i="6" s="1"/>
  <c r="A1415" i="6" s="1"/>
  <c r="A1416" i="6" s="1"/>
  <c r="A1417" i="6" s="1"/>
  <c r="A1418" i="6" s="1"/>
  <c r="A1419" i="6" s="1"/>
  <c r="A1420" i="6" s="1"/>
  <c r="A1421" i="6" s="1"/>
  <c r="A1422" i="6" s="1"/>
  <c r="A1423" i="6" s="1"/>
  <c r="A1424" i="6" s="1"/>
  <c r="A1425" i="6" s="1"/>
  <c r="A1426" i="6" s="1"/>
  <c r="A1427" i="6" s="1"/>
  <c r="A1428" i="6" s="1"/>
  <c r="A1429" i="6" s="1"/>
  <c r="A1430" i="6" s="1"/>
  <c r="A1431" i="6" s="1"/>
  <c r="A1433" i="6" s="1"/>
  <c r="A1434" i="6" s="1"/>
  <c r="A1435" i="6" s="1"/>
  <c r="A1436" i="6" s="1"/>
  <c r="A1437" i="6" s="1"/>
  <c r="A1438" i="6" s="1"/>
  <c r="A1439" i="6" s="1"/>
  <c r="A1440" i="6" s="1"/>
  <c r="A1441" i="6" s="1"/>
  <c r="A1442" i="6" s="1"/>
  <c r="A1443" i="6" s="1"/>
  <c r="A1444" i="6" s="1"/>
  <c r="A1445" i="6" s="1"/>
  <c r="A1446" i="6" s="1"/>
  <c r="A1447" i="6" s="1"/>
  <c r="A1448" i="6" s="1"/>
  <c r="A1449" i="6" s="1"/>
  <c r="A1450" i="6" s="1"/>
  <c r="A1451" i="6" s="1"/>
  <c r="A1452" i="6" s="1"/>
  <c r="A1453" i="6" s="1"/>
  <c r="A1454" i="6" s="1"/>
  <c r="A1455" i="6" s="1"/>
  <c r="A1456" i="6" s="1"/>
  <c r="A1457" i="6" s="1"/>
  <c r="A1458" i="6" s="1"/>
  <c r="A1459" i="6" s="1"/>
  <c r="A1460" i="6" s="1"/>
  <c r="A1461" i="6" s="1"/>
  <c r="A1462" i="6" s="1"/>
  <c r="A1463" i="6" s="1"/>
  <c r="A1464" i="6" s="1"/>
  <c r="A1465" i="6" s="1"/>
  <c r="A1466" i="6" s="1"/>
  <c r="A1467" i="6" s="1"/>
  <c r="A1468" i="6" s="1"/>
  <c r="A1469" i="6" s="1"/>
  <c r="A1470" i="6" s="1"/>
  <c r="A1471" i="6" s="1"/>
  <c r="A1472" i="6" s="1"/>
  <c r="A1473" i="6" s="1"/>
  <c r="A1474" i="6" s="1"/>
  <c r="A1475" i="6" s="1"/>
  <c r="A1476" i="6" s="1"/>
  <c r="A1477" i="6" s="1"/>
  <c r="A1478" i="6" s="1"/>
  <c r="A1479" i="6" s="1"/>
  <c r="A1480" i="6" s="1"/>
  <c r="A1481" i="6" s="1"/>
  <c r="A1482" i="6" s="1"/>
  <c r="A1483" i="6" s="1"/>
  <c r="A1484" i="6" s="1"/>
  <c r="A1485" i="6" s="1"/>
  <c r="A1486" i="6" s="1"/>
  <c r="A1487" i="6" s="1"/>
  <c r="A1488" i="6" s="1"/>
  <c r="A1489" i="6" s="1"/>
  <c r="A1490" i="6" s="1"/>
  <c r="A1491" i="6" s="1"/>
  <c r="A1492" i="6" s="1"/>
  <c r="A1493" i="6" s="1"/>
  <c r="A1494" i="6" s="1"/>
  <c r="A1495" i="6" s="1"/>
  <c r="A1496" i="6" s="1"/>
  <c r="A1497" i="6" s="1"/>
  <c r="A1498" i="6" s="1"/>
  <c r="A1499" i="6" s="1"/>
  <c r="A1500" i="6" s="1"/>
  <c r="A1501" i="6" s="1"/>
  <c r="A1502" i="6" s="1"/>
  <c r="A1503" i="6" s="1"/>
  <c r="A1504" i="6" s="1"/>
  <c r="A1505" i="6" s="1"/>
  <c r="A1506" i="6" s="1"/>
  <c r="A1507" i="6" s="1"/>
  <c r="A1508" i="6" s="1"/>
  <c r="A1509" i="6" s="1"/>
  <c r="A1510" i="6" s="1"/>
  <c r="A1511" i="6" s="1"/>
  <c r="A1512" i="6" s="1"/>
  <c r="A1513" i="6" s="1"/>
  <c r="A1514" i="6" s="1"/>
  <c r="A1515" i="6" s="1"/>
  <c r="A1516" i="6" s="1"/>
  <c r="A1517" i="6" s="1"/>
  <c r="A1518" i="6" s="1"/>
  <c r="A1519" i="6" s="1"/>
  <c r="A1520" i="6" s="1"/>
  <c r="A1521" i="6" s="1"/>
  <c r="A1522" i="6" s="1"/>
  <c r="A1523" i="6" s="1"/>
  <c r="A1524" i="6" s="1"/>
  <c r="A1525" i="6" s="1"/>
  <c r="A1526" i="6" s="1"/>
  <c r="A1527" i="6" s="1"/>
  <c r="A1528" i="6" s="1"/>
  <c r="A1529" i="6" s="1"/>
  <c r="A1530" i="6" s="1"/>
  <c r="A1531" i="6" s="1"/>
  <c r="A1532" i="6" s="1"/>
  <c r="A1534" i="6" s="1"/>
  <c r="A1535" i="6" s="1"/>
  <c r="A1536" i="6" s="1"/>
  <c r="A1537" i="6" s="1"/>
  <c r="A1538" i="6" s="1"/>
  <c r="A1539" i="6" s="1"/>
  <c r="A1540" i="6" s="1"/>
  <c r="A1541" i="6" s="1"/>
  <c r="A1542" i="6" s="1"/>
  <c r="A1543" i="6" s="1"/>
  <c r="A1544" i="6" s="1"/>
  <c r="A1545" i="6" s="1"/>
  <c r="A1546" i="6" s="1"/>
  <c r="A1547" i="6" s="1"/>
  <c r="A1548" i="6" s="1"/>
  <c r="A1549" i="6" s="1"/>
  <c r="A1550" i="6" s="1"/>
  <c r="A1551" i="6" s="1"/>
  <c r="A1552" i="6" s="1"/>
  <c r="A1553" i="6" s="1"/>
  <c r="A1554" i="6" s="1"/>
  <c r="A1555" i="6" s="1"/>
  <c r="A1556" i="6" s="1"/>
  <c r="A1557" i="6" s="1"/>
  <c r="A1558" i="6" s="1"/>
  <c r="A1559" i="6" s="1"/>
  <c r="A1560" i="6" s="1"/>
  <c r="A1561" i="6" s="1"/>
  <c r="A1562" i="6" s="1"/>
  <c r="A1563" i="6" s="1"/>
  <c r="A1564" i="6" s="1"/>
  <c r="A1565" i="6" s="1"/>
  <c r="A1566" i="6" s="1"/>
  <c r="A1567" i="6" s="1"/>
  <c r="A1568" i="6" s="1"/>
  <c r="A1569" i="6" s="1"/>
  <c r="A1570" i="6" s="1"/>
  <c r="A1571" i="6" s="1"/>
  <c r="A1572" i="6" s="1"/>
  <c r="A1573" i="6" s="1"/>
  <c r="A1574" i="6" s="1"/>
  <c r="A1575" i="6" s="1"/>
  <c r="A1576" i="6" s="1"/>
  <c r="A1577" i="6" s="1"/>
  <c r="A1579" i="6" s="1"/>
  <c r="A1580" i="6" s="1"/>
  <c r="A1581" i="6" s="1"/>
  <c r="A1582" i="6" s="1"/>
  <c r="A1583" i="6" s="1"/>
  <c r="A1584" i="6" s="1"/>
  <c r="A1585" i="6" s="1"/>
  <c r="A1586" i="6" s="1"/>
  <c r="A1587" i="6" s="1"/>
  <c r="A1588" i="6" s="1"/>
  <c r="A1589" i="6" s="1"/>
  <c r="A1590" i="6" s="1"/>
  <c r="A1591" i="6" s="1"/>
  <c r="A1592" i="6" s="1"/>
  <c r="A1593" i="6" s="1"/>
  <c r="A1594" i="6" s="1"/>
  <c r="A1595" i="6" s="1"/>
  <c r="A1596" i="6" s="1"/>
  <c r="A1597" i="6" s="1"/>
  <c r="A1598" i="6" s="1"/>
  <c r="A1599" i="6" s="1"/>
  <c r="A1600" i="6" s="1"/>
  <c r="A1601" i="6" s="1"/>
  <c r="A1603" i="6" s="1"/>
  <c r="A1604" i="6" s="1"/>
  <c r="A1605" i="6" s="1"/>
  <c r="A1606" i="6" s="1"/>
  <c r="A1607" i="6" s="1"/>
  <c r="A1608" i="6" s="1"/>
  <c r="A1609" i="6" s="1"/>
  <c r="A1610" i="6" s="1"/>
  <c r="A1611" i="6" s="1"/>
  <c r="A1612" i="6" s="1"/>
  <c r="A1613" i="6" s="1"/>
  <c r="A1614" i="6" s="1"/>
  <c r="A1615" i="6" s="1"/>
  <c r="A1616" i="6" s="1"/>
  <c r="A1617" i="6" s="1"/>
  <c r="A1618" i="6" s="1"/>
  <c r="A1619" i="6" s="1"/>
  <c r="A1620" i="6" s="1"/>
  <c r="A1621" i="6" s="1"/>
  <c r="A1622" i="6" s="1"/>
  <c r="A1623" i="6" s="1"/>
  <c r="A1624" i="6" s="1"/>
  <c r="A1625" i="6" s="1"/>
  <c r="A1626" i="6" s="1"/>
  <c r="A1627" i="6" s="1"/>
  <c r="A1628" i="6" s="1"/>
  <c r="A1629" i="6" s="1"/>
  <c r="A1630" i="6" s="1"/>
  <c r="A1631" i="6" s="1"/>
  <c r="A1632" i="6" s="1"/>
  <c r="A1633" i="6" s="1"/>
  <c r="A1634" i="6" s="1"/>
  <c r="A1635" i="6" s="1"/>
  <c r="A1636" i="6" s="1"/>
  <c r="A1637" i="6" s="1"/>
  <c r="A1638" i="6" s="1"/>
  <c r="A1639" i="6" s="1"/>
  <c r="A1640" i="6" s="1"/>
  <c r="A1641" i="6" s="1"/>
  <c r="A1642" i="6" s="1"/>
  <c r="A1643" i="6" s="1"/>
  <c r="A1644" i="6" s="1"/>
  <c r="A1645" i="6" s="1"/>
  <c r="A1646" i="6" s="1"/>
  <c r="A1647" i="6" s="1"/>
  <c r="A1648" i="6" s="1"/>
  <c r="A1649" i="6" s="1"/>
  <c r="A1650" i="6" s="1"/>
  <c r="A1651" i="6" s="1"/>
  <c r="A1652" i="6" s="1"/>
  <c r="A1653" i="6" s="1"/>
  <c r="A1654" i="6" s="1"/>
  <c r="A1655" i="6" s="1"/>
  <c r="A1656" i="6" s="1"/>
  <c r="A1657" i="6" s="1"/>
  <c r="A1658" i="6" s="1"/>
  <c r="A1659" i="6" s="1"/>
  <c r="A1661" i="6" s="1"/>
  <c r="A1662" i="6" s="1"/>
  <c r="K863" i="6"/>
  <c r="J863" i="6"/>
  <c r="K862" i="6"/>
  <c r="J862" i="6"/>
  <c r="K861" i="6"/>
  <c r="J861" i="6"/>
  <c r="K860" i="6"/>
  <c r="J860" i="6"/>
  <c r="K859" i="6"/>
  <c r="J859" i="6"/>
  <c r="K858" i="6"/>
  <c r="J858" i="6"/>
  <c r="K857" i="6"/>
  <c r="J857" i="6"/>
  <c r="K856" i="6"/>
  <c r="J856" i="6"/>
  <c r="A856" i="6"/>
  <c r="A857" i="6" s="1"/>
  <c r="A858" i="6" s="1"/>
  <c r="A859" i="6" s="1"/>
  <c r="A860" i="6" s="1"/>
  <c r="A861" i="6" s="1"/>
  <c r="A862" i="6" s="1"/>
  <c r="A863" i="6" s="1"/>
  <c r="K855" i="6"/>
  <c r="J855" i="6"/>
  <c r="A855" i="6"/>
  <c r="K854" i="6"/>
  <c r="J854" i="6"/>
  <c r="K853" i="6"/>
  <c r="J853" i="6"/>
  <c r="K852" i="6"/>
  <c r="J852" i="6"/>
  <c r="K851" i="6"/>
  <c r="J851" i="6"/>
  <c r="K850" i="6"/>
  <c r="J850" i="6"/>
  <c r="K849" i="6"/>
  <c r="J849" i="6"/>
  <c r="K848" i="6"/>
  <c r="J848" i="6"/>
  <c r="K847" i="6"/>
  <c r="J847" i="6"/>
  <c r="K846" i="6"/>
  <c r="J846" i="6"/>
  <c r="K845" i="6"/>
  <c r="J845" i="6"/>
  <c r="K844" i="6"/>
  <c r="J844" i="6"/>
  <c r="K843" i="6"/>
  <c r="J843" i="6"/>
  <c r="K842" i="6"/>
  <c r="J842" i="6"/>
  <c r="K841" i="6"/>
  <c r="J841" i="6"/>
  <c r="K840" i="6"/>
  <c r="J840" i="6"/>
  <c r="K839" i="6"/>
  <c r="J839" i="6"/>
  <c r="K838" i="6"/>
  <c r="J838" i="6"/>
  <c r="K837" i="6"/>
  <c r="J837" i="6"/>
  <c r="K836" i="6"/>
  <c r="J836" i="6"/>
  <c r="K835" i="6"/>
  <c r="J835" i="6"/>
  <c r="K834" i="6"/>
  <c r="J834" i="6"/>
  <c r="K833" i="6"/>
  <c r="J833" i="6"/>
  <c r="K832" i="6"/>
  <c r="J832" i="6"/>
  <c r="K831" i="6"/>
  <c r="J831" i="6"/>
  <c r="K830" i="6"/>
  <c r="J830" i="6"/>
  <c r="K829" i="6"/>
  <c r="J829" i="6"/>
  <c r="K828" i="6"/>
  <c r="J828" i="6"/>
  <c r="K827" i="6"/>
  <c r="J827" i="6"/>
  <c r="K826" i="6"/>
  <c r="J826" i="6"/>
  <c r="K825" i="6"/>
  <c r="J825" i="6"/>
  <c r="K824" i="6"/>
  <c r="J824" i="6"/>
  <c r="K823" i="6"/>
  <c r="J823" i="6"/>
  <c r="K822" i="6"/>
  <c r="J822" i="6"/>
  <c r="K821" i="6"/>
  <c r="J821" i="6"/>
  <c r="K820" i="6"/>
  <c r="J820" i="6"/>
  <c r="K819" i="6"/>
  <c r="J819" i="6"/>
  <c r="K818" i="6"/>
  <c r="J818" i="6"/>
  <c r="K817" i="6"/>
  <c r="J817" i="6"/>
  <c r="K816" i="6"/>
  <c r="J816" i="6"/>
  <c r="K815" i="6"/>
  <c r="J815" i="6"/>
  <c r="K814" i="6"/>
  <c r="J814" i="6"/>
  <c r="K813" i="6"/>
  <c r="J813" i="6"/>
  <c r="K812" i="6"/>
  <c r="J812" i="6"/>
  <c r="K811" i="6"/>
  <c r="J811" i="6"/>
  <c r="K810" i="6"/>
  <c r="J810" i="6"/>
  <c r="K809" i="6"/>
  <c r="J809" i="6"/>
  <c r="K808" i="6"/>
  <c r="J808" i="6"/>
  <c r="K807" i="6"/>
  <c r="J807" i="6"/>
  <c r="K806" i="6"/>
  <c r="J806" i="6"/>
  <c r="K805" i="6"/>
  <c r="J805" i="6"/>
  <c r="K804" i="6"/>
  <c r="J804" i="6"/>
  <c r="K803" i="6"/>
  <c r="J803" i="6"/>
  <c r="K802" i="6"/>
  <c r="J802" i="6"/>
  <c r="K801" i="6"/>
  <c r="J801" i="6"/>
  <c r="K800" i="6"/>
  <c r="J800" i="6"/>
  <c r="K799" i="6"/>
  <c r="J799" i="6"/>
  <c r="K798" i="6"/>
  <c r="J798" i="6"/>
  <c r="K797" i="6"/>
  <c r="J797" i="6"/>
  <c r="K796" i="6"/>
  <c r="J796" i="6"/>
  <c r="K795" i="6"/>
  <c r="J795" i="6"/>
  <c r="K794" i="6"/>
  <c r="J794" i="6"/>
  <c r="K793" i="6"/>
  <c r="J793" i="6"/>
  <c r="K792" i="6"/>
  <c r="J792" i="6"/>
  <c r="K791" i="6"/>
  <c r="J791" i="6"/>
  <c r="K790" i="6"/>
  <c r="J790" i="6"/>
  <c r="K789" i="6"/>
  <c r="J789" i="6"/>
  <c r="K788" i="6"/>
  <c r="J788" i="6"/>
  <c r="K787" i="6"/>
  <c r="J787" i="6"/>
  <c r="K786" i="6"/>
  <c r="J786" i="6"/>
  <c r="K785" i="6"/>
  <c r="J785" i="6"/>
  <c r="K784" i="6"/>
  <c r="J784" i="6"/>
  <c r="K783" i="6"/>
  <c r="J783" i="6"/>
  <c r="K782" i="6"/>
  <c r="J782" i="6"/>
  <c r="K781" i="6"/>
  <c r="J781" i="6"/>
  <c r="K780" i="6"/>
  <c r="J780" i="6"/>
  <c r="K779" i="6"/>
  <c r="J779" i="6"/>
  <c r="K778" i="6"/>
  <c r="J778" i="6"/>
  <c r="K777" i="6"/>
  <c r="J777" i="6"/>
  <c r="K776" i="6"/>
  <c r="J776" i="6"/>
  <c r="K775" i="6"/>
  <c r="J775" i="6"/>
  <c r="K774" i="6"/>
  <c r="J774" i="6"/>
  <c r="K773" i="6"/>
  <c r="J773" i="6"/>
  <c r="K772" i="6"/>
  <c r="J772" i="6"/>
  <c r="K771" i="6"/>
  <c r="J771" i="6"/>
  <c r="K770" i="6"/>
  <c r="J770" i="6"/>
  <c r="K769" i="6"/>
  <c r="J769" i="6"/>
  <c r="K768" i="6"/>
  <c r="J768" i="6"/>
  <c r="K767" i="6"/>
  <c r="J767" i="6"/>
  <c r="A767" i="6"/>
  <c r="A768" i="6" s="1"/>
  <c r="A769" i="6" s="1"/>
  <c r="A770" i="6" s="1"/>
  <c r="A771" i="6" s="1"/>
  <c r="A772" i="6" s="1"/>
  <c r="A773" i="6" s="1"/>
  <c r="A774" i="6" s="1"/>
  <c r="A775" i="6" s="1"/>
  <c r="A776" i="6" s="1"/>
  <c r="A777" i="6" s="1"/>
  <c r="A778" i="6" s="1"/>
  <c r="A779" i="6" s="1"/>
  <c r="A780" i="6" s="1"/>
  <c r="A781" i="6" s="1"/>
  <c r="A782" i="6" s="1"/>
  <c r="A783" i="6" s="1"/>
  <c r="A784" i="6" s="1"/>
  <c r="A785" i="6" s="1"/>
  <c r="A786" i="6" s="1"/>
  <c r="A787" i="6" s="1"/>
  <c r="A788" i="6" s="1"/>
  <c r="A789" i="6" s="1"/>
  <c r="A790" i="6" s="1"/>
  <c r="A792" i="6" s="1"/>
  <c r="A793" i="6" s="1"/>
  <c r="A794" i="6" s="1"/>
  <c r="A795" i="6" s="1"/>
  <c r="A796" i="6" s="1"/>
  <c r="A797" i="6" s="1"/>
  <c r="A798" i="6" s="1"/>
  <c r="A799" i="6" s="1"/>
  <c r="A800" i="6" s="1"/>
  <c r="A801" i="6" s="1"/>
  <c r="A802" i="6" s="1"/>
  <c r="A803" i="6" s="1"/>
  <c r="A804" i="6" s="1"/>
  <c r="A805" i="6" s="1"/>
  <c r="A806" i="6" s="1"/>
  <c r="A807" i="6" s="1"/>
  <c r="A808" i="6" s="1"/>
  <c r="A809" i="6" s="1"/>
  <c r="A810" i="6" s="1"/>
  <c r="A811" i="6" s="1"/>
  <c r="A812" i="6" s="1"/>
  <c r="A813" i="6" s="1"/>
  <c r="A814" i="6" s="1"/>
  <c r="A815" i="6" s="1"/>
  <c r="A816" i="6" s="1"/>
  <c r="A817" i="6" s="1"/>
  <c r="A818" i="6" s="1"/>
  <c r="A819" i="6" s="1"/>
  <c r="A820" i="6" s="1"/>
  <c r="A821" i="6" s="1"/>
  <c r="A822" i="6" s="1"/>
  <c r="A823" i="6" s="1"/>
  <c r="A824" i="6" s="1"/>
  <c r="A825" i="6" s="1"/>
  <c r="A826" i="6" s="1"/>
  <c r="A827" i="6" s="1"/>
  <c r="A828" i="6" s="1"/>
  <c r="A829" i="6" s="1"/>
  <c r="A830" i="6" s="1"/>
  <c r="A831" i="6" s="1"/>
  <c r="A832" i="6" s="1"/>
  <c r="A833" i="6" s="1"/>
  <c r="A834" i="6" s="1"/>
  <c r="A835" i="6" s="1"/>
  <c r="A836" i="6" s="1"/>
  <c r="A837" i="6" s="1"/>
  <c r="A838" i="6" s="1"/>
  <c r="A839" i="6" s="1"/>
  <c r="A840" i="6" s="1"/>
  <c r="A841" i="6" s="1"/>
  <c r="A842" i="6" s="1"/>
  <c r="A843" i="6" s="1"/>
  <c r="A844" i="6" s="1"/>
  <c r="A845" i="6" s="1"/>
  <c r="A846" i="6" s="1"/>
  <c r="A847" i="6" s="1"/>
  <c r="A848" i="6" s="1"/>
  <c r="A849" i="6" s="1"/>
  <c r="A850" i="6" s="1"/>
  <c r="A851" i="6" s="1"/>
  <c r="A852" i="6" s="1"/>
  <c r="K766" i="6"/>
  <c r="J766" i="6"/>
  <c r="K765" i="6"/>
  <c r="J765" i="6"/>
  <c r="K764" i="6"/>
  <c r="J764" i="6"/>
  <c r="K763" i="6"/>
  <c r="J763" i="6"/>
  <c r="K762" i="6"/>
  <c r="J762" i="6"/>
  <c r="K761" i="6"/>
  <c r="J761" i="6"/>
  <c r="K760" i="6"/>
  <c r="J760" i="6"/>
  <c r="K759" i="6"/>
  <c r="J759" i="6"/>
  <c r="A759" i="6"/>
  <c r="A760" i="6" s="1"/>
  <c r="A761" i="6" s="1"/>
  <c r="A762" i="6" s="1"/>
  <c r="A763" i="6" s="1"/>
  <c r="A764" i="6" s="1"/>
  <c r="A765" i="6" s="1"/>
  <c r="A766" i="6" s="1"/>
  <c r="K758" i="6"/>
  <c r="J758" i="6"/>
  <c r="A758" i="6"/>
  <c r="K757" i="6"/>
  <c r="J757" i="6"/>
  <c r="A757" i="6"/>
  <c r="K756" i="6"/>
  <c r="J756" i="6"/>
  <c r="K755" i="6"/>
  <c r="J755" i="6"/>
  <c r="K754" i="6"/>
  <c r="J754" i="6"/>
  <c r="K753" i="6"/>
  <c r="J753" i="6"/>
  <c r="K752" i="6"/>
  <c r="J752" i="6"/>
  <c r="K751" i="6"/>
  <c r="J751" i="6"/>
  <c r="K750" i="6"/>
  <c r="J750" i="6"/>
  <c r="K749" i="6"/>
  <c r="J749" i="6"/>
  <c r="K748" i="6"/>
  <c r="J748" i="6"/>
  <c r="K747" i="6"/>
  <c r="J747" i="6"/>
  <c r="K746" i="6"/>
  <c r="J746" i="6"/>
  <c r="K745" i="6"/>
  <c r="J745" i="6"/>
  <c r="K744" i="6"/>
  <c r="J744" i="6"/>
  <c r="K743" i="6"/>
  <c r="J743" i="6"/>
  <c r="K742" i="6"/>
  <c r="J742" i="6"/>
  <c r="K741" i="6"/>
  <c r="J741" i="6"/>
  <c r="K740" i="6"/>
  <c r="J740" i="6"/>
  <c r="K739" i="6"/>
  <c r="J739" i="6"/>
  <c r="K738" i="6"/>
  <c r="J738" i="6"/>
  <c r="K737" i="6"/>
  <c r="J737" i="6"/>
  <c r="K736" i="6"/>
  <c r="J736" i="6"/>
  <c r="K735" i="6"/>
  <c r="J735" i="6"/>
  <c r="K734" i="6"/>
  <c r="J734" i="6"/>
  <c r="K733" i="6"/>
  <c r="J733" i="6"/>
  <c r="K732" i="6"/>
  <c r="J732" i="6"/>
  <c r="K731" i="6"/>
  <c r="J731" i="6"/>
  <c r="K730" i="6"/>
  <c r="J730" i="6"/>
  <c r="K729" i="6"/>
  <c r="J729" i="6"/>
  <c r="K728" i="6"/>
  <c r="J728" i="6"/>
  <c r="K727" i="6"/>
  <c r="J727" i="6"/>
  <c r="K726" i="6"/>
  <c r="J726" i="6"/>
  <c r="K725" i="6"/>
  <c r="J725" i="6"/>
  <c r="K724" i="6"/>
  <c r="J724" i="6"/>
  <c r="K723" i="6"/>
  <c r="J723" i="6"/>
  <c r="K722" i="6"/>
  <c r="J722" i="6"/>
  <c r="K721" i="6"/>
  <c r="J721" i="6"/>
  <c r="K720" i="6"/>
  <c r="J720" i="6"/>
  <c r="K719" i="6"/>
  <c r="J719" i="6"/>
  <c r="K718" i="6"/>
  <c r="J718" i="6"/>
  <c r="K717" i="6"/>
  <c r="J717" i="6"/>
  <c r="K716" i="6"/>
  <c r="J716" i="6"/>
  <c r="A716" i="6"/>
  <c r="A717" i="6" s="1"/>
  <c r="A718" i="6" s="1"/>
  <c r="A719" i="6" s="1"/>
  <c r="A720" i="6" s="1"/>
  <c r="A721" i="6" s="1"/>
  <c r="A722" i="6" s="1"/>
  <c r="A723" i="6" s="1"/>
  <c r="A724" i="6" s="1"/>
  <c r="A725" i="6" s="1"/>
  <c r="A726" i="6" s="1"/>
  <c r="A727" i="6" s="1"/>
  <c r="A728" i="6" s="1"/>
  <c r="A729" i="6" s="1"/>
  <c r="A730" i="6" s="1"/>
  <c r="A731" i="6" s="1"/>
  <c r="A732" i="6" s="1"/>
  <c r="A733" i="6" s="1"/>
  <c r="A734" i="6" s="1"/>
  <c r="A735" i="6" s="1"/>
  <c r="A736" i="6" s="1"/>
  <c r="A737" i="6" s="1"/>
  <c r="A738" i="6" s="1"/>
  <c r="A739" i="6" s="1"/>
  <c r="A740" i="6" s="1"/>
  <c r="A741" i="6" s="1"/>
  <c r="A742" i="6" s="1"/>
  <c r="A743" i="6" s="1"/>
  <c r="A744" i="6" s="1"/>
  <c r="A745" i="6" s="1"/>
  <c r="A746" i="6" s="1"/>
  <c r="A747" i="6" s="1"/>
  <c r="A748" i="6" s="1"/>
  <c r="A749" i="6" s="1"/>
  <c r="A750" i="6" s="1"/>
  <c r="A751" i="6" s="1"/>
  <c r="A752" i="6" s="1"/>
  <c r="A753" i="6" s="1"/>
  <c r="A754" i="6" s="1"/>
  <c r="K715" i="6"/>
  <c r="J715" i="6"/>
  <c r="K714" i="6"/>
  <c r="J714" i="6"/>
  <c r="K713" i="6"/>
  <c r="J713" i="6"/>
  <c r="K712" i="6"/>
  <c r="J712" i="6"/>
  <c r="K711" i="6"/>
  <c r="J711" i="6"/>
  <c r="K710" i="6"/>
  <c r="J710" i="6"/>
  <c r="K709" i="6"/>
  <c r="J709" i="6"/>
  <c r="K708" i="6"/>
  <c r="J708" i="6"/>
  <c r="A708" i="6"/>
  <c r="A709" i="6" s="1"/>
  <c r="A710" i="6" s="1"/>
  <c r="A711" i="6" s="1"/>
  <c r="A712" i="6" s="1"/>
  <c r="A713" i="6" s="1"/>
  <c r="A714" i="6" s="1"/>
  <c r="A715" i="6" s="1"/>
  <c r="K707" i="6"/>
  <c r="J707" i="6"/>
  <c r="K706" i="6"/>
  <c r="J706" i="6"/>
  <c r="A706" i="6"/>
  <c r="A707" i="6" s="1"/>
  <c r="K705" i="6"/>
  <c r="J705" i="6"/>
  <c r="K704" i="6"/>
  <c r="J704" i="6"/>
  <c r="K703" i="6"/>
  <c r="J703" i="6"/>
  <c r="K702" i="6"/>
  <c r="J702" i="6"/>
  <c r="K701" i="6"/>
  <c r="J701" i="6"/>
  <c r="K700" i="6"/>
  <c r="J700" i="6"/>
  <c r="K699" i="6"/>
  <c r="J699" i="6"/>
  <c r="A699" i="6"/>
  <c r="A700" i="6" s="1"/>
  <c r="A701" i="6" s="1"/>
  <c r="A702" i="6" s="1"/>
  <c r="A703" i="6" s="1"/>
  <c r="K698" i="6"/>
  <c r="J698" i="6"/>
  <c r="A698" i="6"/>
  <c r="K697" i="6"/>
  <c r="J697" i="6"/>
  <c r="A697" i="6"/>
  <c r="K696" i="6"/>
  <c r="J696" i="6"/>
  <c r="K695" i="6"/>
  <c r="J695" i="6"/>
  <c r="K694" i="6"/>
  <c r="J694" i="6"/>
  <c r="K693" i="6"/>
  <c r="J693" i="6"/>
  <c r="K692" i="6"/>
  <c r="J692" i="6"/>
  <c r="K691" i="6"/>
  <c r="J691" i="6"/>
  <c r="K690" i="6"/>
  <c r="J690" i="6"/>
  <c r="K689" i="6"/>
  <c r="J689" i="6"/>
  <c r="K688" i="6"/>
  <c r="J688" i="6"/>
  <c r="K687" i="6"/>
  <c r="J687" i="6"/>
  <c r="K686" i="6"/>
  <c r="J686" i="6"/>
  <c r="K685" i="6"/>
  <c r="J685" i="6"/>
  <c r="K684" i="6"/>
  <c r="J684" i="6"/>
  <c r="K683" i="6"/>
  <c r="J683" i="6"/>
  <c r="K682" i="6"/>
  <c r="J682" i="6"/>
  <c r="K681" i="6"/>
  <c r="J681" i="6"/>
  <c r="K680" i="6"/>
  <c r="J680" i="6"/>
  <c r="K679" i="6"/>
  <c r="J679" i="6"/>
  <c r="K678" i="6"/>
  <c r="J678" i="6"/>
  <c r="K677" i="6"/>
  <c r="J677" i="6"/>
  <c r="K676" i="6"/>
  <c r="J676" i="6"/>
  <c r="K675" i="6"/>
  <c r="J675" i="6"/>
  <c r="K674" i="6"/>
  <c r="J674" i="6"/>
  <c r="K673" i="6"/>
  <c r="J673" i="6"/>
  <c r="K672" i="6"/>
  <c r="J672" i="6"/>
  <c r="K671" i="6"/>
  <c r="J671" i="6"/>
  <c r="K670" i="6"/>
  <c r="J670" i="6"/>
  <c r="K669" i="6"/>
  <c r="J669" i="6"/>
  <c r="K668" i="6"/>
  <c r="J668" i="6"/>
  <c r="K667" i="6"/>
  <c r="J667" i="6"/>
  <c r="K666" i="6"/>
  <c r="J666" i="6"/>
  <c r="K665" i="6"/>
  <c r="J665" i="6"/>
  <c r="K664" i="6"/>
  <c r="J664" i="6"/>
  <c r="K663" i="6"/>
  <c r="J663" i="6"/>
  <c r="K662" i="6"/>
  <c r="J662" i="6"/>
  <c r="K661" i="6"/>
  <c r="J661" i="6"/>
  <c r="K660" i="6"/>
  <c r="J660" i="6"/>
  <c r="K659" i="6"/>
  <c r="J659" i="6"/>
  <c r="K658" i="6"/>
  <c r="J658" i="6"/>
  <c r="K657" i="6"/>
  <c r="J657" i="6"/>
  <c r="K656" i="6"/>
  <c r="J656" i="6"/>
  <c r="K655" i="6"/>
  <c r="J655" i="6"/>
  <c r="K654" i="6"/>
  <c r="J654" i="6"/>
  <c r="K653" i="6"/>
  <c r="J653" i="6"/>
  <c r="K652" i="6"/>
  <c r="J652" i="6"/>
  <c r="K651" i="6"/>
  <c r="J651" i="6"/>
  <c r="K650" i="6"/>
  <c r="J650" i="6"/>
  <c r="K649" i="6"/>
  <c r="J649" i="6"/>
  <c r="K648" i="6"/>
  <c r="J648" i="6"/>
  <c r="K647" i="6"/>
  <c r="J647" i="6"/>
  <c r="K646" i="6"/>
  <c r="J646" i="6"/>
  <c r="K645" i="6"/>
  <c r="J645" i="6"/>
  <c r="K644" i="6"/>
  <c r="J644" i="6"/>
  <c r="K643" i="6"/>
  <c r="J643" i="6"/>
  <c r="K642" i="6"/>
  <c r="J642" i="6"/>
  <c r="K641" i="6"/>
  <c r="J641" i="6"/>
  <c r="K640" i="6"/>
  <c r="J640" i="6"/>
  <c r="K639" i="6"/>
  <c r="J639" i="6"/>
  <c r="K638" i="6"/>
  <c r="J638" i="6"/>
  <c r="K637" i="6"/>
  <c r="J637" i="6"/>
  <c r="K636" i="6"/>
  <c r="J636" i="6"/>
  <c r="K635" i="6"/>
  <c r="J635" i="6"/>
  <c r="K634" i="6"/>
  <c r="J634" i="6"/>
  <c r="K633" i="6"/>
  <c r="J633" i="6"/>
  <c r="K632" i="6"/>
  <c r="J632" i="6"/>
  <c r="K631" i="6"/>
  <c r="J631" i="6"/>
  <c r="K630" i="6"/>
  <c r="J630" i="6"/>
  <c r="K629" i="6"/>
  <c r="J629" i="6"/>
  <c r="K628" i="6"/>
  <c r="J628" i="6"/>
  <c r="A628" i="6"/>
  <c r="A629" i="6" s="1"/>
  <c r="A630" i="6" s="1"/>
  <c r="A631" i="6" s="1"/>
  <c r="A632" i="6" s="1"/>
  <c r="A633" i="6" s="1"/>
  <c r="A634" i="6" s="1"/>
  <c r="A635" i="6" s="1"/>
  <c r="A636" i="6" s="1"/>
  <c r="A637" i="6" s="1"/>
  <c r="A638" i="6" s="1"/>
  <c r="A639" i="6" s="1"/>
  <c r="A640" i="6" s="1"/>
  <c r="A641" i="6" s="1"/>
  <c r="A642" i="6" s="1"/>
  <c r="A643" i="6" s="1"/>
  <c r="A644" i="6" s="1"/>
  <c r="A645" i="6" s="1"/>
  <c r="A646" i="6" s="1"/>
  <c r="A647" i="6" s="1"/>
  <c r="A648" i="6" s="1"/>
  <c r="A649" i="6" s="1"/>
  <c r="A650" i="6" s="1"/>
  <c r="A651" i="6" s="1"/>
  <c r="A652" i="6" s="1"/>
  <c r="A653" i="6" s="1"/>
  <c r="A654" i="6" s="1"/>
  <c r="A655" i="6" s="1"/>
  <c r="A656" i="6" s="1"/>
  <c r="A657" i="6" s="1"/>
  <c r="A658" i="6" s="1"/>
  <c r="A659" i="6" s="1"/>
  <c r="A660" i="6" s="1"/>
  <c r="A661" i="6" s="1"/>
  <c r="A662" i="6" s="1"/>
  <c r="A663" i="6" s="1"/>
  <c r="A664" i="6" s="1"/>
  <c r="A665" i="6" s="1"/>
  <c r="A666" i="6" s="1"/>
  <c r="A667" i="6" s="1"/>
  <c r="A668" i="6" s="1"/>
  <c r="A669" i="6" s="1"/>
  <c r="A670" i="6" s="1"/>
  <c r="A671" i="6" s="1"/>
  <c r="A672" i="6" s="1"/>
  <c r="A673" i="6" s="1"/>
  <c r="A674" i="6" s="1"/>
  <c r="A675" i="6" s="1"/>
  <c r="A676" i="6" s="1"/>
  <c r="A677" i="6" s="1"/>
  <c r="A678" i="6" s="1"/>
  <c r="A679" i="6" s="1"/>
  <c r="A680" i="6" s="1"/>
  <c r="A681" i="6" s="1"/>
  <c r="A682" i="6" s="1"/>
  <c r="A683" i="6" s="1"/>
  <c r="A684" i="6" s="1"/>
  <c r="A685" i="6" s="1"/>
  <c r="A686" i="6" s="1"/>
  <c r="A687" i="6" s="1"/>
  <c r="A688" i="6" s="1"/>
  <c r="A689" i="6" s="1"/>
  <c r="A690" i="6" s="1"/>
  <c r="A691" i="6" s="1"/>
  <c r="A692" i="6" s="1"/>
  <c r="A693" i="6" s="1"/>
  <c r="A694" i="6" s="1"/>
  <c r="K627" i="6"/>
  <c r="J627" i="6"/>
  <c r="K626" i="6"/>
  <c r="J626" i="6"/>
  <c r="K625" i="6"/>
  <c r="J625" i="6"/>
  <c r="K624" i="6"/>
  <c r="J624" i="6"/>
  <c r="A624" i="6"/>
  <c r="A625" i="6" s="1"/>
  <c r="A626" i="6" s="1"/>
  <c r="A627" i="6" s="1"/>
  <c r="K623" i="6"/>
  <c r="J623" i="6"/>
  <c r="A623" i="6"/>
  <c r="K622" i="6"/>
  <c r="J622" i="6"/>
  <c r="K621" i="6"/>
  <c r="J621" i="6"/>
  <c r="K620" i="6"/>
  <c r="J620" i="6"/>
  <c r="K619" i="6"/>
  <c r="J619" i="6"/>
  <c r="K618" i="6"/>
  <c r="J618" i="6"/>
  <c r="K617" i="6"/>
  <c r="J617" i="6"/>
  <c r="K616" i="6"/>
  <c r="J616" i="6"/>
  <c r="A616" i="6"/>
  <c r="A617" i="6" s="1"/>
  <c r="A618" i="6" s="1"/>
  <c r="A619" i="6" s="1"/>
  <c r="A620" i="6" s="1"/>
  <c r="K615" i="6"/>
  <c r="J615" i="6"/>
  <c r="K614" i="6"/>
  <c r="J614" i="6"/>
  <c r="K613" i="6"/>
  <c r="J613" i="6"/>
  <c r="K612" i="6"/>
  <c r="J612" i="6"/>
  <c r="K611" i="6"/>
  <c r="J611" i="6"/>
  <c r="K610" i="6"/>
  <c r="J610" i="6"/>
  <c r="K609" i="6"/>
  <c r="J609" i="6"/>
  <c r="K608" i="6"/>
  <c r="J608" i="6"/>
  <c r="K607" i="6"/>
  <c r="J607" i="6"/>
  <c r="K606" i="6"/>
  <c r="J606" i="6"/>
  <c r="K605" i="6"/>
  <c r="J605" i="6"/>
  <c r="K604" i="6"/>
  <c r="J604" i="6"/>
  <c r="K603" i="6"/>
  <c r="J603" i="6"/>
  <c r="K602" i="6"/>
  <c r="J602" i="6"/>
  <c r="K601" i="6"/>
  <c r="J601" i="6"/>
  <c r="K600" i="6"/>
  <c r="J600" i="6"/>
  <c r="K599" i="6"/>
  <c r="J599" i="6"/>
  <c r="K598" i="6"/>
  <c r="J598" i="6"/>
  <c r="K597" i="6"/>
  <c r="J597" i="6"/>
  <c r="K596" i="6"/>
  <c r="J596" i="6"/>
  <c r="K595" i="6"/>
  <c r="J595" i="6"/>
  <c r="K594" i="6"/>
  <c r="J594" i="6"/>
  <c r="K593" i="6"/>
  <c r="J593" i="6"/>
  <c r="K592" i="6"/>
  <c r="J592" i="6"/>
  <c r="K591" i="6"/>
  <c r="J591" i="6"/>
  <c r="K590" i="6"/>
  <c r="J590" i="6"/>
  <c r="K589" i="6"/>
  <c r="J589" i="6"/>
  <c r="K588" i="6"/>
  <c r="J588" i="6"/>
  <c r="K587" i="6"/>
  <c r="J587" i="6"/>
  <c r="K586" i="6"/>
  <c r="J586" i="6"/>
  <c r="K585" i="6"/>
  <c r="J585" i="6"/>
  <c r="K584" i="6"/>
  <c r="J584" i="6"/>
  <c r="K583" i="6"/>
  <c r="J583" i="6"/>
  <c r="K582" i="6"/>
  <c r="J582" i="6"/>
  <c r="K581" i="6"/>
  <c r="J581" i="6"/>
  <c r="K580" i="6"/>
  <c r="J580" i="6"/>
  <c r="K579" i="6"/>
  <c r="J579" i="6"/>
  <c r="K578" i="6"/>
  <c r="J578" i="6"/>
  <c r="K577" i="6"/>
  <c r="J577" i="6"/>
  <c r="K576" i="6"/>
  <c r="J576" i="6"/>
  <c r="K575" i="6"/>
  <c r="J575" i="6"/>
  <c r="K574" i="6"/>
  <c r="J574" i="6"/>
  <c r="K573" i="6"/>
  <c r="J573" i="6"/>
  <c r="K572" i="6"/>
  <c r="J572" i="6"/>
  <c r="K571" i="6"/>
  <c r="J571" i="6"/>
  <c r="K570" i="6"/>
  <c r="J570" i="6"/>
  <c r="K569" i="6"/>
  <c r="J569" i="6"/>
  <c r="K568" i="6"/>
  <c r="J568" i="6"/>
  <c r="K567" i="6"/>
  <c r="J567" i="6"/>
  <c r="K566" i="6"/>
  <c r="J566" i="6"/>
  <c r="K565" i="6"/>
  <c r="J565" i="6"/>
  <c r="K564" i="6"/>
  <c r="J564" i="6"/>
  <c r="K563" i="6"/>
  <c r="J563" i="6"/>
  <c r="K562" i="6"/>
  <c r="J562" i="6"/>
  <c r="K561" i="6"/>
  <c r="J561" i="6"/>
  <c r="K560" i="6"/>
  <c r="J560" i="6"/>
  <c r="K559" i="6"/>
  <c r="J559" i="6"/>
  <c r="K558" i="6"/>
  <c r="J558" i="6"/>
  <c r="K557" i="6"/>
  <c r="J557" i="6"/>
  <c r="K556" i="6"/>
  <c r="J556" i="6"/>
  <c r="K555" i="6"/>
  <c r="J555" i="6"/>
  <c r="K554" i="6"/>
  <c r="J554" i="6"/>
  <c r="A554" i="6"/>
  <c r="A555" i="6" s="1"/>
  <c r="A556" i="6" s="1"/>
  <c r="A557" i="6" s="1"/>
  <c r="A558" i="6" s="1"/>
  <c r="A559" i="6" s="1"/>
  <c r="A560" i="6" s="1"/>
  <c r="A561" i="6" s="1"/>
  <c r="A562" i="6" s="1"/>
  <c r="A563" i="6" s="1"/>
  <c r="A564" i="6" s="1"/>
  <c r="A565" i="6" s="1"/>
  <c r="A566" i="6" s="1"/>
  <c r="A567" i="6" s="1"/>
  <c r="A568" i="6" s="1"/>
  <c r="A569" i="6" s="1"/>
  <c r="A570" i="6" s="1"/>
  <c r="A571" i="6" s="1"/>
  <c r="A572" i="6" s="1"/>
  <c r="A573" i="6" s="1"/>
  <c r="A574" i="6" s="1"/>
  <c r="A575" i="6" s="1"/>
  <c r="A576" i="6" s="1"/>
  <c r="A577" i="6" s="1"/>
  <c r="A578" i="6" s="1"/>
  <c r="A579" i="6" s="1"/>
  <c r="A580" i="6" s="1"/>
  <c r="A581" i="6" s="1"/>
  <c r="A582" i="6" s="1"/>
  <c r="A583" i="6" s="1"/>
  <c r="A584" i="6" s="1"/>
  <c r="A585" i="6" s="1"/>
  <c r="A586" i="6" s="1"/>
  <c r="A587" i="6" s="1"/>
  <c r="A588" i="6" s="1"/>
  <c r="A589" i="6" s="1"/>
  <c r="A590" i="6" s="1"/>
  <c r="A591" i="6" s="1"/>
  <c r="A592" i="6" s="1"/>
  <c r="A593" i="6" s="1"/>
  <c r="A594" i="6" s="1"/>
  <c r="A595" i="6" s="1"/>
  <c r="A596" i="6" s="1"/>
  <c r="A597" i="6" s="1"/>
  <c r="A598" i="6" s="1"/>
  <c r="A599" i="6" s="1"/>
  <c r="A600" i="6" s="1"/>
  <c r="A601" i="6" s="1"/>
  <c r="A602" i="6" s="1"/>
  <c r="A603" i="6" s="1"/>
  <c r="A604" i="6" s="1"/>
  <c r="A605" i="6" s="1"/>
  <c r="A606" i="6" s="1"/>
  <c r="A607" i="6" s="1"/>
  <c r="A608" i="6" s="1"/>
  <c r="A609" i="6" s="1"/>
  <c r="A610" i="6" s="1"/>
  <c r="A611" i="6" s="1"/>
  <c r="A612" i="6" s="1"/>
  <c r="A613" i="6" s="1"/>
  <c r="K553" i="6"/>
  <c r="J553" i="6"/>
  <c r="A553" i="6"/>
  <c r="K552" i="6"/>
  <c r="J552" i="6"/>
  <c r="K551" i="6"/>
  <c r="J551" i="6"/>
  <c r="K550" i="6"/>
  <c r="J550" i="6"/>
  <c r="K549" i="6"/>
  <c r="J549" i="6"/>
  <c r="K548" i="6"/>
  <c r="J548" i="6"/>
  <c r="K547" i="6"/>
  <c r="J547" i="6"/>
  <c r="K546" i="6"/>
  <c r="J546" i="6"/>
  <c r="K545" i="6"/>
  <c r="J545" i="6"/>
  <c r="K544" i="6"/>
  <c r="J544" i="6"/>
  <c r="K543" i="6"/>
  <c r="J543" i="6"/>
  <c r="K542" i="6"/>
  <c r="J542" i="6"/>
  <c r="K541" i="6"/>
  <c r="J541" i="6"/>
  <c r="K540" i="6"/>
  <c r="J540" i="6"/>
  <c r="K539" i="6"/>
  <c r="J539" i="6"/>
  <c r="K538" i="6"/>
  <c r="J538" i="6"/>
  <c r="K537" i="6"/>
  <c r="J537" i="6"/>
  <c r="K536" i="6"/>
  <c r="J536" i="6"/>
  <c r="K535" i="6"/>
  <c r="J535" i="6"/>
  <c r="K534" i="6"/>
  <c r="J534" i="6"/>
  <c r="K533" i="6"/>
  <c r="J533" i="6"/>
  <c r="K532" i="6"/>
  <c r="J532" i="6"/>
  <c r="K531" i="6"/>
  <c r="J531" i="6"/>
  <c r="K530" i="6"/>
  <c r="J530" i="6"/>
  <c r="K529" i="6"/>
  <c r="J529" i="6"/>
  <c r="K528" i="6"/>
  <c r="J528" i="6"/>
  <c r="K527" i="6"/>
  <c r="J527" i="6"/>
  <c r="K526" i="6"/>
  <c r="J526" i="6"/>
  <c r="K525" i="6"/>
  <c r="J525" i="6"/>
  <c r="K524" i="6"/>
  <c r="J524" i="6"/>
  <c r="K523" i="6"/>
  <c r="J523" i="6"/>
  <c r="K522" i="6"/>
  <c r="J522" i="6"/>
  <c r="K521" i="6"/>
  <c r="J521" i="6"/>
  <c r="K520" i="6"/>
  <c r="J520" i="6"/>
  <c r="K519" i="6"/>
  <c r="J519" i="6"/>
  <c r="K518" i="6"/>
  <c r="J518" i="6"/>
  <c r="K517" i="6"/>
  <c r="J517" i="6"/>
  <c r="K516" i="6"/>
  <c r="J516" i="6"/>
  <c r="K515" i="6"/>
  <c r="J515" i="6"/>
  <c r="K514" i="6"/>
  <c r="J514" i="6"/>
  <c r="K513" i="6"/>
  <c r="J513" i="6"/>
  <c r="K512" i="6"/>
  <c r="J512" i="6"/>
  <c r="K511" i="6"/>
  <c r="J511" i="6"/>
  <c r="K510" i="6"/>
  <c r="J510" i="6"/>
  <c r="K509" i="6"/>
  <c r="J509" i="6"/>
  <c r="K508" i="6"/>
  <c r="J508" i="6"/>
  <c r="K507" i="6"/>
  <c r="J507" i="6"/>
  <c r="K506" i="6"/>
  <c r="J506" i="6"/>
  <c r="K505" i="6"/>
  <c r="J505" i="6"/>
  <c r="K504" i="6"/>
  <c r="J504" i="6"/>
  <c r="K503" i="6"/>
  <c r="J503" i="6"/>
  <c r="K502" i="6"/>
  <c r="J502" i="6"/>
  <c r="K501" i="6"/>
  <c r="J501" i="6"/>
  <c r="K500" i="6"/>
  <c r="J500" i="6"/>
  <c r="K499" i="6"/>
  <c r="J499" i="6"/>
  <c r="K498" i="6"/>
  <c r="J498" i="6"/>
  <c r="K497" i="6"/>
  <c r="J497" i="6"/>
  <c r="K496" i="6"/>
  <c r="J496" i="6"/>
  <c r="K495" i="6"/>
  <c r="J495" i="6"/>
  <c r="K494" i="6"/>
  <c r="J494" i="6"/>
  <c r="K493" i="6"/>
  <c r="J493" i="6"/>
  <c r="K492" i="6"/>
  <c r="J492" i="6"/>
  <c r="K491" i="6"/>
  <c r="J491" i="6"/>
  <c r="A491" i="6"/>
  <c r="A492" i="6" s="1"/>
  <c r="A493" i="6" s="1"/>
  <c r="A494" i="6" s="1"/>
  <c r="A495" i="6" s="1"/>
  <c r="A496" i="6" s="1"/>
  <c r="A497" i="6" s="1"/>
  <c r="A498" i="6" s="1"/>
  <c r="A499" i="6" s="1"/>
  <c r="A500" i="6" s="1"/>
  <c r="A501" i="6" s="1"/>
  <c r="A502" i="6" s="1"/>
  <c r="A503" i="6" s="1"/>
  <c r="A504" i="6" s="1"/>
  <c r="A505" i="6" s="1"/>
  <c r="A506" i="6" s="1"/>
  <c r="A507" i="6" s="1"/>
  <c r="A508" i="6" s="1"/>
  <c r="A509" i="6" s="1"/>
  <c r="A510" i="6" s="1"/>
  <c r="A511" i="6" s="1"/>
  <c r="A512" i="6" s="1"/>
  <c r="A513" i="6" s="1"/>
  <c r="A514" i="6" s="1"/>
  <c r="A515" i="6" s="1"/>
  <c r="A516" i="6" s="1"/>
  <c r="A517" i="6" s="1"/>
  <c r="A518" i="6" s="1"/>
  <c r="A519" i="6" s="1"/>
  <c r="A520" i="6" s="1"/>
  <c r="A521" i="6" s="1"/>
  <c r="A522" i="6" s="1"/>
  <c r="A523" i="6" s="1"/>
  <c r="A524" i="6" s="1"/>
  <c r="A525" i="6" s="1"/>
  <c r="A526" i="6" s="1"/>
  <c r="A527" i="6" s="1"/>
  <c r="A528" i="6" s="1"/>
  <c r="A529" i="6" s="1"/>
  <c r="A530" i="6" s="1"/>
  <c r="A531" i="6" s="1"/>
  <c r="A532" i="6" s="1"/>
  <c r="A533" i="6" s="1"/>
  <c r="A534" i="6" s="1"/>
  <c r="A535" i="6" s="1"/>
  <c r="A536" i="6" s="1"/>
  <c r="A537" i="6" s="1"/>
  <c r="A538" i="6" s="1"/>
  <c r="A539" i="6" s="1"/>
  <c r="A540" i="6" s="1"/>
  <c r="A541" i="6" s="1"/>
  <c r="A542" i="6" s="1"/>
  <c r="A543" i="6" s="1"/>
  <c r="A544" i="6" s="1"/>
  <c r="A545" i="6" s="1"/>
  <c r="A546" i="6" s="1"/>
  <c r="A547" i="6" s="1"/>
  <c r="A548" i="6" s="1"/>
  <c r="A549" i="6" s="1"/>
  <c r="K490" i="6"/>
  <c r="J490" i="6"/>
  <c r="K489" i="6"/>
  <c r="J489" i="6"/>
  <c r="A489" i="6"/>
  <c r="A490" i="6" s="1"/>
  <c r="K488" i="6"/>
  <c r="J488" i="6"/>
  <c r="A488" i="6"/>
  <c r="K487" i="6"/>
  <c r="J487" i="6"/>
  <c r="K486" i="6"/>
  <c r="J486" i="6"/>
  <c r="K485" i="6"/>
  <c r="J485" i="6"/>
  <c r="K484" i="6"/>
  <c r="J484" i="6"/>
  <c r="K483" i="6"/>
  <c r="J483" i="6"/>
  <c r="K482" i="6"/>
  <c r="J482" i="6"/>
  <c r="K481" i="6"/>
  <c r="J481" i="6"/>
  <c r="A481" i="6"/>
  <c r="A482" i="6" s="1"/>
  <c r="A483" i="6" s="1"/>
  <c r="A484" i="6" s="1"/>
  <c r="A485" i="6" s="1"/>
  <c r="K480" i="6"/>
  <c r="J480" i="6"/>
  <c r="K479" i="6"/>
  <c r="J479" i="6"/>
  <c r="A479" i="6"/>
  <c r="A480" i="6" s="1"/>
  <c r="K478" i="6"/>
  <c r="J478" i="6"/>
  <c r="K477" i="6"/>
  <c r="J477" i="6"/>
  <c r="K476" i="6"/>
  <c r="J476" i="6"/>
  <c r="K475" i="6"/>
  <c r="J475" i="6"/>
  <c r="K474" i="6"/>
  <c r="J474" i="6"/>
  <c r="K473" i="6"/>
  <c r="J473" i="6"/>
  <c r="K472" i="6"/>
  <c r="J472" i="6"/>
  <c r="K471" i="6"/>
  <c r="J471" i="6"/>
  <c r="K470" i="6"/>
  <c r="J470" i="6"/>
  <c r="K469" i="6"/>
  <c r="J469" i="6"/>
  <c r="K468" i="6"/>
  <c r="J468" i="6"/>
  <c r="K467" i="6"/>
  <c r="J467" i="6"/>
  <c r="K466" i="6"/>
  <c r="J466" i="6"/>
  <c r="K465" i="6"/>
  <c r="J465" i="6"/>
  <c r="K464" i="6"/>
  <c r="J464" i="6"/>
  <c r="K463" i="6"/>
  <c r="J463" i="6"/>
  <c r="K462" i="6"/>
  <c r="J462" i="6"/>
  <c r="K461" i="6"/>
  <c r="J461" i="6"/>
  <c r="K460" i="6"/>
  <c r="J460" i="6"/>
  <c r="K459" i="6"/>
  <c r="J459" i="6"/>
  <c r="K458" i="6"/>
  <c r="J458" i="6"/>
  <c r="K457" i="6"/>
  <c r="J457" i="6"/>
  <c r="K456" i="6"/>
  <c r="J456" i="6"/>
  <c r="K455" i="6"/>
  <c r="J455" i="6"/>
  <c r="K454" i="6"/>
  <c r="J454" i="6"/>
  <c r="K453" i="6"/>
  <c r="J453" i="6"/>
  <c r="K452" i="6"/>
  <c r="J452" i="6"/>
  <c r="K451" i="6"/>
  <c r="J451" i="6"/>
  <c r="K450" i="6"/>
  <c r="J450" i="6"/>
  <c r="K449" i="6"/>
  <c r="J449" i="6"/>
  <c r="K448" i="6"/>
  <c r="J448" i="6"/>
  <c r="K447" i="6"/>
  <c r="J447" i="6"/>
  <c r="K446" i="6"/>
  <c r="J446" i="6"/>
  <c r="K445" i="6"/>
  <c r="J445" i="6"/>
  <c r="K444" i="6"/>
  <c r="J444" i="6"/>
  <c r="K443" i="6"/>
  <c r="J443" i="6"/>
  <c r="K442" i="6"/>
  <c r="J442" i="6"/>
  <c r="K441" i="6"/>
  <c r="J441" i="6"/>
  <c r="K440" i="6"/>
  <c r="J440" i="6"/>
  <c r="K439" i="6"/>
  <c r="J439" i="6"/>
  <c r="K438" i="6"/>
  <c r="J438" i="6"/>
  <c r="K437" i="6"/>
  <c r="J437" i="6"/>
  <c r="K436" i="6"/>
  <c r="J436" i="6"/>
  <c r="K435" i="6"/>
  <c r="J435" i="6"/>
  <c r="A435" i="6"/>
  <c r="A436" i="6" s="1"/>
  <c r="A437" i="6" s="1"/>
  <c r="A438" i="6" s="1"/>
  <c r="A439" i="6" s="1"/>
  <c r="A440" i="6" s="1"/>
  <c r="A441" i="6" s="1"/>
  <c r="A442" i="6" s="1"/>
  <c r="A443" i="6" s="1"/>
  <c r="A444" i="6" s="1"/>
  <c r="A445" i="6" s="1"/>
  <c r="A446" i="6" s="1"/>
  <c r="A447" i="6" s="1"/>
  <c r="A448" i="6" s="1"/>
  <c r="A449" i="6" s="1"/>
  <c r="A450" i="6" s="1"/>
  <c r="A451" i="6" s="1"/>
  <c r="A452" i="6" s="1"/>
  <c r="A453" i="6" s="1"/>
  <c r="A454" i="6" s="1"/>
  <c r="A455" i="6" s="1"/>
  <c r="A456" i="6" s="1"/>
  <c r="A457" i="6" s="1"/>
  <c r="A458" i="6" s="1"/>
  <c r="A459" i="6" s="1"/>
  <c r="A460" i="6" s="1"/>
  <c r="A461" i="6" s="1"/>
  <c r="A462" i="6" s="1"/>
  <c r="A463" i="6" s="1"/>
  <c r="A464" i="6" s="1"/>
  <c r="A465" i="6" s="1"/>
  <c r="A466" i="6" s="1"/>
  <c r="A467" i="6" s="1"/>
  <c r="A468" i="6" s="1"/>
  <c r="A469" i="6" s="1"/>
  <c r="A470" i="6" s="1"/>
  <c r="A471" i="6" s="1"/>
  <c r="A472" i="6" s="1"/>
  <c r="A473" i="6" s="1"/>
  <c r="A474" i="6" s="1"/>
  <c r="A475" i="6" s="1"/>
  <c r="A476" i="6" s="1"/>
  <c r="K434" i="6"/>
  <c r="J434" i="6"/>
  <c r="K433" i="6"/>
  <c r="J433" i="6"/>
  <c r="K432" i="6"/>
  <c r="J432" i="6"/>
  <c r="K431" i="6"/>
  <c r="J431" i="6"/>
  <c r="K430" i="6"/>
  <c r="J430" i="6"/>
  <c r="K429" i="6"/>
  <c r="J429" i="6"/>
  <c r="K428" i="6"/>
  <c r="J428" i="6"/>
  <c r="K427" i="6"/>
  <c r="J427" i="6"/>
  <c r="K426" i="6"/>
  <c r="J426" i="6"/>
  <c r="K425" i="6"/>
  <c r="J425" i="6"/>
  <c r="K424" i="6"/>
  <c r="J424" i="6"/>
  <c r="K423" i="6"/>
  <c r="J423" i="6"/>
  <c r="K422" i="6"/>
  <c r="J422" i="6"/>
  <c r="K421" i="6"/>
  <c r="J421" i="6"/>
  <c r="K420" i="6"/>
  <c r="J420" i="6"/>
  <c r="K419" i="6"/>
  <c r="J419" i="6"/>
  <c r="K418" i="6"/>
  <c r="J418" i="6"/>
  <c r="K417" i="6"/>
  <c r="J417" i="6"/>
  <c r="K416" i="6"/>
  <c r="J416" i="6"/>
  <c r="K415" i="6"/>
  <c r="J415" i="6"/>
  <c r="K414" i="6"/>
  <c r="J414" i="6"/>
  <c r="K413" i="6"/>
  <c r="J413" i="6"/>
  <c r="K412" i="6"/>
  <c r="J412" i="6"/>
  <c r="K411" i="6"/>
  <c r="J411" i="6"/>
  <c r="A411" i="6"/>
  <c r="A412" i="6" s="1"/>
  <c r="A413" i="6" s="1"/>
  <c r="A414" i="6" s="1"/>
  <c r="A415" i="6" s="1"/>
  <c r="A416" i="6" s="1"/>
  <c r="A417" i="6" s="1"/>
  <c r="A418" i="6" s="1"/>
  <c r="A419" i="6" s="1"/>
  <c r="A420" i="6" s="1"/>
  <c r="A421" i="6" s="1"/>
  <c r="A422" i="6" s="1"/>
  <c r="A423" i="6" s="1"/>
  <c r="A424" i="6" s="1"/>
  <c r="A425" i="6" s="1"/>
  <c r="A426" i="6" s="1"/>
  <c r="A427" i="6" s="1"/>
  <c r="A428" i="6" s="1"/>
  <c r="A429" i="6" s="1"/>
  <c r="A430" i="6" s="1"/>
  <c r="A431" i="6" s="1"/>
  <c r="A432" i="6" s="1"/>
  <c r="K410" i="6"/>
  <c r="J410" i="6"/>
  <c r="K409" i="6"/>
  <c r="J409" i="6"/>
  <c r="K408" i="6"/>
  <c r="J408" i="6"/>
  <c r="A408" i="6"/>
  <c r="K407" i="6"/>
  <c r="J407" i="6"/>
  <c r="K406" i="6"/>
  <c r="J406" i="6"/>
  <c r="K405" i="6"/>
  <c r="J405" i="6"/>
  <c r="K404" i="6"/>
  <c r="J404" i="6"/>
  <c r="K403" i="6"/>
  <c r="J403" i="6"/>
  <c r="K402" i="6"/>
  <c r="J402" i="6"/>
  <c r="K401" i="6"/>
  <c r="J401" i="6"/>
  <c r="K400" i="6"/>
  <c r="J400" i="6"/>
  <c r="K399" i="6"/>
  <c r="J399" i="6"/>
  <c r="K398" i="6"/>
  <c r="J398" i="6"/>
  <c r="K397" i="6"/>
  <c r="J397" i="6"/>
  <c r="K396" i="6"/>
  <c r="J396" i="6"/>
  <c r="K395" i="6"/>
  <c r="J395" i="6"/>
  <c r="K394" i="6"/>
  <c r="J394" i="6"/>
  <c r="K393" i="6"/>
  <c r="J393" i="6"/>
  <c r="K392" i="6"/>
  <c r="J392" i="6"/>
  <c r="K391" i="6"/>
  <c r="J391" i="6"/>
  <c r="K390" i="6"/>
  <c r="J390" i="6"/>
  <c r="K389" i="6"/>
  <c r="J389" i="6"/>
  <c r="K388" i="6"/>
  <c r="J388" i="6"/>
  <c r="K387" i="6"/>
  <c r="J387" i="6"/>
  <c r="K386" i="6"/>
  <c r="J386" i="6"/>
  <c r="K385" i="6"/>
  <c r="J385" i="6"/>
  <c r="K384" i="6"/>
  <c r="J384" i="6"/>
  <c r="K383" i="6"/>
  <c r="J383" i="6"/>
  <c r="K382" i="6"/>
  <c r="J382" i="6"/>
  <c r="K381" i="6"/>
  <c r="J381" i="6"/>
  <c r="K380" i="6"/>
  <c r="J380" i="6"/>
  <c r="K379" i="6"/>
  <c r="J379" i="6"/>
  <c r="K378" i="6"/>
  <c r="J378" i="6"/>
  <c r="K377" i="6"/>
  <c r="J377" i="6"/>
  <c r="K376" i="6"/>
  <c r="J376" i="6"/>
  <c r="K375" i="6"/>
  <c r="J375" i="6"/>
  <c r="K374" i="6"/>
  <c r="J374" i="6"/>
  <c r="K373" i="6"/>
  <c r="J373" i="6"/>
  <c r="K372" i="6"/>
  <c r="J372" i="6"/>
  <c r="K371" i="6"/>
  <c r="J371" i="6"/>
  <c r="K370" i="6"/>
  <c r="J370" i="6"/>
  <c r="K369" i="6"/>
  <c r="J369" i="6"/>
  <c r="K368" i="6"/>
  <c r="J368" i="6"/>
  <c r="K367" i="6"/>
  <c r="J367" i="6"/>
  <c r="K366" i="6"/>
  <c r="J366" i="6"/>
  <c r="K365" i="6"/>
  <c r="J365" i="6"/>
  <c r="K364" i="6"/>
  <c r="J364" i="6"/>
  <c r="K363" i="6"/>
  <c r="J363" i="6"/>
  <c r="K362" i="6"/>
  <c r="J362" i="6"/>
  <c r="K361" i="6"/>
  <c r="J361" i="6"/>
  <c r="K360" i="6"/>
  <c r="J360" i="6"/>
  <c r="K359" i="6"/>
  <c r="J359" i="6"/>
  <c r="K358" i="6"/>
  <c r="J358" i="6"/>
  <c r="K357" i="6"/>
  <c r="J357" i="6"/>
  <c r="K356" i="6"/>
  <c r="J356" i="6"/>
  <c r="K355" i="6"/>
  <c r="J355" i="6"/>
  <c r="K354" i="6"/>
  <c r="J354" i="6"/>
  <c r="K353" i="6"/>
  <c r="J353" i="6"/>
  <c r="K352" i="6"/>
  <c r="J352" i="6"/>
  <c r="K351" i="6"/>
  <c r="J351" i="6"/>
  <c r="K350" i="6"/>
  <c r="J350" i="6"/>
  <c r="K349" i="6"/>
  <c r="J349" i="6"/>
  <c r="K348" i="6"/>
  <c r="J348" i="6"/>
  <c r="K347" i="6"/>
  <c r="J347" i="6"/>
  <c r="K346" i="6"/>
  <c r="J346" i="6"/>
  <c r="K345" i="6"/>
  <c r="J345" i="6"/>
  <c r="K344" i="6"/>
  <c r="J344" i="6"/>
  <c r="K343" i="6"/>
  <c r="J343" i="6"/>
  <c r="K342" i="6"/>
  <c r="J342" i="6"/>
  <c r="K341" i="6"/>
  <c r="J341" i="6"/>
  <c r="K340" i="6"/>
  <c r="J340" i="6"/>
  <c r="K339" i="6"/>
  <c r="J339" i="6"/>
  <c r="K338" i="6"/>
  <c r="J338" i="6"/>
  <c r="K337" i="6"/>
  <c r="J337" i="6"/>
  <c r="K336" i="6"/>
  <c r="J336" i="6"/>
  <c r="K335" i="6"/>
  <c r="J335" i="6"/>
  <c r="K334" i="6"/>
  <c r="J334" i="6"/>
  <c r="K332" i="6"/>
  <c r="J332" i="6"/>
  <c r="K331" i="6"/>
  <c r="J331" i="6"/>
  <c r="K330" i="6"/>
  <c r="J330" i="6"/>
  <c r="K329" i="6"/>
  <c r="J329" i="6"/>
  <c r="K328" i="6"/>
  <c r="J328" i="6"/>
  <c r="K327" i="6"/>
  <c r="J327" i="6"/>
  <c r="K326" i="6"/>
  <c r="J326" i="6"/>
  <c r="K325" i="6"/>
  <c r="J325" i="6"/>
  <c r="K324" i="6"/>
  <c r="J324" i="6"/>
  <c r="K323" i="6"/>
  <c r="J323" i="6"/>
  <c r="K322" i="6"/>
  <c r="J322" i="6"/>
  <c r="K321" i="6"/>
  <c r="J321" i="6"/>
  <c r="K320" i="6"/>
  <c r="J320" i="6"/>
  <c r="K319" i="6"/>
  <c r="J319" i="6"/>
  <c r="K318" i="6"/>
  <c r="J318" i="6"/>
  <c r="K317" i="6"/>
  <c r="J317" i="6"/>
  <c r="K316" i="6"/>
  <c r="J316" i="6"/>
  <c r="K315" i="6"/>
  <c r="J315" i="6"/>
  <c r="K314" i="6"/>
  <c r="J314" i="6"/>
  <c r="K313" i="6"/>
  <c r="J313" i="6"/>
  <c r="K312" i="6"/>
  <c r="J312" i="6"/>
  <c r="K311" i="6"/>
  <c r="J311" i="6"/>
  <c r="K310" i="6"/>
  <c r="J310" i="6"/>
  <c r="K309" i="6"/>
  <c r="J309" i="6"/>
  <c r="K308" i="6"/>
  <c r="J308" i="6"/>
  <c r="K307" i="6"/>
  <c r="J307" i="6"/>
  <c r="K306" i="6"/>
  <c r="J306" i="6"/>
  <c r="K304" i="6"/>
  <c r="J304" i="6"/>
  <c r="K303" i="6"/>
  <c r="J303" i="6"/>
  <c r="K302" i="6"/>
  <c r="J302" i="6"/>
  <c r="K301" i="6"/>
  <c r="J301" i="6"/>
  <c r="K299" i="6"/>
  <c r="J299" i="6"/>
  <c r="K298" i="6"/>
  <c r="J298" i="6"/>
  <c r="K297" i="6"/>
  <c r="J297" i="6"/>
  <c r="K296" i="6"/>
  <c r="J296" i="6"/>
  <c r="K294" i="6"/>
  <c r="J294" i="6"/>
  <c r="K293" i="6"/>
  <c r="J293" i="6"/>
  <c r="K292" i="6"/>
  <c r="J292" i="6"/>
  <c r="K291" i="6"/>
  <c r="J291" i="6"/>
  <c r="K289" i="6"/>
  <c r="J289" i="6"/>
  <c r="K288" i="6"/>
  <c r="J288" i="6"/>
  <c r="K287" i="6"/>
  <c r="J287" i="6"/>
  <c r="K286" i="6"/>
  <c r="J286" i="6"/>
  <c r="K284" i="6"/>
  <c r="J284" i="6"/>
  <c r="K283" i="6"/>
  <c r="J283" i="6"/>
  <c r="K282" i="6"/>
  <c r="J282" i="6"/>
  <c r="K281" i="6"/>
  <c r="J281" i="6"/>
  <c r="K280" i="6"/>
  <c r="J280" i="6"/>
  <c r="K279" i="6"/>
  <c r="J279" i="6"/>
  <c r="K278" i="6"/>
  <c r="J278" i="6"/>
  <c r="K277" i="6"/>
  <c r="J277" i="6"/>
  <c r="K275" i="6"/>
  <c r="J275" i="6"/>
  <c r="K274" i="6"/>
  <c r="J274" i="6"/>
  <c r="K273" i="6"/>
  <c r="J273" i="6"/>
  <c r="K272" i="6"/>
  <c r="J272" i="6"/>
  <c r="K271" i="6"/>
  <c r="J271" i="6"/>
  <c r="K270" i="6"/>
  <c r="J270" i="6"/>
  <c r="K269" i="6"/>
  <c r="J269" i="6"/>
  <c r="K268" i="6"/>
  <c r="J268" i="6"/>
  <c r="K266" i="6"/>
  <c r="J266" i="6"/>
  <c r="K265" i="6"/>
  <c r="J265" i="6"/>
  <c r="K264" i="6"/>
  <c r="J264" i="6"/>
  <c r="K263" i="6"/>
  <c r="J263" i="6"/>
  <c r="K262" i="6"/>
  <c r="J262" i="6"/>
  <c r="K261" i="6"/>
  <c r="J261" i="6"/>
  <c r="K260" i="6"/>
  <c r="J260" i="6"/>
  <c r="K259" i="6"/>
  <c r="J259" i="6"/>
  <c r="K257" i="6"/>
  <c r="J257" i="6"/>
  <c r="K256" i="6"/>
  <c r="J256" i="6"/>
  <c r="K255" i="6"/>
  <c r="J255" i="6"/>
  <c r="K254" i="6"/>
  <c r="J254" i="6"/>
  <c r="K253" i="6"/>
  <c r="J253" i="6"/>
  <c r="K252" i="6"/>
  <c r="J252" i="6"/>
  <c r="K251" i="6"/>
  <c r="J251" i="6"/>
  <c r="K250" i="6"/>
  <c r="J250" i="6"/>
  <c r="K248" i="6"/>
  <c r="J248" i="6"/>
  <c r="K247" i="6"/>
  <c r="J247" i="6"/>
  <c r="K245" i="6"/>
  <c r="J245" i="6"/>
  <c r="K244" i="6"/>
  <c r="J244" i="6"/>
  <c r="K243" i="6"/>
  <c r="J243" i="6"/>
  <c r="K241" i="6"/>
  <c r="J241" i="6"/>
  <c r="K240" i="6"/>
  <c r="J240" i="6"/>
  <c r="K239" i="6"/>
  <c r="J239" i="6"/>
  <c r="K238" i="6"/>
  <c r="J238" i="6"/>
  <c r="K237" i="6"/>
  <c r="J237" i="6"/>
  <c r="K236" i="6"/>
  <c r="J236" i="6"/>
  <c r="K234" i="6"/>
  <c r="J234" i="6"/>
  <c r="K233" i="6"/>
  <c r="J233" i="6"/>
  <c r="K232" i="6"/>
  <c r="J232" i="6"/>
  <c r="K231" i="6"/>
  <c r="J231" i="6"/>
  <c r="K230" i="6"/>
  <c r="J230" i="6"/>
  <c r="K229" i="6"/>
  <c r="J229" i="6"/>
  <c r="K228" i="6"/>
  <c r="J228" i="6"/>
  <c r="K227" i="6"/>
  <c r="J227" i="6"/>
  <c r="K226" i="6"/>
  <c r="J226" i="6"/>
  <c r="K225" i="6"/>
  <c r="J225" i="6"/>
  <c r="K224" i="6"/>
  <c r="J224" i="6"/>
  <c r="K223" i="6"/>
  <c r="J223" i="6"/>
  <c r="K222" i="6"/>
  <c r="J222" i="6"/>
  <c r="K220" i="6"/>
  <c r="J220" i="6"/>
  <c r="K219" i="6"/>
  <c r="J219" i="6"/>
  <c r="K218" i="6"/>
  <c r="J218" i="6"/>
  <c r="K217" i="6"/>
  <c r="J217" i="6"/>
  <c r="K216" i="6"/>
  <c r="J216" i="6"/>
  <c r="K215" i="6"/>
  <c r="J215" i="6"/>
  <c r="K214" i="6"/>
  <c r="J214" i="6"/>
  <c r="K213" i="6"/>
  <c r="J213" i="6"/>
  <c r="K212" i="6"/>
  <c r="J212" i="6"/>
  <c r="K211" i="6"/>
  <c r="J211" i="6"/>
  <c r="K209" i="6"/>
  <c r="J209" i="6"/>
  <c r="K208" i="6"/>
  <c r="J208" i="6"/>
  <c r="K207" i="6"/>
  <c r="J207" i="6"/>
  <c r="K205" i="6"/>
  <c r="J205" i="6"/>
  <c r="K204" i="6"/>
  <c r="J204" i="6"/>
  <c r="K203" i="6"/>
  <c r="J203" i="6"/>
  <c r="K200" i="6"/>
  <c r="J200" i="6"/>
  <c r="K199" i="6"/>
  <c r="J199" i="6"/>
  <c r="K198" i="6"/>
  <c r="J198" i="6"/>
  <c r="K197" i="6"/>
  <c r="J197" i="6"/>
  <c r="K196" i="6"/>
  <c r="J196" i="6"/>
  <c r="K195" i="6"/>
  <c r="J195" i="6"/>
  <c r="K194" i="6"/>
  <c r="J194" i="6"/>
  <c r="K193" i="6"/>
  <c r="J193" i="6"/>
  <c r="K192" i="6"/>
  <c r="J192" i="6"/>
  <c r="K191" i="6"/>
  <c r="J191" i="6"/>
  <c r="K190" i="6"/>
  <c r="J190" i="6"/>
  <c r="K189" i="6"/>
  <c r="J189" i="6"/>
  <c r="K188" i="6"/>
  <c r="J188" i="6"/>
  <c r="K187" i="6"/>
  <c r="J187" i="6"/>
  <c r="K186" i="6"/>
  <c r="J186" i="6"/>
  <c r="K185" i="6"/>
  <c r="J185" i="6"/>
  <c r="K184" i="6"/>
  <c r="J184" i="6"/>
  <c r="K183" i="6"/>
  <c r="J183" i="6"/>
  <c r="K182" i="6"/>
  <c r="J182" i="6"/>
  <c r="K181" i="6"/>
  <c r="J181" i="6"/>
  <c r="K180" i="6"/>
  <c r="J180" i="6"/>
  <c r="K179" i="6"/>
  <c r="J179" i="6"/>
  <c r="K178" i="6"/>
  <c r="J178" i="6"/>
  <c r="K177" i="6"/>
  <c r="J177" i="6"/>
  <c r="K176" i="6"/>
  <c r="J176" i="6"/>
  <c r="K175" i="6"/>
  <c r="J175" i="6"/>
  <c r="K174" i="6"/>
  <c r="J174" i="6"/>
  <c r="K173" i="6"/>
  <c r="J173" i="6"/>
  <c r="K172" i="6"/>
  <c r="J172" i="6"/>
  <c r="K171" i="6"/>
  <c r="J171" i="6"/>
  <c r="K170" i="6"/>
  <c r="J170" i="6"/>
  <c r="K169" i="6"/>
  <c r="J169" i="6"/>
  <c r="K168" i="6"/>
  <c r="J168" i="6"/>
  <c r="K167" i="6"/>
  <c r="J167" i="6"/>
  <c r="K166" i="6"/>
  <c r="J166" i="6"/>
  <c r="K165" i="6"/>
  <c r="J165" i="6"/>
  <c r="K164" i="6"/>
  <c r="J164" i="6"/>
  <c r="K163" i="6"/>
  <c r="J163" i="6"/>
  <c r="K162" i="6"/>
  <c r="J162" i="6"/>
  <c r="K161" i="6"/>
  <c r="J161" i="6"/>
  <c r="K160" i="6"/>
  <c r="J160" i="6"/>
  <c r="K159" i="6"/>
  <c r="J159" i="6"/>
  <c r="K158" i="6"/>
  <c r="J158" i="6"/>
  <c r="K157" i="6"/>
  <c r="J157" i="6"/>
  <c r="K156" i="6"/>
  <c r="J156" i="6"/>
  <c r="K155" i="6"/>
  <c r="J155" i="6"/>
  <c r="K154" i="6"/>
  <c r="J154" i="6"/>
  <c r="K153" i="6"/>
  <c r="J153" i="6"/>
  <c r="K152" i="6"/>
  <c r="J152" i="6"/>
  <c r="K151" i="6"/>
  <c r="J151" i="6"/>
  <c r="K150" i="6"/>
  <c r="J150" i="6"/>
  <c r="K149" i="6"/>
  <c r="J149" i="6"/>
  <c r="K148" i="6"/>
  <c r="J148" i="6"/>
  <c r="K147" i="6"/>
  <c r="J147" i="6"/>
  <c r="K146" i="6"/>
  <c r="J146" i="6"/>
  <c r="K145" i="6"/>
  <c r="J145" i="6"/>
  <c r="K144" i="6"/>
  <c r="J144" i="6"/>
  <c r="K143" i="6"/>
  <c r="J143" i="6"/>
  <c r="K142" i="6"/>
  <c r="J142" i="6"/>
  <c r="K141" i="6"/>
  <c r="J141" i="6"/>
  <c r="K140" i="6"/>
  <c r="J140" i="6"/>
  <c r="K139" i="6"/>
  <c r="J139" i="6"/>
  <c r="K138" i="6"/>
  <c r="J138" i="6"/>
  <c r="K137" i="6"/>
  <c r="J137" i="6"/>
  <c r="K136" i="6"/>
  <c r="J136" i="6"/>
  <c r="K135" i="6"/>
  <c r="J135" i="6"/>
  <c r="K134" i="6"/>
  <c r="J134" i="6"/>
  <c r="K133" i="6"/>
  <c r="J133" i="6"/>
  <c r="K132" i="6"/>
  <c r="J132" i="6"/>
  <c r="K131" i="6"/>
  <c r="J131" i="6"/>
  <c r="K130" i="6"/>
  <c r="J130" i="6"/>
  <c r="K129" i="6"/>
  <c r="J129" i="6"/>
  <c r="K128" i="6"/>
  <c r="J128" i="6"/>
  <c r="K127" i="6"/>
  <c r="J127" i="6"/>
  <c r="K126" i="6"/>
  <c r="J126" i="6"/>
  <c r="K125" i="6"/>
  <c r="J125" i="6"/>
  <c r="K124" i="6"/>
  <c r="J124" i="6"/>
  <c r="K123" i="6"/>
  <c r="J123" i="6"/>
  <c r="K122" i="6"/>
  <c r="J122" i="6"/>
  <c r="K121" i="6"/>
  <c r="J121" i="6"/>
  <c r="K120" i="6"/>
  <c r="J120" i="6"/>
  <c r="K119" i="6"/>
  <c r="J119" i="6"/>
  <c r="K118" i="6"/>
  <c r="J118" i="6"/>
  <c r="K117" i="6"/>
  <c r="J117" i="6"/>
  <c r="K116" i="6"/>
  <c r="J116" i="6"/>
  <c r="K115" i="6"/>
  <c r="J115" i="6"/>
  <c r="K114" i="6"/>
  <c r="J114" i="6"/>
  <c r="K113" i="6"/>
  <c r="J113" i="6"/>
  <c r="K112" i="6"/>
  <c r="J112" i="6"/>
  <c r="K111" i="6"/>
  <c r="J111" i="6"/>
  <c r="K110" i="6"/>
  <c r="J110" i="6"/>
  <c r="K109" i="6"/>
  <c r="J109" i="6"/>
  <c r="K108" i="6"/>
  <c r="J108" i="6"/>
  <c r="K107" i="6"/>
  <c r="J107" i="6"/>
  <c r="K106" i="6"/>
  <c r="J106" i="6"/>
  <c r="K105" i="6"/>
  <c r="J105" i="6"/>
  <c r="K104" i="6"/>
  <c r="J104" i="6"/>
  <c r="K103" i="6"/>
  <c r="J103" i="6"/>
  <c r="K102" i="6"/>
  <c r="J102" i="6"/>
  <c r="K101" i="6"/>
  <c r="J101" i="6"/>
  <c r="K100" i="6"/>
  <c r="J100" i="6"/>
  <c r="K99" i="6"/>
  <c r="J99" i="6"/>
  <c r="K98" i="6"/>
  <c r="J98" i="6"/>
  <c r="K97" i="6"/>
  <c r="J97" i="6"/>
  <c r="K96" i="6"/>
  <c r="J96" i="6"/>
  <c r="K95" i="6"/>
  <c r="J95" i="6"/>
  <c r="K94" i="6"/>
  <c r="J94" i="6"/>
  <c r="K93" i="6"/>
  <c r="J93" i="6"/>
  <c r="K92" i="6"/>
  <c r="J92" i="6"/>
  <c r="K91" i="6"/>
  <c r="J91" i="6"/>
  <c r="K90" i="6"/>
  <c r="J90" i="6"/>
  <c r="K89" i="6"/>
  <c r="J89" i="6"/>
  <c r="K88" i="6"/>
  <c r="J88" i="6"/>
  <c r="K87" i="6"/>
  <c r="J87" i="6"/>
  <c r="K86" i="6"/>
  <c r="J86" i="6"/>
  <c r="K85" i="6"/>
  <c r="J85" i="6"/>
  <c r="K84" i="6"/>
  <c r="J84" i="6"/>
  <c r="K83" i="6"/>
  <c r="J83" i="6"/>
  <c r="K82" i="6"/>
  <c r="J82" i="6"/>
  <c r="K81" i="6"/>
  <c r="J81" i="6"/>
  <c r="K80" i="6"/>
  <c r="J80" i="6"/>
  <c r="K79" i="6"/>
  <c r="J79" i="6"/>
  <c r="K78" i="6"/>
  <c r="J78" i="6"/>
  <c r="K77" i="6"/>
  <c r="J77" i="6"/>
  <c r="K76" i="6"/>
  <c r="J76" i="6"/>
  <c r="K75" i="6"/>
  <c r="J75" i="6"/>
  <c r="K74" i="6"/>
  <c r="J74" i="6"/>
  <c r="K73" i="6"/>
  <c r="J73" i="6"/>
  <c r="K72" i="6"/>
  <c r="J72" i="6"/>
  <c r="K71" i="6"/>
  <c r="J71" i="6"/>
  <c r="K70" i="6"/>
  <c r="J70" i="6"/>
  <c r="K69" i="6"/>
  <c r="J69" i="6"/>
  <c r="K68" i="6"/>
  <c r="J68" i="6"/>
  <c r="K67" i="6"/>
  <c r="J67" i="6"/>
  <c r="K66" i="6"/>
  <c r="J66" i="6"/>
  <c r="K65" i="6"/>
  <c r="J65" i="6"/>
  <c r="K64" i="6"/>
  <c r="J64" i="6"/>
  <c r="K63" i="6"/>
  <c r="J63" i="6"/>
  <c r="K62" i="6"/>
  <c r="J62" i="6"/>
  <c r="K61" i="6"/>
  <c r="J61" i="6"/>
  <c r="K60" i="6"/>
  <c r="J60" i="6"/>
  <c r="K59" i="6"/>
  <c r="J59" i="6"/>
  <c r="K58" i="6"/>
  <c r="J58" i="6"/>
  <c r="K57" i="6"/>
  <c r="J57" i="6"/>
  <c r="K56" i="6"/>
  <c r="J56" i="6"/>
  <c r="K55" i="6"/>
  <c r="J55" i="6"/>
  <c r="K54" i="6"/>
  <c r="J54" i="6"/>
  <c r="K53" i="6"/>
  <c r="J53" i="6"/>
  <c r="K52" i="6"/>
  <c r="J52" i="6"/>
  <c r="K51" i="6"/>
  <c r="J51" i="6"/>
  <c r="K50" i="6"/>
  <c r="J50" i="6"/>
  <c r="K49" i="6"/>
  <c r="J49" i="6"/>
  <c r="K48" i="6"/>
  <c r="J48" i="6"/>
  <c r="K47" i="6"/>
  <c r="J47" i="6"/>
  <c r="K46" i="6"/>
  <c r="J46" i="6"/>
  <c r="K45" i="6"/>
  <c r="J45" i="6"/>
  <c r="K44" i="6"/>
  <c r="J44" i="6"/>
  <c r="K43" i="6"/>
  <c r="J43" i="6"/>
  <c r="K42" i="6"/>
  <c r="J42" i="6"/>
  <c r="K41" i="6"/>
  <c r="J41" i="6"/>
  <c r="K40" i="6"/>
  <c r="J40" i="6"/>
  <c r="K39" i="6"/>
  <c r="J39" i="6"/>
  <c r="K38" i="6"/>
  <c r="J38" i="6"/>
  <c r="K37" i="6"/>
  <c r="J37" i="6"/>
  <c r="K36" i="6"/>
  <c r="J36" i="6"/>
  <c r="K35" i="6"/>
  <c r="J35" i="6"/>
  <c r="K34" i="6"/>
  <c r="J34" i="6"/>
  <c r="K33" i="6"/>
  <c r="J33" i="6"/>
  <c r="K32" i="6"/>
  <c r="J32" i="6"/>
  <c r="K31" i="6"/>
  <c r="J31" i="6"/>
  <c r="K30" i="6"/>
  <c r="J30" i="6"/>
  <c r="K29" i="6"/>
  <c r="J29" i="6"/>
  <c r="K28" i="6"/>
  <c r="J28" i="6"/>
  <c r="K27" i="6"/>
  <c r="J27" i="6"/>
  <c r="K26" i="6"/>
  <c r="J26" i="6"/>
  <c r="K25" i="6"/>
  <c r="J25" i="6"/>
  <c r="K24" i="6"/>
  <c r="J24" i="6"/>
  <c r="K23" i="6"/>
  <c r="J23" i="6"/>
  <c r="K22" i="6"/>
  <c r="J22" i="6"/>
  <c r="K21" i="6"/>
  <c r="J21" i="6"/>
  <c r="K20" i="6"/>
  <c r="J20" i="6"/>
  <c r="K19" i="6"/>
  <c r="J19" i="6"/>
  <c r="K18" i="6"/>
  <c r="J18" i="6"/>
  <c r="K17" i="6"/>
  <c r="J17" i="6"/>
  <c r="K16" i="6"/>
  <c r="J16" i="6"/>
  <c r="K15" i="6"/>
  <c r="J15" i="6"/>
  <c r="K14" i="6"/>
  <c r="J14" i="6"/>
  <c r="K13" i="6"/>
  <c r="J13" i="6"/>
  <c r="K12" i="6"/>
  <c r="J12" i="6"/>
  <c r="K11" i="6"/>
  <c r="J11" i="6"/>
  <c r="K10" i="6"/>
  <c r="J10" i="6"/>
  <c r="K9" i="6"/>
  <c r="J9" i="6"/>
  <c r="K8" i="6"/>
  <c r="J8" i="6"/>
  <c r="K7" i="6"/>
  <c r="J7" i="6"/>
  <c r="K6" i="6"/>
  <c r="J6" i="6"/>
  <c r="K5" i="6"/>
  <c r="J5" i="6"/>
  <c r="A5" i="6"/>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9" i="6" s="1"/>
  <c r="A120" i="6" s="1"/>
  <c r="A121" i="6" s="1"/>
  <c r="A122" i="6" s="1"/>
  <c r="A123" i="6" s="1"/>
  <c r="A124" i="6" s="1"/>
  <c r="A125"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8" i="6" s="1"/>
  <c r="A169" i="6" s="1"/>
  <c r="A170" i="6" s="1"/>
  <c r="A171" i="6" s="1"/>
  <c r="A172" i="6" s="1"/>
  <c r="A173" i="6" s="1"/>
  <c r="A174" i="6" s="1"/>
  <c r="A175" i="6" s="1"/>
  <c r="A176"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3" i="6" s="1"/>
  <c r="A204" i="6" s="1"/>
  <c r="A205" i="6" s="1"/>
  <c r="A207" i="6" s="1"/>
  <c r="A208" i="6" s="1"/>
  <c r="A209" i="6" s="1"/>
  <c r="A211" i="6" s="1"/>
  <c r="A212" i="6" s="1"/>
  <c r="A213" i="6" s="1"/>
  <c r="A214" i="6" s="1"/>
  <c r="A215" i="6" s="1"/>
  <c r="A216" i="6" s="1"/>
  <c r="A217" i="6" s="1"/>
  <c r="A218" i="6" s="1"/>
  <c r="A219" i="6" s="1"/>
  <c r="A220" i="6" s="1"/>
  <c r="A222" i="6" s="1"/>
  <c r="A223" i="6" s="1"/>
  <c r="A224" i="6" s="1"/>
  <c r="A225" i="6" s="1"/>
  <c r="A226" i="6" s="1"/>
  <c r="A227" i="6" s="1"/>
  <c r="A228" i="6" s="1"/>
  <c r="A229" i="6" s="1"/>
  <c r="A230" i="6" s="1"/>
  <c r="A231" i="6" s="1"/>
  <c r="A232" i="6" s="1"/>
  <c r="A233" i="6" s="1"/>
  <c r="A234" i="6" s="1"/>
  <c r="A236" i="6" s="1"/>
  <c r="A237" i="6" s="1"/>
  <c r="A238" i="6" s="1"/>
  <c r="A239" i="6" s="1"/>
  <c r="A240" i="6" s="1"/>
  <c r="A241" i="6" s="1"/>
  <c r="A243" i="6" s="1"/>
  <c r="A244" i="6" s="1"/>
  <c r="A245" i="6" s="1"/>
  <c r="A247" i="6" s="1"/>
  <c r="A248" i="6" s="1"/>
  <c r="A250" i="6" s="1"/>
  <c r="A251" i="6" s="1"/>
  <c r="A252" i="6" s="1"/>
  <c r="A253" i="6" s="1"/>
  <c r="A254" i="6" s="1"/>
  <c r="A255" i="6" s="1"/>
  <c r="A256" i="6" s="1"/>
  <c r="A257" i="6" s="1"/>
  <c r="A259" i="6" s="1"/>
  <c r="A260" i="6" s="1"/>
  <c r="A261" i="6" s="1"/>
  <c r="A262" i="6" s="1"/>
  <c r="A263" i="6" s="1"/>
  <c r="A264" i="6" s="1"/>
  <c r="A265" i="6" s="1"/>
  <c r="A266" i="6" s="1"/>
  <c r="A268" i="6" s="1"/>
  <c r="A269" i="6" s="1"/>
  <c r="A270" i="6" s="1"/>
  <c r="A271" i="6" s="1"/>
  <c r="A272" i="6" s="1"/>
  <c r="A273" i="6" s="1"/>
  <c r="A274" i="6" s="1"/>
  <c r="A275" i="6" s="1"/>
  <c r="A277" i="6" s="1"/>
  <c r="A278" i="6" s="1"/>
  <c r="A279" i="6" s="1"/>
  <c r="A280" i="6" s="1"/>
  <c r="A281" i="6" s="1"/>
  <c r="A282" i="6" s="1"/>
  <c r="A283" i="6" s="1"/>
  <c r="A284" i="6" s="1"/>
  <c r="A286" i="6" s="1"/>
  <c r="A287" i="6" s="1"/>
  <c r="A288" i="6" s="1"/>
  <c r="A289" i="6" s="1"/>
  <c r="A291" i="6" s="1"/>
  <c r="A292" i="6" s="1"/>
  <c r="A293" i="6" s="1"/>
  <c r="A294" i="6" s="1"/>
  <c r="A296" i="6" s="1"/>
  <c r="A297" i="6" s="1"/>
  <c r="A298" i="6" s="1"/>
  <c r="A299" i="6" s="1"/>
  <c r="A301" i="6" s="1"/>
  <c r="A302" i="6" s="1"/>
  <c r="A303" i="6" s="1"/>
  <c r="A304" i="6" s="1"/>
  <c r="A306" i="6" s="1"/>
  <c r="A307" i="6" s="1"/>
  <c r="A308" i="6" s="1"/>
  <c r="A309" i="6" s="1"/>
  <c r="A310" i="6" s="1"/>
  <c r="A311" i="6" s="1"/>
  <c r="A312" i="6" s="1"/>
  <c r="A313" i="6" s="1"/>
  <c r="A314" i="6" s="1"/>
  <c r="A315" i="6" s="1"/>
  <c r="A316" i="6" s="1"/>
  <c r="A317" i="6" s="1"/>
  <c r="A318" i="6" s="1"/>
  <c r="A319" i="6" s="1"/>
  <c r="A320" i="6" s="1"/>
  <c r="A321" i="6" s="1"/>
  <c r="A322" i="6" s="1"/>
  <c r="A323" i="6" s="1"/>
  <c r="A324" i="6" s="1"/>
  <c r="A325" i="6" s="1"/>
  <c r="A326" i="6" s="1"/>
  <c r="A327" i="6" s="1"/>
  <c r="A328" i="6" s="1"/>
  <c r="A329" i="6" s="1"/>
  <c r="A330" i="6" s="1"/>
  <c r="A331" i="6" s="1"/>
  <c r="A332" i="6" s="1"/>
  <c r="A334" i="6" s="1"/>
  <c r="A335" i="6" s="1"/>
  <c r="A336" i="6" s="1"/>
  <c r="A337" i="6" s="1"/>
  <c r="A338" i="6" s="1"/>
  <c r="A339" i="6" s="1"/>
  <c r="A340" i="6" s="1"/>
  <c r="A341" i="6" s="1"/>
  <c r="A342" i="6" s="1"/>
  <c r="A343" i="6" s="1"/>
  <c r="A344" i="6" s="1"/>
  <c r="A345" i="6" s="1"/>
  <c r="A346" i="6" s="1"/>
  <c r="A347" i="6" s="1"/>
  <c r="A348" i="6" s="1"/>
  <c r="A349" i="6" s="1"/>
  <c r="A350" i="6" s="1"/>
  <c r="A351" i="6" s="1"/>
  <c r="A352" i="6" s="1"/>
  <c r="A353" i="6" s="1"/>
  <c r="A354" i="6" s="1"/>
  <c r="A355" i="6" s="1"/>
  <c r="A356" i="6" s="1"/>
  <c r="A357" i="6" s="1"/>
  <c r="A358" i="6" s="1"/>
  <c r="A359" i="6" s="1"/>
  <c r="A360" i="6" s="1"/>
  <c r="A361" i="6" s="1"/>
  <c r="A362" i="6" s="1"/>
  <c r="A363" i="6" s="1"/>
  <c r="A364" i="6" s="1"/>
  <c r="A365" i="6" s="1"/>
  <c r="A366" i="6" s="1"/>
  <c r="A367" i="6" s="1"/>
  <c r="A369" i="6" s="1"/>
  <c r="A370" i="6" s="1"/>
  <c r="A371" i="6" s="1"/>
  <c r="A372" i="6" s="1"/>
  <c r="A373" i="6" s="1"/>
  <c r="A374" i="6" s="1"/>
  <c r="A375" i="6" s="1"/>
  <c r="A376" i="6" s="1"/>
  <c r="A377" i="6" s="1"/>
  <c r="A378" i="6" s="1"/>
  <c r="A379" i="6" s="1"/>
  <c r="A380" i="6" s="1"/>
  <c r="A381" i="6" s="1"/>
  <c r="A382" i="6" s="1"/>
  <c r="A383" i="6" s="1"/>
  <c r="A384" i="6" s="1"/>
  <c r="A385" i="6" s="1"/>
  <c r="A386" i="6" s="1"/>
  <c r="A387" i="6" s="1"/>
  <c r="A388" i="6" s="1"/>
  <c r="A389" i="6" s="1"/>
  <c r="A390" i="6" s="1"/>
  <c r="A391" i="6" s="1"/>
  <c r="A392" i="6" s="1"/>
  <c r="A393" i="6" s="1"/>
  <c r="A394" i="6" s="1"/>
  <c r="A395" i="6" s="1"/>
  <c r="A396" i="6" s="1"/>
  <c r="A397" i="6" s="1"/>
  <c r="A398" i="6" s="1"/>
  <c r="A399" i="6" s="1"/>
  <c r="A400" i="6" s="1"/>
  <c r="A401" i="6" s="1"/>
  <c r="A402" i="6" s="1"/>
  <c r="A403" i="6" s="1"/>
  <c r="A405" i="6" s="1"/>
  <c r="A406" i="6" s="1"/>
  <c r="K4" i="6"/>
  <c r="J4" i="6"/>
  <c r="D2348" i="6" l="1"/>
  <c r="F2346" i="6"/>
  <c r="F2345" i="6"/>
  <c r="D2349" i="6"/>
  <c r="F2347" i="6"/>
  <c r="D2351" i="6" l="1"/>
  <c r="F2349" i="6"/>
  <c r="F2348" i="6"/>
  <c r="D2350" i="6"/>
  <c r="D2352" i="6" l="1"/>
  <c r="F2350" i="6"/>
  <c r="D2353" i="6"/>
  <c r="F2351" i="6"/>
  <c r="F2352" i="6" l="1"/>
  <c r="D2354" i="6"/>
  <c r="D2355" i="6"/>
  <c r="F2353" i="6"/>
  <c r="D2357" i="6" l="1"/>
  <c r="F2355" i="6"/>
  <c r="D2356" i="6"/>
  <c r="F2354" i="6"/>
  <c r="D2359" i="6" l="1"/>
  <c r="F2357" i="6"/>
  <c r="F2356" i="6"/>
  <c r="D2358" i="6"/>
  <c r="D2361" i="6" l="1"/>
  <c r="F2361" i="6" s="1"/>
  <c r="F2359" i="6"/>
  <c r="D2360" i="6"/>
  <c r="F2358" i="6"/>
  <c r="F2360" i="6" l="1"/>
  <c r="D2362" i="6"/>
  <c r="F2362" i="6" s="1"/>
  <c r="F91" i="3" l="1"/>
  <c r="C107" i="3" l="1"/>
  <c r="C108" i="3"/>
  <c r="B107" i="3"/>
  <c r="L205" i="3" l="1"/>
  <c r="J205" i="3"/>
  <c r="K205" i="3" s="1"/>
  <c r="L204" i="3"/>
  <c r="J204" i="3"/>
  <c r="K204" i="3" s="1"/>
  <c r="L203" i="3"/>
  <c r="J203" i="3"/>
  <c r="K203" i="3" s="1"/>
  <c r="L202" i="3"/>
  <c r="J202" i="3"/>
  <c r="K202" i="3" s="1"/>
  <c r="L201" i="3"/>
  <c r="J201" i="3"/>
  <c r="K201" i="3" s="1"/>
  <c r="L200" i="3"/>
  <c r="J200" i="3"/>
  <c r="K200" i="3" s="1"/>
  <c r="F200" i="3"/>
  <c r="L199" i="3"/>
  <c r="J199" i="3"/>
  <c r="K199" i="3" s="1"/>
  <c r="F199" i="3"/>
  <c r="L198" i="3"/>
  <c r="J198" i="3"/>
  <c r="K198" i="3" s="1"/>
  <c r="F198" i="3"/>
  <c r="L197" i="3"/>
  <c r="J197" i="3"/>
  <c r="K197" i="3" s="1"/>
  <c r="F197" i="3"/>
  <c r="L196" i="3"/>
  <c r="J196" i="3"/>
  <c r="K196" i="3" s="1"/>
  <c r="F196" i="3"/>
  <c r="L195" i="3"/>
  <c r="J195" i="3"/>
  <c r="K195" i="3" s="1"/>
  <c r="F195" i="3"/>
  <c r="L194" i="3"/>
  <c r="J194" i="3"/>
  <c r="K194" i="3" s="1"/>
  <c r="F194" i="3"/>
  <c r="L193" i="3"/>
  <c r="J193" i="3"/>
  <c r="K193" i="3" s="1"/>
  <c r="F193" i="3"/>
  <c r="L192" i="3"/>
  <c r="J192" i="3"/>
  <c r="K192" i="3" s="1"/>
  <c r="F192" i="3"/>
  <c r="L191" i="3"/>
  <c r="J191" i="3"/>
  <c r="K191" i="3" s="1"/>
  <c r="F191" i="3"/>
  <c r="L190" i="3"/>
  <c r="L189" i="3"/>
  <c r="L188" i="3"/>
  <c r="L187" i="3"/>
  <c r="L186" i="3"/>
  <c r="L185" i="3"/>
  <c r="L184" i="3"/>
  <c r="L183" i="3"/>
  <c r="L182" i="3"/>
  <c r="I182" i="3"/>
  <c r="I183" i="3" s="1"/>
  <c r="I184" i="3" s="1"/>
  <c r="I185" i="3" s="1"/>
  <c r="I186" i="3" s="1"/>
  <c r="I187" i="3" s="1"/>
  <c r="I188" i="3" s="1"/>
  <c r="I189" i="3" s="1"/>
  <c r="I190" i="3" s="1"/>
  <c r="H182" i="3"/>
  <c r="H183" i="3" s="1"/>
  <c r="H184" i="3" s="1"/>
  <c r="H185" i="3" s="1"/>
  <c r="H186" i="3" s="1"/>
  <c r="H187" i="3" s="1"/>
  <c r="H188" i="3" s="1"/>
  <c r="H189" i="3" s="1"/>
  <c r="H190" i="3" s="1"/>
  <c r="G182" i="3"/>
  <c r="G183" i="3" s="1"/>
  <c r="G184" i="3" s="1"/>
  <c r="E182" i="3"/>
  <c r="E183" i="3" s="1"/>
  <c r="E184" i="3" s="1"/>
  <c r="E185" i="3" s="1"/>
  <c r="E186" i="3" s="1"/>
  <c r="E187" i="3" s="1"/>
  <c r="E188" i="3" s="1"/>
  <c r="E189" i="3" s="1"/>
  <c r="E190" i="3" s="1"/>
  <c r="D182" i="3"/>
  <c r="D183" i="3" s="1"/>
  <c r="D184" i="3" s="1"/>
  <c r="D185" i="3" s="1"/>
  <c r="D186" i="3" s="1"/>
  <c r="D187" i="3" s="1"/>
  <c r="D188" i="3" s="1"/>
  <c r="D189" i="3" s="1"/>
  <c r="D190" i="3" s="1"/>
  <c r="C182" i="3"/>
  <c r="F182" i="3" s="1"/>
  <c r="B182" i="3"/>
  <c r="B183" i="3" s="1"/>
  <c r="B184" i="3" s="1"/>
  <c r="B185" i="3" s="1"/>
  <c r="B186" i="3" s="1"/>
  <c r="B187" i="3" s="1"/>
  <c r="B188" i="3" s="1"/>
  <c r="B189" i="3" s="1"/>
  <c r="B190" i="3" s="1"/>
  <c r="L181" i="3"/>
  <c r="J181" i="3"/>
  <c r="K181" i="3" s="1"/>
  <c r="F181" i="3"/>
  <c r="L180" i="3"/>
  <c r="L179" i="3"/>
  <c r="L178" i="3"/>
  <c r="L177" i="3"/>
  <c r="L176" i="3"/>
  <c r="L175" i="3"/>
  <c r="L174" i="3"/>
  <c r="L173" i="3"/>
  <c r="L172" i="3"/>
  <c r="I172" i="3"/>
  <c r="I173" i="3" s="1"/>
  <c r="I174" i="3" s="1"/>
  <c r="I175" i="3" s="1"/>
  <c r="I176" i="3" s="1"/>
  <c r="I177" i="3" s="1"/>
  <c r="I178" i="3" s="1"/>
  <c r="I179" i="3" s="1"/>
  <c r="I180" i="3" s="1"/>
  <c r="H172" i="3"/>
  <c r="H173" i="3" s="1"/>
  <c r="H174" i="3" s="1"/>
  <c r="H175" i="3" s="1"/>
  <c r="H176" i="3" s="1"/>
  <c r="H177" i="3" s="1"/>
  <c r="H178" i="3" s="1"/>
  <c r="H179" i="3" s="1"/>
  <c r="H180" i="3" s="1"/>
  <c r="G172" i="3"/>
  <c r="E172" i="3"/>
  <c r="E173" i="3" s="1"/>
  <c r="E174" i="3" s="1"/>
  <c r="E175" i="3" s="1"/>
  <c r="E176" i="3" s="1"/>
  <c r="E177" i="3" s="1"/>
  <c r="E178" i="3" s="1"/>
  <c r="E179" i="3" s="1"/>
  <c r="E180" i="3" s="1"/>
  <c r="D172" i="3"/>
  <c r="D173" i="3" s="1"/>
  <c r="D174" i="3" s="1"/>
  <c r="D175" i="3" s="1"/>
  <c r="D176" i="3" s="1"/>
  <c r="D177" i="3" s="1"/>
  <c r="D178" i="3" s="1"/>
  <c r="D179" i="3" s="1"/>
  <c r="D180" i="3" s="1"/>
  <c r="C172" i="3"/>
  <c r="F172" i="3" s="1"/>
  <c r="B172" i="3"/>
  <c r="B173" i="3" s="1"/>
  <c r="B174" i="3" s="1"/>
  <c r="B175" i="3" s="1"/>
  <c r="B176" i="3" s="1"/>
  <c r="B177" i="3" s="1"/>
  <c r="B178" i="3" s="1"/>
  <c r="B179" i="3" s="1"/>
  <c r="B180" i="3" s="1"/>
  <c r="L171" i="3"/>
  <c r="J171" i="3"/>
  <c r="K171" i="3" s="1"/>
  <c r="F171" i="3"/>
  <c r="L170" i="3"/>
  <c r="L169" i="3"/>
  <c r="L168" i="3"/>
  <c r="L167" i="3"/>
  <c r="L166" i="3"/>
  <c r="L165" i="3"/>
  <c r="L164" i="3"/>
  <c r="L163" i="3"/>
  <c r="L162" i="3"/>
  <c r="I162" i="3"/>
  <c r="I163" i="3" s="1"/>
  <c r="I164" i="3" s="1"/>
  <c r="I165" i="3" s="1"/>
  <c r="I166" i="3" s="1"/>
  <c r="I167" i="3" s="1"/>
  <c r="I168" i="3" s="1"/>
  <c r="I169" i="3" s="1"/>
  <c r="I170" i="3" s="1"/>
  <c r="H162" i="3"/>
  <c r="H163" i="3" s="1"/>
  <c r="H164" i="3" s="1"/>
  <c r="H165" i="3" s="1"/>
  <c r="H166" i="3" s="1"/>
  <c r="H167" i="3" s="1"/>
  <c r="H168" i="3" s="1"/>
  <c r="H169" i="3" s="1"/>
  <c r="H170" i="3" s="1"/>
  <c r="G162" i="3"/>
  <c r="G163" i="3" s="1"/>
  <c r="G164" i="3" s="1"/>
  <c r="E162" i="3"/>
  <c r="E163" i="3" s="1"/>
  <c r="E164" i="3" s="1"/>
  <c r="E165" i="3" s="1"/>
  <c r="E166" i="3" s="1"/>
  <c r="E167" i="3" s="1"/>
  <c r="E168" i="3" s="1"/>
  <c r="E169" i="3" s="1"/>
  <c r="E170" i="3" s="1"/>
  <c r="D162" i="3"/>
  <c r="D163" i="3" s="1"/>
  <c r="D164" i="3" s="1"/>
  <c r="D165" i="3" s="1"/>
  <c r="D166" i="3" s="1"/>
  <c r="D167" i="3" s="1"/>
  <c r="D168" i="3" s="1"/>
  <c r="D169" i="3" s="1"/>
  <c r="D170" i="3" s="1"/>
  <c r="C162" i="3"/>
  <c r="B162" i="3"/>
  <c r="B163" i="3" s="1"/>
  <c r="B164" i="3" s="1"/>
  <c r="B165" i="3" s="1"/>
  <c r="B166" i="3" s="1"/>
  <c r="B167" i="3" s="1"/>
  <c r="B168" i="3" s="1"/>
  <c r="B169" i="3" s="1"/>
  <c r="B170" i="3" s="1"/>
  <c r="L161" i="3"/>
  <c r="J161" i="3"/>
  <c r="K161" i="3" s="1"/>
  <c r="F161" i="3"/>
  <c r="L160" i="3"/>
  <c r="L159" i="3"/>
  <c r="L158" i="3"/>
  <c r="L157" i="3"/>
  <c r="L156" i="3"/>
  <c r="L155" i="3"/>
  <c r="L154" i="3"/>
  <c r="L153" i="3"/>
  <c r="L152" i="3"/>
  <c r="I152" i="3"/>
  <c r="I153" i="3" s="1"/>
  <c r="I154" i="3" s="1"/>
  <c r="I155" i="3" s="1"/>
  <c r="I156" i="3" s="1"/>
  <c r="I157" i="3" s="1"/>
  <c r="I158" i="3" s="1"/>
  <c r="I159" i="3" s="1"/>
  <c r="I160" i="3" s="1"/>
  <c r="H152" i="3"/>
  <c r="H153" i="3" s="1"/>
  <c r="H154" i="3" s="1"/>
  <c r="H155" i="3" s="1"/>
  <c r="H156" i="3" s="1"/>
  <c r="H157" i="3" s="1"/>
  <c r="H158" i="3" s="1"/>
  <c r="H159" i="3" s="1"/>
  <c r="H160" i="3" s="1"/>
  <c r="G152" i="3"/>
  <c r="E152" i="3"/>
  <c r="E153" i="3" s="1"/>
  <c r="E154" i="3" s="1"/>
  <c r="E155" i="3" s="1"/>
  <c r="E156" i="3" s="1"/>
  <c r="E157" i="3" s="1"/>
  <c r="E158" i="3" s="1"/>
  <c r="E159" i="3" s="1"/>
  <c r="E160" i="3" s="1"/>
  <c r="D152" i="3"/>
  <c r="D153" i="3" s="1"/>
  <c r="D154" i="3" s="1"/>
  <c r="D155" i="3" s="1"/>
  <c r="D156" i="3" s="1"/>
  <c r="D157" i="3" s="1"/>
  <c r="D158" i="3" s="1"/>
  <c r="D159" i="3" s="1"/>
  <c r="D160" i="3" s="1"/>
  <c r="C152" i="3"/>
  <c r="F152" i="3" s="1"/>
  <c r="B152" i="3"/>
  <c r="B153" i="3" s="1"/>
  <c r="B154" i="3" s="1"/>
  <c r="B155" i="3" s="1"/>
  <c r="B156" i="3" s="1"/>
  <c r="B157" i="3" s="1"/>
  <c r="B158" i="3" s="1"/>
  <c r="B159" i="3" s="1"/>
  <c r="B160" i="3" s="1"/>
  <c r="L151" i="3"/>
  <c r="J151" i="3"/>
  <c r="K151" i="3" s="1"/>
  <c r="F151" i="3"/>
  <c r="L150" i="3"/>
  <c r="L149" i="3"/>
  <c r="L148" i="3"/>
  <c r="L147" i="3"/>
  <c r="L146" i="3"/>
  <c r="L145" i="3"/>
  <c r="L144" i="3"/>
  <c r="L143" i="3"/>
  <c r="L142" i="3"/>
  <c r="I142" i="3"/>
  <c r="I143" i="3" s="1"/>
  <c r="I144" i="3" s="1"/>
  <c r="I145" i="3" s="1"/>
  <c r="I146" i="3" s="1"/>
  <c r="I147" i="3" s="1"/>
  <c r="I148" i="3" s="1"/>
  <c r="I149" i="3" s="1"/>
  <c r="I150" i="3" s="1"/>
  <c r="H142" i="3"/>
  <c r="H143" i="3" s="1"/>
  <c r="H144" i="3" s="1"/>
  <c r="H145" i="3" s="1"/>
  <c r="H146" i="3" s="1"/>
  <c r="H147" i="3" s="1"/>
  <c r="H148" i="3" s="1"/>
  <c r="H149" i="3" s="1"/>
  <c r="H150" i="3" s="1"/>
  <c r="G142" i="3"/>
  <c r="J142" i="3" s="1"/>
  <c r="K142" i="3" s="1"/>
  <c r="E142" i="3"/>
  <c r="E143" i="3" s="1"/>
  <c r="E144" i="3" s="1"/>
  <c r="E145" i="3" s="1"/>
  <c r="E146" i="3" s="1"/>
  <c r="E147" i="3" s="1"/>
  <c r="E148" i="3" s="1"/>
  <c r="E149" i="3" s="1"/>
  <c r="E150" i="3" s="1"/>
  <c r="D142" i="3"/>
  <c r="D143" i="3" s="1"/>
  <c r="D144" i="3" s="1"/>
  <c r="D145" i="3" s="1"/>
  <c r="D146" i="3" s="1"/>
  <c r="D147" i="3" s="1"/>
  <c r="D148" i="3" s="1"/>
  <c r="D149" i="3" s="1"/>
  <c r="D150" i="3" s="1"/>
  <c r="C142" i="3"/>
  <c r="F142" i="3" s="1"/>
  <c r="B142" i="3"/>
  <c r="B143" i="3" s="1"/>
  <c r="B144" i="3" s="1"/>
  <c r="B145" i="3" s="1"/>
  <c r="B146" i="3" s="1"/>
  <c r="B147" i="3" s="1"/>
  <c r="B148" i="3" s="1"/>
  <c r="B149" i="3" s="1"/>
  <c r="B150" i="3" s="1"/>
  <c r="L141" i="3"/>
  <c r="J141" i="3"/>
  <c r="K141" i="3" s="1"/>
  <c r="F141" i="3"/>
  <c r="L140" i="3"/>
  <c r="L139" i="3"/>
  <c r="L138" i="3"/>
  <c r="L137" i="3"/>
  <c r="I137" i="3"/>
  <c r="I138" i="3" s="1"/>
  <c r="I139" i="3" s="1"/>
  <c r="I140" i="3" s="1"/>
  <c r="H137" i="3"/>
  <c r="H138" i="3" s="1"/>
  <c r="H139" i="3" s="1"/>
  <c r="H140" i="3" s="1"/>
  <c r="G137" i="3"/>
  <c r="E137" i="3"/>
  <c r="E138" i="3" s="1"/>
  <c r="E139" i="3" s="1"/>
  <c r="E140" i="3" s="1"/>
  <c r="D137" i="3"/>
  <c r="D138" i="3" s="1"/>
  <c r="D139" i="3" s="1"/>
  <c r="D140" i="3" s="1"/>
  <c r="C137" i="3"/>
  <c r="B137" i="3"/>
  <c r="B138" i="3" s="1"/>
  <c r="B139" i="3" s="1"/>
  <c r="B140" i="3" s="1"/>
  <c r="L136" i="3"/>
  <c r="J136" i="3"/>
  <c r="K136" i="3" s="1"/>
  <c r="F136" i="3"/>
  <c r="L135" i="3"/>
  <c r="L134" i="3"/>
  <c r="L133" i="3"/>
  <c r="L132" i="3"/>
  <c r="I132" i="3"/>
  <c r="I133" i="3" s="1"/>
  <c r="I134" i="3" s="1"/>
  <c r="I135" i="3" s="1"/>
  <c r="H132" i="3"/>
  <c r="H133" i="3" s="1"/>
  <c r="H134" i="3" s="1"/>
  <c r="H135" i="3" s="1"/>
  <c r="G132" i="3"/>
  <c r="G133" i="3" s="1"/>
  <c r="E132" i="3"/>
  <c r="E133" i="3" s="1"/>
  <c r="E134" i="3" s="1"/>
  <c r="E135" i="3" s="1"/>
  <c r="D132" i="3"/>
  <c r="D133" i="3" s="1"/>
  <c r="D134" i="3" s="1"/>
  <c r="D135" i="3" s="1"/>
  <c r="C132" i="3"/>
  <c r="C133" i="3" s="1"/>
  <c r="B132" i="3"/>
  <c r="B133" i="3" s="1"/>
  <c r="B134" i="3" s="1"/>
  <c r="B135" i="3" s="1"/>
  <c r="L131" i="3"/>
  <c r="J131" i="3"/>
  <c r="K131" i="3" s="1"/>
  <c r="F131" i="3"/>
  <c r="L130" i="3"/>
  <c r="L129" i="3"/>
  <c r="L128" i="3"/>
  <c r="L127" i="3"/>
  <c r="I127" i="3"/>
  <c r="I128" i="3" s="1"/>
  <c r="I129" i="3" s="1"/>
  <c r="I130" i="3" s="1"/>
  <c r="H127" i="3"/>
  <c r="H128" i="3" s="1"/>
  <c r="H129" i="3" s="1"/>
  <c r="H130" i="3" s="1"/>
  <c r="G127" i="3"/>
  <c r="J127" i="3" s="1"/>
  <c r="K127" i="3" s="1"/>
  <c r="E127" i="3"/>
  <c r="E128" i="3" s="1"/>
  <c r="E129" i="3" s="1"/>
  <c r="E130" i="3" s="1"/>
  <c r="D127" i="3"/>
  <c r="D128" i="3" s="1"/>
  <c r="D129" i="3" s="1"/>
  <c r="D130" i="3" s="1"/>
  <c r="C127" i="3"/>
  <c r="C128" i="3" s="1"/>
  <c r="C129" i="3" s="1"/>
  <c r="B127" i="3"/>
  <c r="B128" i="3" s="1"/>
  <c r="B129" i="3" s="1"/>
  <c r="B130" i="3" s="1"/>
  <c r="L126" i="3"/>
  <c r="J126" i="3"/>
  <c r="K126" i="3" s="1"/>
  <c r="F126" i="3"/>
  <c r="L125" i="3"/>
  <c r="L124" i="3"/>
  <c r="L123" i="3"/>
  <c r="L122" i="3"/>
  <c r="I122" i="3"/>
  <c r="I123" i="3" s="1"/>
  <c r="I124" i="3" s="1"/>
  <c r="I125" i="3" s="1"/>
  <c r="H122" i="3"/>
  <c r="H123" i="3" s="1"/>
  <c r="H124" i="3" s="1"/>
  <c r="H125" i="3" s="1"/>
  <c r="G122" i="3"/>
  <c r="J122" i="3" s="1"/>
  <c r="K122" i="3" s="1"/>
  <c r="E122" i="3"/>
  <c r="E123" i="3" s="1"/>
  <c r="E124" i="3" s="1"/>
  <c r="E125" i="3" s="1"/>
  <c r="D122" i="3"/>
  <c r="D123" i="3" s="1"/>
  <c r="D124" i="3" s="1"/>
  <c r="D125" i="3" s="1"/>
  <c r="C122" i="3"/>
  <c r="C123" i="3" s="1"/>
  <c r="B122" i="3"/>
  <c r="B123" i="3" s="1"/>
  <c r="B124" i="3" s="1"/>
  <c r="B125" i="3" s="1"/>
  <c r="L121" i="3"/>
  <c r="J121" i="3"/>
  <c r="K121" i="3" s="1"/>
  <c r="F121" i="3"/>
  <c r="L120" i="3"/>
  <c r="L119" i="3"/>
  <c r="L118" i="3"/>
  <c r="I118" i="3"/>
  <c r="I119" i="3" s="1"/>
  <c r="I120" i="3" s="1"/>
  <c r="L117" i="3"/>
  <c r="I117" i="3"/>
  <c r="H117" i="3"/>
  <c r="H118" i="3" s="1"/>
  <c r="H119" i="3" s="1"/>
  <c r="H120" i="3" s="1"/>
  <c r="G117" i="3"/>
  <c r="G118" i="3" s="1"/>
  <c r="E117" i="3"/>
  <c r="E118" i="3" s="1"/>
  <c r="E119" i="3" s="1"/>
  <c r="E120" i="3" s="1"/>
  <c r="D117" i="3"/>
  <c r="D118" i="3" s="1"/>
  <c r="D119" i="3" s="1"/>
  <c r="D120" i="3" s="1"/>
  <c r="C117" i="3"/>
  <c r="C118" i="3" s="1"/>
  <c r="B117" i="3"/>
  <c r="B118" i="3" s="1"/>
  <c r="B119" i="3" s="1"/>
  <c r="B120" i="3" s="1"/>
  <c r="L116" i="3"/>
  <c r="J116" i="3"/>
  <c r="K116" i="3" s="1"/>
  <c r="F116" i="3"/>
  <c r="L115" i="3"/>
  <c r="L114" i="3"/>
  <c r="L113" i="3"/>
  <c r="L112" i="3"/>
  <c r="I112" i="3"/>
  <c r="I113" i="3" s="1"/>
  <c r="I114" i="3" s="1"/>
  <c r="I115" i="3" s="1"/>
  <c r="H112" i="3"/>
  <c r="H113" i="3" s="1"/>
  <c r="H114" i="3" s="1"/>
  <c r="H115" i="3" s="1"/>
  <c r="G112" i="3"/>
  <c r="G113" i="3" s="1"/>
  <c r="E112" i="3"/>
  <c r="E113" i="3" s="1"/>
  <c r="E114" i="3" s="1"/>
  <c r="E115" i="3" s="1"/>
  <c r="D112" i="3"/>
  <c r="D113" i="3" s="1"/>
  <c r="D114" i="3" s="1"/>
  <c r="D115" i="3" s="1"/>
  <c r="C112" i="3"/>
  <c r="C113" i="3" s="1"/>
  <c r="B112" i="3"/>
  <c r="B113" i="3" s="1"/>
  <c r="B114" i="3" s="1"/>
  <c r="B115" i="3" s="1"/>
  <c r="L111" i="3"/>
  <c r="J111" i="3"/>
  <c r="K111" i="3" s="1"/>
  <c r="F111" i="3"/>
  <c r="L110" i="3"/>
  <c r="L109" i="3"/>
  <c r="L108" i="3"/>
  <c r="L107" i="3"/>
  <c r="I107" i="3"/>
  <c r="I108" i="3" s="1"/>
  <c r="I109" i="3" s="1"/>
  <c r="I110" i="3" s="1"/>
  <c r="H107" i="3"/>
  <c r="H108" i="3" s="1"/>
  <c r="H109" i="3" s="1"/>
  <c r="H110" i="3" s="1"/>
  <c r="G107" i="3"/>
  <c r="G108" i="3" s="1"/>
  <c r="G109" i="3" s="1"/>
  <c r="E107" i="3"/>
  <c r="E108" i="3" s="1"/>
  <c r="E109" i="3" s="1"/>
  <c r="E110" i="3" s="1"/>
  <c r="D107" i="3"/>
  <c r="D108" i="3" s="1"/>
  <c r="D109" i="3" s="1"/>
  <c r="D110" i="3" s="1"/>
  <c r="C109" i="3"/>
  <c r="B108" i="3"/>
  <c r="B109" i="3" s="1"/>
  <c r="B110" i="3" s="1"/>
  <c r="L106" i="3"/>
  <c r="J106" i="3"/>
  <c r="K106" i="3" s="1"/>
  <c r="F106" i="3"/>
  <c r="L105" i="3"/>
  <c r="J105" i="3"/>
  <c r="K105" i="3" s="1"/>
  <c r="F105" i="3"/>
  <c r="L104" i="3"/>
  <c r="J104" i="3"/>
  <c r="K104" i="3" s="1"/>
  <c r="F104" i="3"/>
  <c r="L103" i="3"/>
  <c r="J103" i="3"/>
  <c r="K103" i="3" s="1"/>
  <c r="F103" i="3"/>
  <c r="L102" i="3"/>
  <c r="J102" i="3"/>
  <c r="K102" i="3" s="1"/>
  <c r="F102" i="3"/>
  <c r="L101" i="3"/>
  <c r="J101" i="3"/>
  <c r="K101" i="3" s="1"/>
  <c r="F101" i="3"/>
  <c r="G9" i="3" s="1"/>
  <c r="L100" i="3"/>
  <c r="J100" i="3"/>
  <c r="K100" i="3" s="1"/>
  <c r="F100" i="3"/>
  <c r="L99" i="3"/>
  <c r="J99" i="3"/>
  <c r="K99" i="3" s="1"/>
  <c r="F99" i="3"/>
  <c r="L98" i="3"/>
  <c r="J98" i="3"/>
  <c r="K98" i="3" s="1"/>
  <c r="F98" i="3"/>
  <c r="L97" i="3"/>
  <c r="J97" i="3"/>
  <c r="K97" i="3" s="1"/>
  <c r="F97" i="3"/>
  <c r="L96" i="3"/>
  <c r="J96" i="3"/>
  <c r="K96" i="3" s="1"/>
  <c r="F96" i="3"/>
  <c r="L95" i="3"/>
  <c r="J95" i="3"/>
  <c r="K95" i="3" s="1"/>
  <c r="F95" i="3"/>
  <c r="L94" i="3"/>
  <c r="J94" i="3"/>
  <c r="K94" i="3" s="1"/>
  <c r="F94" i="3"/>
  <c r="L93" i="3"/>
  <c r="J93" i="3"/>
  <c r="K93" i="3" s="1"/>
  <c r="F93" i="3"/>
  <c r="L92" i="3"/>
  <c r="J92" i="3"/>
  <c r="K92" i="3" s="1"/>
  <c r="F92" i="3"/>
  <c r="L91" i="3"/>
  <c r="J91" i="3"/>
  <c r="K91" i="3" s="1"/>
  <c r="L90" i="3"/>
  <c r="J90" i="3"/>
  <c r="K90" i="3" s="1"/>
  <c r="F90" i="3"/>
  <c r="L89" i="3"/>
  <c r="J89" i="3"/>
  <c r="K89" i="3" s="1"/>
  <c r="F89" i="3"/>
  <c r="L88" i="3"/>
  <c r="J88" i="3"/>
  <c r="K88" i="3" s="1"/>
  <c r="F88" i="3"/>
  <c r="L87" i="3"/>
  <c r="J87" i="3"/>
  <c r="K87" i="3" s="1"/>
  <c r="L86" i="3"/>
  <c r="J86" i="3"/>
  <c r="K86" i="3" s="1"/>
  <c r="F86" i="3"/>
  <c r="L85" i="3"/>
  <c r="J85" i="3"/>
  <c r="K85" i="3" s="1"/>
  <c r="F85" i="3"/>
  <c r="L84" i="3"/>
  <c r="J84" i="3"/>
  <c r="K84" i="3" s="1"/>
  <c r="F84" i="3"/>
  <c r="L83" i="3"/>
  <c r="J83" i="3"/>
  <c r="K83" i="3" s="1"/>
  <c r="F83" i="3"/>
  <c r="L82" i="3"/>
  <c r="J82" i="3"/>
  <c r="K82" i="3" s="1"/>
  <c r="F82" i="3"/>
  <c r="G15" i="3"/>
  <c r="G14" i="3"/>
  <c r="B14" i="3"/>
  <c r="B13" i="3"/>
  <c r="H12" i="3"/>
  <c r="H13" i="3" s="1"/>
  <c r="H14" i="3" s="1"/>
  <c r="G12" i="3"/>
  <c r="B12" i="3"/>
  <c r="H11" i="3"/>
  <c r="G11" i="3"/>
  <c r="B11" i="3"/>
  <c r="G10" i="3"/>
  <c r="B9" i="3"/>
  <c r="G8" i="3"/>
  <c r="G7" i="3"/>
  <c r="G6" i="3"/>
  <c r="G5" i="3"/>
  <c r="G4" i="3"/>
  <c r="F107" i="3" l="1"/>
  <c r="G143" i="3"/>
  <c r="J143" i="3" s="1"/>
  <c r="K143" i="3" s="1"/>
  <c r="J107" i="3"/>
  <c r="K107" i="3" s="1"/>
  <c r="C163" i="3"/>
  <c r="C164" i="3" s="1"/>
  <c r="F164" i="3" s="1"/>
  <c r="F162" i="3"/>
  <c r="G123" i="3"/>
  <c r="G124" i="3" s="1"/>
  <c r="G125" i="3" s="1"/>
  <c r="J125" i="3" s="1"/>
  <c r="K125" i="3" s="1"/>
  <c r="G13" i="3"/>
  <c r="G128" i="3"/>
  <c r="G129" i="3" s="1"/>
  <c r="G130" i="3" s="1"/>
  <c r="J130" i="3" s="1"/>
  <c r="K130" i="3" s="1"/>
  <c r="F122" i="3"/>
  <c r="F127" i="3"/>
  <c r="J182" i="3"/>
  <c r="K182" i="3" s="1"/>
  <c r="C124" i="3"/>
  <c r="C125" i="3" s="1"/>
  <c r="F125" i="3" s="1"/>
  <c r="F123" i="3"/>
  <c r="C183" i="3"/>
  <c r="C143" i="3"/>
  <c r="F143" i="3" s="1"/>
  <c r="J162" i="3"/>
  <c r="K162" i="3" s="1"/>
  <c r="C110" i="3"/>
  <c r="F110" i="3" s="1"/>
  <c r="F109" i="3"/>
  <c r="C134" i="3"/>
  <c r="F133" i="3"/>
  <c r="G114" i="3"/>
  <c r="J113" i="3"/>
  <c r="K113" i="3" s="1"/>
  <c r="G110" i="3"/>
  <c r="J110" i="3" s="1"/>
  <c r="K110" i="3" s="1"/>
  <c r="J109" i="3"/>
  <c r="K109" i="3" s="1"/>
  <c r="C114" i="3"/>
  <c r="F113" i="3"/>
  <c r="G119" i="3"/>
  <c r="J118" i="3"/>
  <c r="K118" i="3" s="1"/>
  <c r="C130" i="3"/>
  <c r="F130" i="3" s="1"/>
  <c r="F129" i="3"/>
  <c r="C119" i="3"/>
  <c r="F118" i="3"/>
  <c r="G134" i="3"/>
  <c r="J133" i="3"/>
  <c r="K133" i="3" s="1"/>
  <c r="J164" i="3"/>
  <c r="K164" i="3" s="1"/>
  <c r="G165" i="3"/>
  <c r="J152" i="3"/>
  <c r="K152" i="3" s="1"/>
  <c r="G153" i="3"/>
  <c r="J163" i="3"/>
  <c r="K163" i="3" s="1"/>
  <c r="J184" i="3"/>
  <c r="K184" i="3" s="1"/>
  <c r="G185" i="3"/>
  <c r="C138" i="3"/>
  <c r="F137" i="3"/>
  <c r="F117" i="3"/>
  <c r="J117" i="3"/>
  <c r="K117" i="3" s="1"/>
  <c r="C153" i="3"/>
  <c r="J172" i="3"/>
  <c r="K172" i="3" s="1"/>
  <c r="G173" i="3"/>
  <c r="J183" i="3"/>
  <c r="K183" i="3" s="1"/>
  <c r="F108" i="3"/>
  <c r="J108" i="3"/>
  <c r="K108" i="3" s="1"/>
  <c r="F112" i="3"/>
  <c r="J112" i="3"/>
  <c r="K112" i="3" s="1"/>
  <c r="F128" i="3"/>
  <c r="F132" i="3"/>
  <c r="J132" i="3"/>
  <c r="K132" i="3" s="1"/>
  <c r="G138" i="3"/>
  <c r="J137" i="3"/>
  <c r="K137" i="3" s="1"/>
  <c r="C173" i="3"/>
  <c r="G144" i="3" l="1"/>
  <c r="J144" i="3" s="1"/>
  <c r="K144" i="3" s="1"/>
  <c r="J129" i="3"/>
  <c r="K129" i="3" s="1"/>
  <c r="J128" i="3"/>
  <c r="K128" i="3" s="1"/>
  <c r="F163" i="3"/>
  <c r="C144" i="3"/>
  <c r="C145" i="3" s="1"/>
  <c r="J123" i="3"/>
  <c r="K123" i="3" s="1"/>
  <c r="F124" i="3"/>
  <c r="J124" i="3"/>
  <c r="K124" i="3" s="1"/>
  <c r="C165" i="3"/>
  <c r="C166" i="3" s="1"/>
  <c r="F183" i="3"/>
  <c r="C184" i="3"/>
  <c r="G166" i="3"/>
  <c r="J165" i="3"/>
  <c r="K165" i="3" s="1"/>
  <c r="F138" i="3"/>
  <c r="C139" i="3"/>
  <c r="C120" i="3"/>
  <c r="F120" i="3" s="1"/>
  <c r="F119" i="3"/>
  <c r="G120" i="3"/>
  <c r="J120" i="3" s="1"/>
  <c r="K120" i="3" s="1"/>
  <c r="J119" i="3"/>
  <c r="K119" i="3" s="1"/>
  <c r="F134" i="3"/>
  <c r="C135" i="3"/>
  <c r="F135" i="3" s="1"/>
  <c r="C174" i="3"/>
  <c r="F173" i="3"/>
  <c r="G186" i="3"/>
  <c r="J185" i="3"/>
  <c r="K185" i="3" s="1"/>
  <c r="G154" i="3"/>
  <c r="J153" i="3"/>
  <c r="K153" i="3" s="1"/>
  <c r="J138" i="3"/>
  <c r="K138" i="3" s="1"/>
  <c r="G139" i="3"/>
  <c r="G174" i="3"/>
  <c r="J173" i="3"/>
  <c r="K173" i="3" s="1"/>
  <c r="C154" i="3"/>
  <c r="F153" i="3"/>
  <c r="G135" i="3"/>
  <c r="J135" i="3" s="1"/>
  <c r="K135" i="3" s="1"/>
  <c r="J134" i="3"/>
  <c r="K134" i="3" s="1"/>
  <c r="F114" i="3"/>
  <c r="C115" i="3"/>
  <c r="F115" i="3" s="1"/>
  <c r="G115" i="3"/>
  <c r="J115" i="3" s="1"/>
  <c r="K115" i="3" s="1"/>
  <c r="J114" i="3"/>
  <c r="K114" i="3" s="1"/>
  <c r="G145" i="3" l="1"/>
  <c r="G146" i="3" s="1"/>
  <c r="F144" i="3"/>
  <c r="F165" i="3"/>
  <c r="C185" i="3"/>
  <c r="F184" i="3"/>
  <c r="J174" i="3"/>
  <c r="K174" i="3" s="1"/>
  <c r="G175" i="3"/>
  <c r="G187" i="3"/>
  <c r="J186" i="3"/>
  <c r="K186" i="3" s="1"/>
  <c r="G167" i="3"/>
  <c r="J166" i="3"/>
  <c r="K166" i="3" s="1"/>
  <c r="F139" i="3"/>
  <c r="C140" i="3"/>
  <c r="F140" i="3" s="1"/>
  <c r="J139" i="3"/>
  <c r="K139" i="3" s="1"/>
  <c r="G140" i="3"/>
  <c r="J140" i="3" s="1"/>
  <c r="K140" i="3" s="1"/>
  <c r="C155" i="3"/>
  <c r="F154" i="3"/>
  <c r="C167" i="3"/>
  <c r="F166" i="3"/>
  <c r="G155" i="3"/>
  <c r="J154" i="3"/>
  <c r="K154" i="3" s="1"/>
  <c r="C175" i="3"/>
  <c r="F174" i="3"/>
  <c r="C146" i="3"/>
  <c r="F145" i="3"/>
  <c r="J145" i="3" l="1"/>
  <c r="K145" i="3" s="1"/>
  <c r="C186" i="3"/>
  <c r="F185" i="3"/>
  <c r="G156" i="3"/>
  <c r="J155" i="3"/>
  <c r="K155" i="3" s="1"/>
  <c r="F155" i="3"/>
  <c r="C156" i="3"/>
  <c r="G188" i="3"/>
  <c r="J187" i="3"/>
  <c r="K187" i="3" s="1"/>
  <c r="G176" i="3"/>
  <c r="J175" i="3"/>
  <c r="K175" i="3" s="1"/>
  <c r="C147" i="3"/>
  <c r="F146" i="3"/>
  <c r="F175" i="3"/>
  <c r="C176" i="3"/>
  <c r="F167" i="3"/>
  <c r="C168" i="3"/>
  <c r="G168" i="3"/>
  <c r="J167" i="3"/>
  <c r="K167" i="3" s="1"/>
  <c r="G147" i="3"/>
  <c r="J146" i="3"/>
  <c r="K146" i="3" s="1"/>
  <c r="F186" i="3" l="1"/>
  <c r="C187" i="3"/>
  <c r="F168" i="3"/>
  <c r="C169" i="3"/>
  <c r="G148" i="3"/>
  <c r="J147" i="3"/>
  <c r="K147" i="3" s="1"/>
  <c r="C148" i="3"/>
  <c r="F147" i="3"/>
  <c r="G189" i="3"/>
  <c r="J188" i="3"/>
  <c r="K188" i="3" s="1"/>
  <c r="G157" i="3"/>
  <c r="J156" i="3"/>
  <c r="K156" i="3" s="1"/>
  <c r="F176" i="3"/>
  <c r="C177" i="3"/>
  <c r="C157" i="3"/>
  <c r="F156" i="3"/>
  <c r="G169" i="3"/>
  <c r="J168" i="3"/>
  <c r="K168" i="3" s="1"/>
  <c r="G177" i="3"/>
  <c r="J176" i="3"/>
  <c r="K176" i="3" s="1"/>
  <c r="F187" i="3" l="1"/>
  <c r="C188" i="3"/>
  <c r="C178" i="3"/>
  <c r="F177" i="3"/>
  <c r="G170" i="3"/>
  <c r="J170" i="3" s="1"/>
  <c r="K170" i="3" s="1"/>
  <c r="J169" i="3"/>
  <c r="K169" i="3" s="1"/>
  <c r="G190" i="3"/>
  <c r="J190" i="3" s="1"/>
  <c r="K190" i="3" s="1"/>
  <c r="J189" i="3"/>
  <c r="K189" i="3" s="1"/>
  <c r="G149" i="3"/>
  <c r="J148" i="3"/>
  <c r="K148" i="3" s="1"/>
  <c r="C170" i="3"/>
  <c r="F170" i="3" s="1"/>
  <c r="F169" i="3"/>
  <c r="G178" i="3"/>
  <c r="J177" i="3"/>
  <c r="K177" i="3" s="1"/>
  <c r="C158" i="3"/>
  <c r="F157" i="3"/>
  <c r="G158" i="3"/>
  <c r="J157" i="3"/>
  <c r="K157" i="3" s="1"/>
  <c r="F148" i="3"/>
  <c r="C149" i="3"/>
  <c r="C189" i="3" l="1"/>
  <c r="F188" i="3"/>
  <c r="G159" i="3"/>
  <c r="J158" i="3"/>
  <c r="K158" i="3" s="1"/>
  <c r="G150" i="3"/>
  <c r="J150" i="3" s="1"/>
  <c r="K150" i="3" s="1"/>
  <c r="J149" i="3"/>
  <c r="K149" i="3" s="1"/>
  <c r="G179" i="3"/>
  <c r="J178" i="3"/>
  <c r="K178" i="3" s="1"/>
  <c r="C150" i="3"/>
  <c r="F150" i="3" s="1"/>
  <c r="F149" i="3"/>
  <c r="F158" i="3"/>
  <c r="C159" i="3"/>
  <c r="F178" i="3"/>
  <c r="C179" i="3"/>
  <c r="F189" i="3" l="1"/>
  <c r="C190" i="3"/>
  <c r="F190" i="3" s="1"/>
  <c r="F179" i="3"/>
  <c r="C180" i="3"/>
  <c r="F180" i="3" s="1"/>
  <c r="F159" i="3"/>
  <c r="C160" i="3"/>
  <c r="F160" i="3" s="1"/>
  <c r="G180" i="3"/>
  <c r="J180" i="3" s="1"/>
  <c r="K180" i="3" s="1"/>
  <c r="J179" i="3"/>
  <c r="K179" i="3" s="1"/>
  <c r="G160" i="3"/>
  <c r="J160" i="3" s="1"/>
  <c r="K160" i="3" s="1"/>
  <c r="J159" i="3"/>
  <c r="K15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DELL</author>
    <author>Lenovo</author>
  </authors>
  <commentList>
    <comment ref="G11" authorId="0" shapeId="0" xr:uid="{E9A150A5-715F-4DAE-9CF6-9029E9EFEA84}">
      <text>
        <r>
          <rPr>
            <b/>
            <sz val="9"/>
            <color indexed="81"/>
            <rFont val="Tahoma"/>
            <family val="2"/>
          </rPr>
          <t>Author:</t>
        </r>
        <r>
          <rPr>
            <sz val="9"/>
            <color indexed="81"/>
            <rFont val="Tahoma"/>
            <family val="2"/>
          </rPr>
          <t xml:space="preserve">
1 CUM = 500 Bricks</t>
        </r>
      </text>
    </comment>
    <comment ref="F82" authorId="1" shapeId="0" xr:uid="{C99191BD-96A1-49EE-92ED-FE307004233A}">
      <text>
        <r>
          <rPr>
            <b/>
            <sz val="9"/>
            <color indexed="81"/>
            <rFont val="Tahoma"/>
            <family val="2"/>
          </rPr>
          <t>DELL:</t>
        </r>
        <r>
          <rPr>
            <sz val="9"/>
            <color indexed="81"/>
            <rFont val="Tahoma"/>
            <family val="2"/>
          </rPr>
          <t xml:space="preserve">
SAME AS MURUM LEAD</t>
        </r>
      </text>
    </comment>
    <comment ref="J82" authorId="2" shapeId="0" xr:uid="{CF644293-C7EC-4109-86FA-D388CF17779C}">
      <text>
        <r>
          <rPr>
            <b/>
            <sz val="9"/>
            <color indexed="81"/>
            <rFont val="Tahoma"/>
            <family val="2"/>
          </rPr>
          <t>Lenovo:</t>
        </r>
        <r>
          <rPr>
            <sz val="9"/>
            <color indexed="81"/>
            <rFont val="Tahoma"/>
            <family val="2"/>
          </rPr>
          <t xml:space="preserve">
SAME AS CEMENT LEAD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11" authorId="0" shapeId="0" xr:uid="{1D2F8736-C599-441F-ADA1-6AB31DCF6EB4}">
      <text>
        <r>
          <rPr>
            <b/>
            <sz val="9"/>
            <color indexed="81"/>
            <rFont val="Tahoma"/>
            <family val="2"/>
          </rPr>
          <t>Lenovo:</t>
        </r>
        <r>
          <rPr>
            <sz val="9"/>
            <color indexed="81"/>
            <rFont val="Tahoma"/>
            <family val="2"/>
          </rPr>
          <t xml:space="preserve">
main link</t>
        </r>
      </text>
    </comment>
    <comment ref="C12" authorId="0" shapeId="0" xr:uid="{F44C274D-F951-40FD-949A-887AE59592B5}">
      <text>
        <r>
          <rPr>
            <b/>
            <sz val="9"/>
            <color indexed="81"/>
            <rFont val="Tahoma"/>
            <family val="2"/>
          </rPr>
          <t>Lenovo:</t>
        </r>
        <r>
          <rPr>
            <sz val="9"/>
            <color indexed="81"/>
            <rFont val="Tahoma"/>
            <family val="2"/>
          </rPr>
          <t xml:space="preserve">
main link</t>
        </r>
      </text>
    </comment>
    <comment ref="C16" authorId="0" shapeId="0" xr:uid="{F2C362DB-D6CA-4464-96E9-6E5A10220610}">
      <text>
        <r>
          <rPr>
            <b/>
            <sz val="9"/>
            <color indexed="81"/>
            <rFont val="Tahoma"/>
            <family val="2"/>
          </rPr>
          <t>Lenovo:</t>
        </r>
        <r>
          <rPr>
            <sz val="9"/>
            <color indexed="81"/>
            <rFont val="Tahoma"/>
            <family val="2"/>
          </rPr>
          <t xml:space="preserve">
main link</t>
        </r>
      </text>
    </comment>
    <comment ref="F16" authorId="0" shapeId="0" xr:uid="{64A9751E-43B5-4B13-A00E-D513EC119E43}">
      <text>
        <r>
          <rPr>
            <b/>
            <sz val="9"/>
            <color indexed="81"/>
            <rFont val="Tahoma"/>
            <family val="2"/>
          </rPr>
          <t>Lenovo:</t>
        </r>
        <r>
          <rPr>
            <sz val="9"/>
            <color indexed="81"/>
            <rFont val="Tahoma"/>
            <family val="2"/>
          </rPr>
          <t xml:space="preserve">
MAIN LINK</t>
        </r>
      </text>
    </comment>
    <comment ref="I16" authorId="0" shapeId="0" xr:uid="{0D2D3701-2B0F-4DF7-9CD3-9BC0B4CE5A19}">
      <text>
        <r>
          <rPr>
            <b/>
            <sz val="9"/>
            <color indexed="81"/>
            <rFont val="Tahoma"/>
            <family val="2"/>
          </rPr>
          <t>Lenovo:</t>
        </r>
        <r>
          <rPr>
            <sz val="9"/>
            <color indexed="81"/>
            <rFont val="Tahoma"/>
            <family val="2"/>
          </rPr>
          <t xml:space="preserve">
MAIN LINK</t>
        </r>
      </text>
    </comment>
    <comment ref="L16" authorId="0" shapeId="0" xr:uid="{B8BEDD5C-8FFD-445E-BE17-B159DD67CD0F}">
      <text>
        <r>
          <rPr>
            <b/>
            <sz val="9"/>
            <color indexed="81"/>
            <rFont val="Tahoma"/>
            <family val="2"/>
          </rPr>
          <t>Lenovo:</t>
        </r>
        <r>
          <rPr>
            <sz val="9"/>
            <color indexed="81"/>
            <rFont val="Tahoma"/>
            <family val="2"/>
          </rPr>
          <t xml:space="preserve">
MAIN LINK</t>
        </r>
      </text>
    </comment>
    <comment ref="O16" authorId="0" shapeId="0" xr:uid="{81511EEC-D1CB-4A17-94D6-DF7A7254198A}">
      <text>
        <r>
          <rPr>
            <b/>
            <sz val="9"/>
            <color indexed="81"/>
            <rFont val="Tahoma"/>
            <family val="2"/>
          </rPr>
          <t>Lenovo:</t>
        </r>
        <r>
          <rPr>
            <sz val="9"/>
            <color indexed="81"/>
            <rFont val="Tahoma"/>
            <family val="2"/>
          </rPr>
          <t xml:space="preserve">
MAIN LINK</t>
        </r>
      </text>
    </comment>
    <comment ref="R16" authorId="0" shapeId="0" xr:uid="{4C4ABC54-2A29-4B42-8B84-C18629F09A08}">
      <text>
        <r>
          <rPr>
            <b/>
            <sz val="9"/>
            <color indexed="81"/>
            <rFont val="Tahoma"/>
            <family val="2"/>
          </rPr>
          <t>Lenovo:</t>
        </r>
        <r>
          <rPr>
            <sz val="9"/>
            <color indexed="81"/>
            <rFont val="Tahoma"/>
            <family val="2"/>
          </rPr>
          <t xml:space="preserve">
MAIN LINK </t>
        </r>
      </text>
    </comment>
    <comment ref="U16" authorId="0" shapeId="0" xr:uid="{E0A10784-33FE-4621-B4AD-CB7A8B9E713E}">
      <text>
        <r>
          <rPr>
            <b/>
            <sz val="9"/>
            <color indexed="81"/>
            <rFont val="Tahoma"/>
            <family val="2"/>
          </rPr>
          <t>Lenovo:</t>
        </r>
        <r>
          <rPr>
            <sz val="9"/>
            <color indexed="81"/>
            <rFont val="Tahoma"/>
            <family val="2"/>
          </rPr>
          <t xml:space="preserve">
MAIN LINK </t>
        </r>
      </text>
    </comment>
    <comment ref="C17" authorId="0" shapeId="0" xr:uid="{1927B5C3-95B6-4D77-AE23-39FBDB7E9740}">
      <text>
        <r>
          <rPr>
            <b/>
            <sz val="9"/>
            <color indexed="81"/>
            <rFont val="Tahoma"/>
            <family val="2"/>
          </rPr>
          <t>Lenovo:</t>
        </r>
        <r>
          <rPr>
            <sz val="9"/>
            <color indexed="81"/>
            <rFont val="Tahoma"/>
            <family val="2"/>
          </rPr>
          <t xml:space="preserve">
main link</t>
        </r>
      </text>
    </comment>
  </commentList>
</comments>
</file>

<file path=xl/sharedStrings.xml><?xml version="1.0" encoding="utf-8"?>
<sst xmlns="http://schemas.openxmlformats.org/spreadsheetml/2006/main" count="32722" uniqueCount="5891">
  <si>
    <t>Description of the item</t>
  </si>
  <si>
    <t>Unit</t>
  </si>
  <si>
    <t>Completed Rate for 2021-22 excluding GST In Rs.</t>
  </si>
  <si>
    <t>Number</t>
  </si>
  <si>
    <t>Taking the trial pit for roads, alignment, C.D. Works in earth soil of all sorts, sands gravel or soft murum, including stacking the excavated material including all lifts and necessary back filling upto depth 1.5 meters</t>
  </si>
  <si>
    <t>Cubic Metre</t>
  </si>
  <si>
    <t>Taking the trial pit for roads, alignment, C.D. Works in earth soil of all sorts, sands gravel, or soft murum, including stacking the excavated material including all lifts and necessary back filling upto depth 3.0 meters</t>
  </si>
  <si>
    <t>Kilometre</t>
  </si>
  <si>
    <t>Providing and Fixing Wooden survey pegs including White washing etc. complete.</t>
  </si>
  <si>
    <t>Carrying out catchment area traverse survey of minor stream (not traceable in toposheet) below 100 acres</t>
  </si>
  <si>
    <t>Cutting down branches of trees , bushes etc. stacking the material neatly as directed (For Motarable Road)</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</si>
  <si>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triangular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a) up to 1 Acre</t>
  </si>
  <si>
    <t>Acre</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</si>
  <si>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b) Above 1 Acre</t>
  </si>
  <si>
    <t>Survey of Minor bridge including taking L section of existing road and two defined cross sections ,one of U/s and one of D/s, one vergin cross section on alternate  proposed cross sections and bed slope of stream upto sufficient long distance as required with chain and compass. Taking three trial pits of size 1.00x1.00x3.0 m and  collecting samples  of   materials  at  site for  ascertaining the silt  factor,  unit  weight  test,  specific  gravity from Govt.  approved  laboratories(  testing charges  to  be  borne  by  the  agency)   and  preparation  of  detailed survey data, submission  of the project duly typed and  colouring of the ammonia prints, site plan and  other drawings etc. complete if required from the Department.</t>
  </si>
  <si>
    <t>Survey of major bridge including taking L-section of existing road two defined cross -sections (one at U/S and one at D/s) and one vergin cross section on alternate  proposed cross sections and bed slope of stream upto sufficient long distance as required with chain and compass.Taking 5 trial pits, three in bed, two on banks of size 2.00x2.00x3.00 m for collecting samples  of  materials at site for ascertaining the silt factor, unit weight test,  specific  gravity  from  Govt.  approved  laboratories  (testing  charges  to  be  borne  by  the  agency)  and preparation of detailed survey data, submission of the project duly typed and colouring of ammonia prints, site plan and other drawings etc.complete. And all types of compliance if required from Department. (Excluding taking trial bores and contouring)</t>
  </si>
  <si>
    <t>Running Metre</t>
  </si>
  <si>
    <t>Square Metre</t>
  </si>
  <si>
    <t>Survey  of  raised  Causeway  including  reconnaissance,   taking  L  section  of  existing  road  one  defined  one vergin one alternate proposed cross section and stream upto sufficient lengths with chain and compass taking two trial pits of size 2.00x2.00x3.00 m. collecting samples at site ascertaining silt factor and preparation of detailed survey data,submission of the project duly typed colouring of the ammonia prints,site plan and other drawing etc.complete if required from Deparetment.</t>
  </si>
  <si>
    <t>Fly levelling for carrying out bench mark.</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</si>
  <si>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New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</si>
  <si>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Existing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</si>
  <si>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Hilly Terrain New Alignment</t>
  </si>
  <si>
    <t>Demarcation  of  Road  boundry  (ROW)  including  fixing  the  boundry  stones  of  standard  size   and  shape including fixing in block of standard size of C.C. of 1:4:8 white washing at 30 M interval on both sides</t>
  </si>
  <si>
    <t>Providing  and  maintaining  temparory  platform  for  erecting  boring  machined  in  river  bed  to  the  depth  of standing water 2 m and above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2 m  and Above.</t>
  </si>
  <si>
    <t>Providing and maintaining temparory platform for inspection from one bank to another bank of bore location in river bed in all depth of standing water of size 1.30 x 2.00 M by using 4 Nos. of M.S. empty barrels in M.S. frame made  of  M.S. angle size 50 x 50 x 5 mm with fabrication and over it a jungle wood planks platform of size 1.30 x 2.00 x 0.03 M size including supplying of nylon rope 24 mm dia. and 300 M length of movement of platform enganging a labour on inspection days etc. complete.</t>
  </si>
  <si>
    <t>Shift</t>
  </si>
  <si>
    <t>Providing detailed reports of the inspection logging of drilled hole by observing visual description of data as per depth, thickness of layer, type of sample, wash sample, bore recovery type of drill etc. complete.</t>
  </si>
  <si>
    <t>Report</t>
  </si>
  <si>
    <t>Preparing land plans and land schedule including carrying out plane table survey for Private / Forest land on both  side  of  road  in  Rural  and  Urban  areas.  The  work  of  plotting  and  certificate  from  T.I.L.R.  or  other authorities shall be obtained from correctness of prepared plans. Tracing ang taking out prints and preparing the requisite booklets duly bounds and  printing with  all materials etc. Three land  plan  booklets along with original  tracing  shall  be  supplied  including  procurement  of  village  maps  /  forest  land  plans  from  concern authorities.Note  :  The  item  plane  table  includes  following  points  1  )  Carrying  out  plane  table  survey.  2) Plotting of duly surveyed area . 3) Collection of data  from  D.I.L.R. authorities  and  verification of survey maps by D.I.L.R. authorities . 4) Preparing three booklets of survey maps including taking out prints of survey maps,  binding  etc.  5)  Carrying  out  plane  table  survey  of  the  Private  /  Forest  land  along  the  road  upto  30 meters on either side from the road centre.</t>
  </si>
  <si>
    <t>Geometrical  design  of  road  horizontal  and  vertical  curves  for  design  speed  specified  by  IRC  including carrying out trail for optimising of civil cost minimising land acquisition and maximum use of existing facility and  preparation  of  widening  arrangement  drawing  for  insisting  structures  stake  out  date  for  horizontal alignment and working levels including super elevation effect etc. complete.</t>
  </si>
  <si>
    <t>Transfering and taking out design on coordinates of baseline on ground using nails for exsisting road surfaces and survey pegs for new alignments including taking out coordinates for horizontal curves at  required interval of 50 meters  etc. complete. ( Extra  line  such as right of way median edges to toe line not included).</t>
  </si>
  <si>
    <t>Preparation of Engineering drawing as strip plan, widening scheme, index / key map, typical cross section, retaining walls, road furniture, general arrangement drawings for bus bays / truck lay-bays / rest areas / toll plaza / booths / and type drawing of pipe/ slab drains etc. on computer using Auto CAD.</t>
  </si>
  <si>
    <t>Preparaion  of initial design of flyovers with  preparing General Arrangement drawing with dimensions  etc. complete and preparation of rough estimate for all components of bridge. Including supplying four copies of coloured drawings and copy of drawing on C.D. ( excluding geotechnical and structural design part.)</t>
  </si>
  <si>
    <t>Preparation of draft / Final Report comprising of technical, financial economic feasibility and environmental aspects  of  the project  including executive  summary  and  detailed  chapters  on  necessity  and  introduction  of project  existing  and  future  traffic,  design  philosophy  scope  of  work,  summary  of  available  cost  estimates justification for rates adopted, key points of execution, salient features of the project, location of toll plaza, toll rate  /  policy  to  be  adopted  and  specification  of  major  construction  items  etc.  in  8  copies  having  attractive cover and binding s directed by engineer in charge etc. complete.</t>
  </si>
  <si>
    <t>Day</t>
  </si>
  <si>
    <t>Providing of Jeep/vehicle for conveying surey material, Engineers, labours etc. complete</t>
  </si>
  <si>
    <t>Cutting down trees including trunks and branches with girths above 30cm to 60cm and stacking the materials neatly with all lifts and lead of 1000m as directed and earth filling in the depression / pit if any.</t>
  </si>
  <si>
    <t>Cutting down trees including trunks and branches with girths above 60cm to 90cm and stacking the materials neatly with all lifts and lead of 1000m. as directed and earth filling in the depression/pit if any.</t>
  </si>
  <si>
    <t>Cutting  down  trees  including  trunks  and  branches  with  girths  above  90cm  to  180cm  and  stacking  the materials neatly with all lifts and lead of 1000m. as directed and earth filling in the depression/pit if any.</t>
  </si>
  <si>
    <t>Cutting  down  trees  including  trunks  and  branches  with  girths  above  180cm  to  270cm  and  stacking  the materials neatly with all lifts and lead of 1000m. as directed and earth filling in the depression/pit if any.</t>
  </si>
  <si>
    <t>Cutting  down  trees  including  trunks  and  branches  with  girths  above  270cm  to  450cm  and  stacking  the materials neatly with all lifts and lead of 1000m. as directed and earth filling in the depression/pit if any.</t>
  </si>
  <si>
    <t>Cutting down trees including trunks and branches with girths above 450cm and stacking the materials neatly with all lifts and lead of 1000m. as directed and earth filling in the depression/pit if any.</t>
  </si>
  <si>
    <t>Clearing grass and removal of rubbish up to a distance of 50 metres outside the periphery of the area .</t>
  </si>
  <si>
    <t>Deleted</t>
  </si>
  <si>
    <t>-</t>
  </si>
  <si>
    <t>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1000 metres including removal and disposal of top organic soil not exceeding 150 mm in thickness.</t>
  </si>
  <si>
    <t>Excavation for roadway in soft rock, including dressing section to the required grade, camber and side slopes and conveying the excavated materials with all lifts upto a lead of 50m. and spreading or stacking as directed.</t>
  </si>
  <si>
    <t>Excavation  for  catch  /  side water  gutter  in  all  sorts  of  soils  to the  specified  section  including stacking  the excavated stuff in a regular bund and disposing of unsuitable or excess stuff as directed all sorts of soils.</t>
  </si>
  <si>
    <t>Excavation for catch / side water gutter in Hard murum and boulder strata to the specified section including stacking the excavated stuff in a regular bund and disposing of unsuitable or excess stuff as directed.</t>
  </si>
  <si>
    <t>Excavation  for  catch  /  side  water  gutter  in  Soft  rock  strata  to  the  specified  section  including  stacking  the excavated stuff in a regular bund and disposing of unsuitable or excess stuff as directed.</t>
  </si>
  <si>
    <t>Providing earth work in embankment with approved materials obtained from departmental land upto lead of 50m. including all lifts, laying in layers of 20cm. to 30cm. thickness breaking clods, dressing to the required lines, curves, grades &amp; section, watering and compaction with vibratory roller to achieve not less than 97 % of standard proctor density etc. complete ( Material obtained from departmental Land)</t>
  </si>
  <si>
    <t>Providing earth work in embankment with approved materials obtained from other sources upto lead of 50m. including all lifts, laying in layers of 20cm. to 30cm. thickness breaking clods, dressing to the required lines, curves, grades &amp; section, watering and compaction with vibratory roller with V-Sat attachment to achieve not less than 97 % of standard proctor density etc. complete  ( Material obtained from Other sources)</t>
  </si>
  <si>
    <t>2.29a</t>
  </si>
  <si>
    <t>Supplying hard murum/ kankar at the road site, including conveying and stacking complete.</t>
  </si>
  <si>
    <t>2.29b</t>
  </si>
  <si>
    <t>Supplying soft murum at the road site, including conveying and stacking complete.</t>
  </si>
  <si>
    <t>Spreading hard murum/ soft murrum/ gravel or kankar for side width complete</t>
  </si>
  <si>
    <t>Picking the road surface including sectioning etc. complete (WBM surface.)</t>
  </si>
  <si>
    <t>Picking the road surface including sectioning etc. complete (BT surface.)</t>
  </si>
  <si>
    <t>Construction of embankment with Flyash conforming to table 1 of IRC: SP: 58 - 2001 obtained from coal or lignite burning thermal power stations as waste material, spread and compacted in layer of 200mm thickness each at OMC, all as specified in IRC: SP: 58-2001 and as per approved plans.</t>
  </si>
  <si>
    <t>Lime,  Fly  ash  Stabilized  Soil  Sub-Base  --  Construction  of  Sub-base  using  lime  -  Fly  ash  admixture  with granular soil, free from organic matter/ deleterious material or clayey silts and low plasticity clays having PI between 5 and 20 and liquid limit less than 25 and commercial dry lime, slaked at site or pre-slaked with CaO content not less than 50 per cent, Fly ash to conform to gradation as per clause 4.3 of IRC: 88-1984, lime + Fly ash content ranging between 10 to 30 per cent, the minimum un-confined compressive strength and CBR value after 28 days curing and 4 days soaking to be 7.5kg/sq, cm and 25 per cent respectively, all as specified in IRC: 88-1984.</t>
  </si>
  <si>
    <t>Cement  Treated  Crushed  Rock  or  combination  as  per  clause  403.2  and  table  400.4  in  Sub  base/  Base  -- Providing, laying and spreading Material on a prepared sub grade, adding the designed quantity of cement to the spread Material, mixing in place with rotavator, grading with the motor grader and compacting with the road  roller  at  OMC  to  achieve  the  desired  unconfined  compressive  strength  and  to  form  a  layer  of  sub- base/base course.</t>
  </si>
  <si>
    <t>3.08a</t>
  </si>
  <si>
    <t>A) For Sub-base Course</t>
  </si>
  <si>
    <t>3.08b</t>
  </si>
  <si>
    <t>B) For Base Course</t>
  </si>
  <si>
    <t>Dismantling of cement concrete pavement by mechanical means using pneumatic tools, breaking to pieces not exceeding 0.02 cum in volume and stock piling at designated locations and disposal of dismantled materials up to a lead of 1000 metres, stacking serviceable and unserviceable materials separately etc. complete.</t>
  </si>
  <si>
    <t>Wet  Mix  Macadam  --  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 Laying By Grader/Paver.</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</si>
  <si>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</si>
  <si>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45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</si>
  <si>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</si>
  <si>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45 mm maximum size</t>
  </si>
  <si>
    <t>Prime coat - Providing and applying primer coat with bitumen emulsion on prepared surface of granular Base including cleaning of  road surface and spraying, primer at the rate of 0.60 kg/sqm using mechanical means.</t>
  </si>
  <si>
    <t>Providing and applying tack coat with bitumen emulsion (RS1) using emulsion pressure distributer at the rate of 0.20 kg per Sq.M. on the prepared bituminous cleaned with mechanical broom</t>
  </si>
  <si>
    <t>3.35a</t>
  </si>
  <si>
    <t>3.35b</t>
  </si>
  <si>
    <t>Providing and constructing 75 mm. thick Modified  Penetration Macadam (MPM) road surface including all materials,  preparing  the  existing  road  surface,  spreading  40  mm.  stone  metal  layers  100%  crusher  broken metal with conical crusher plant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</si>
  <si>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3.36a</t>
  </si>
  <si>
    <t>3.36b</t>
  </si>
  <si>
    <t>Providing and constructing 75 mm. thick Modified  Penetraction Macadam (MPM)  road surface including all materials,  preparing  the  existing  road  surface,  spreading  40  mm.  stone  layers  metal  100%   crusher  broken metal  with  conical  crusher  plant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</si>
  <si>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3.37a</t>
  </si>
  <si>
    <t>3.37b</t>
  </si>
  <si>
    <t>Providing and constructing 50 mm. thick Modified  Penetration Macadam (MPM)  road surface including all mataerials,  preparing  the  existing  road  surface,  spreading  40mm.  stone  metal  layers  100%  crusher  broken metal  with  conical  crusher  plant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</si>
  <si>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3.38a</t>
  </si>
  <si>
    <t>3.38b</t>
  </si>
  <si>
    <t>BITUMINOUS MACADAM: Proving and laying bituminous macadam using crushed aggregates of Grading 1,  premixed with bituminous binder, transported to site with VTS , laid over a previously prepared surface, finished to the required grade, level, alignment, and rolling to achieve the desired compaction for 80/100 mm compacted thickness with 3.3 % using specified grade of Bitumen. -- USING Batch mix type hot mix plant with SCADA, Sensor Paver, vibratory roller.(VG-30 bulk bitumen rates are considered to arrive at rates)</t>
  </si>
  <si>
    <t>BITUMINOUS  MACADAM:--Providing  and  laying  bituminous  macadam  using  crushed  aggregate  of Grading 1, premixed with bituminous binder, transported at site with VTS, laid over a previously prepared surface , finished to the required grade ,level, alignment,and rolling to achieve the desired density for 80/100 mm compacted thickness with drum mix type hot mix plant with SCADA having complying essential features of  Hot  mix  plant  as  per  IRC-27  2009  specified  conditions  and  attachments  such  as  electronic  load  sensor based  belt  conveyers,automatic  synchronization  of  bitumen  and  aggregate  fedder,built  in  dust  controller system  and  PLC  for  Drum  Mix  plant  ,Sensor  paver,and  Vibratory  roller  excluding  prime/Tack  coat  etc. complete --Bitumen  3.30% of specified grade (VG-30 bulk bitumen rates are considered to arrive at rates)</t>
  </si>
  <si>
    <t>DENSE  BITUMINOUS  MACADAM:  Proving  and  laying  dense  bituminous  macadam  using  crushed aggregates of Grading 1, premixed with bituminous binder of specified grade of Bitumen @ 4.50 per cent by weight of total mix and filler, transported to site with VTS , laid over a previously prepared surface, finished to the required grade, level, alignment, and rolling to achieve the desired density for 76-100 mm compacted thickness  .USING  Batch  mix  type  hot  mix  plant  with  SCADA,  Sensor  Paver,  Vibratory  roller  with  Stone Dust filler.(VG-30 bulk bitumen rates are considered to arrive at rates)</t>
  </si>
  <si>
    <t>DENSE  BITUMINOUS  MACADAM:--Providing  and  laying  dense  bituminous  macadam  using  crushed aggregate of grading 1, premixed with bituminous binder Bitumen of specified grade,@ 4.50 % by weight of total  mix  and  filler,  transported  at  site with  VTS,  laid  over  a  previously  prepared  surface ,  finished  to  the required grade ,level, alignment,and rolling to achieve the desired density for 76/100 mm compacted thickness with drum mix type hot mix plant with SCADA having complying essential features of Hot mix plant as per IRC-27-2009  specified  conditions  and  attachments  such  as  electronic  load  sensor  based  belt  conveyers, automatic synchronization of bitumen and aggregate fedder,built in dust controller system and PLC for Drum Mix  plant  ,Sensor  paver,  and  Vibratory  roller  excluding  prime/Tack  coat  etc.  complete  --Bitumen  VG-30 grade with stone dust filler (VG-30 bulk bitumen rates are considered to arrive at rates)</t>
  </si>
  <si>
    <t>BITUMINOUS CONCRETE:--Providing and laying bituminous concrete using crushed aggregate of grading 1,  premixed with bituminous binder @5.40% by weight of total mix and filler, transported at site with VTS, laid over a previously prepared surface, finished to the required grade ,level, alignment, and rolling to achieve the  desired  density  for  50mm  compacted  thickness  with  drum  mix  plant  with  SCADA,  Sensor  paver  and Vibratory roller excluding prime/Tack coat etc. complete --Bitumen of specified grade with stone dust filler. (VG-30 bulk bitumen rates are considered to arrive at rates)</t>
  </si>
  <si>
    <t>Providing bituminous Type A liquid  seal coat on bituminous surface including supplying all materials  and bitumen of specified grade  preparing existing road surface, heating and applying bitumen @ 0.98 KgSqm. by mechanical means, spreading chips and rolling, by static roller having weight 8 to 10 MT. etc. complete. (VG- 30 bulk bitumen rates are considered to arrive at rates)</t>
  </si>
  <si>
    <t>Providing and laying of Type - B premix seal coat with HMP of approprate  crushed stone chipping 6.70 mm size and penetration bitumen of specified grade @ 0.68 Kg / Sqm. , preparing existing road surface including mixing in suitable Batch Mix  plant and rolling by  static roller having weight 8 to 10 MT. etc. complete. (VG- 30 bulk bitumen rates are considered to arrive at rates)</t>
  </si>
  <si>
    <t>9 MM SEAL COAT: Providing and laying of Type A 9mm premix seal coat with HMP of apropriate capacity crushed  stone  chiping  6.7  mm  size  and  penetration  bitumen  of  specified  grade  @  1.2kg/Sq.m,   preparing existing road surface by mechanical means, spreading chips and rolling, by static roller having weight 8 to 10 MT. etc. complete.(VG-30 bulk bitumen rates are considered to arrive at rates)</t>
  </si>
  <si>
    <t>Providing and laying in-situ  M30 Grade unreinforced plain cement concrete  pavement  over a prepared sub base with 43 grade cement , coarse and fine aggregate(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</si>
  <si>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</si>
  <si>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</si>
  <si>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</si>
  <si>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</si>
  <si>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</si>
  <si>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</si>
  <si>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</si>
  <si>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</si>
  <si>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 trial length construction, concrete strength not to be less than 10 Mpa at 7 days, mixed in a batching plant/ Weigh batch mixer, transported to site with all leads and lifts, laid with a paver with electronic sensor /by suitable means as approved by  Engineer-in-charge , compacting with  vibratory roller, finishing, curing and  including preparation of sub-grade surface if required etc. complete.</t>
  </si>
  <si>
    <t>Providing and  fixing in position  TMT  FE 500,  32 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</si>
  <si>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Providing and fixing in position TMT FE 500, 25mm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</si>
  <si>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Providing and fixing in position TMT FE 500, tie bars precoated with anticorrosive epoxy paint of 12 mm dia.  70  cms.long and  at  30.00  cm.  C/C   and  wherever  directed  including  handling,  straightening  wrapping with  paper  of  approved  quality  for  half  length,  necessary  cutting,  handling,  straightening  ,  supported  by assembly of TMT FE 500, chairs with proper alignment etc. complete.</t>
  </si>
  <si>
    <t>Providing and fixing factory made Hydraulically pressed Mechanically vibrated and compacted precast inter locking  cement  concrete  paving  blocks  80MM  thick  in  M-40  grade  of  approved  size  and  shape  for  City streets, small /medium market roads,low volume roads, utility cuts on arterial roads etc.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</si>
  <si>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Providing and fixing factory made Hydraulically pressed Mechanically vibrated and compacted precast inter locking  cement  concrete  paving  blocks  100MM  thick  in  M-50  grade  of  approved  size  and  shape  for  City streets and roads with high volume/ heavy traffice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</si>
  <si>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Providing and laying in situ cement concrete M -30 with tremix treatment for 200 mm thickness for Concrete Road is including laying plastic sheet for 125 micron thickness with groove cutting of 4 mm wide and 20 mm deep with necessary refilling with bitumen ( excluding reinforcement) with coarse and fine aggregate ( natural sand/ VSI grade finely washed crushed sand) etc. complete</t>
  </si>
  <si>
    <t>5.22 b</t>
  </si>
  <si>
    <t>Providing and laying in situ cement concrete M -30 with tremix treatment for 200 mm thickness for Concrete Road is including laying plastic sheet for 125 micron thickness with groove cutting of 4 mm wide and 20 mm deep with necessary refilling with polysuphide sealent (Pouring grade) confirming to BS : 5212 - 1989 into sawed  groove  widened  at  top  for  sealent  reservoir  of  specified  size  and  shape  as  per  detailed  drawing including fixing Polyethylene foam backer rod of required diameter  ( excluding reinforcement) with coarsen and fine aggregate Using V.S.I.Quality Artifitial Sand etc. complete</t>
  </si>
  <si>
    <t>a</t>
  </si>
  <si>
    <t>b</t>
  </si>
  <si>
    <t>c</t>
  </si>
  <si>
    <t>RCC 200 meter Stone in CC 1:4:8</t>
  </si>
  <si>
    <t>Fixing 1:2:4 ordinary km. stones in C.C. 1:4:8</t>
  </si>
  <si>
    <t>Fixing  R.C.C. 5th Km. stones, in  c.c. 1:4:8</t>
  </si>
  <si>
    <t>Dismantling 5th Km. Stone</t>
  </si>
  <si>
    <t>Ordinary Km. Stone</t>
  </si>
  <si>
    <t>Hectometer Stone</t>
  </si>
  <si>
    <t>200 Mt. Stone</t>
  </si>
  <si>
    <t>Ordinary Kilometer Stone</t>
  </si>
  <si>
    <t>Lettering of Fifth Km. Stone</t>
  </si>
  <si>
    <t>d</t>
  </si>
  <si>
    <t>Lettering of Boundary Stone</t>
  </si>
  <si>
    <t>e</t>
  </si>
  <si>
    <t>Lettering for cautionary/ mandatory sign boards and village name boards</t>
  </si>
  <si>
    <t>f</t>
  </si>
  <si>
    <t>Lettering for informatory sign boards etc. complete.</t>
  </si>
  <si>
    <t>g</t>
  </si>
  <si>
    <t>Lettering on masonry works with nalla flow direction, span number and location etc. complete.</t>
  </si>
  <si>
    <t>Painting and numbering trees with white background and black lettering etc. complete.</t>
  </si>
  <si>
    <t>Providing white and  colour washing to road side trees in 2  coats in  2  bands  of white and  one red band  at centre of 30 cm height each including preparing the surface, cost of material, conveying etc. complete.</t>
  </si>
  <si>
    <t>Over 10cm Wide On New Surface</t>
  </si>
  <si>
    <t>Square Meter</t>
  </si>
  <si>
    <t>Upto 10 cm Wide On Old Surface</t>
  </si>
  <si>
    <t>Over 10cm Wide On Old Surface</t>
  </si>
  <si>
    <t>Supplying and  Fixing of Molded Shank Raised  Pavement Markers / Cat's Eye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DO III Dt 11.06. 1997. The height, width and length shall not exceed 50 mm, 100 mm and 102 +/- 2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500 Kg. Fixing will be by drilling holes on the road for the shanks to go inside, without nails and using epoxy resin based adhesive as per manufacturer's recommendation and complete as directed by the engineer.The contractor shall submit  a  two  year  warranty   for  satisfactory  field  performance  including  stipulated  retro-reflectance  of  the reflecting panel, to the Engineer.</t>
  </si>
  <si>
    <t>Road Marking with Hot Applied Thermoplastic Compound with Reflectorizing Glass Beads on Bituminous Surface- Providing and laying of hot applied thermoplastic compound 2.5 mm thick including reflectorizing glass beads @ 250 gms per sqm area, thickness of 2.5 mm is exclusive of surface applied glass beads as per IRC:35 .The finished surface to be level, uniform and free from streaks and holes.complete.</t>
  </si>
  <si>
    <t>6.12 b</t>
  </si>
  <si>
    <t>Providing and applying Cold plastic paint two component rolled on surfacing material solvent free,high build two pack seamless,tough,skid resistant,material with has property of attaining 2.00mm thickness in single coat application white(or as required colour )based on glass and colour retaining acralic cross linking resin system for coloured road surfacing including surface cleaning and cost of all material etc. complete. (All inclusive on bitumen or concrete surface) work shall carried out as per IRC 35-2015 clause 2.2)</t>
  </si>
  <si>
    <t>Providing and fixing steel pipe delineators of 10 cm. in diameter and total height of 130 cm, provided with 2 strips of white retroreflective sheeting of size 5 cm.  x 32.5  cm. each  fixed horizontally  and  2  strips of  red retroreflective  sheeting  each  having  size  5  cm.  x  32.5  cm.  fixed  horizontally  at  top,  with  M.S.  round  cap having diameter 11 cm. and wire mesh at top (10 guage thick) and height of wire mesh 15 cm, M.S. hold fast 6 mm thick with 35 cm. in length, fixing the delineators in C.C. 1:4:8 concrete block of size 25 cm. x 25 cm. x 45 cm. with necessary excavation etc. complete.</t>
  </si>
  <si>
    <t>Supplying precast conventional reflective delinators on four sides for road signs</t>
  </si>
  <si>
    <t>Providing  and  fixing  including  conveyance  charges  upto  a  distance  of  200  Km.  precast  concrete  post delinators, post of size 130 x 90 x 1300 milimetre consisting of 4 B.T. wires with 14,000 Kg/cm2 C.C. M-20 grade 16mm dia. hold  fast, including excavation  and  C.C. 1:4:8  foundation  block, oil painting post with  3 coats and Red fluorescent tape 75 x 75mm and white floursent border 20mm wide around the red tape on all the four sides with necessary adhesive and lamination etc. complete.</t>
  </si>
  <si>
    <t>Post of size 65 mm x 65 mm x 6 mm</t>
  </si>
  <si>
    <t>Post of size 50 mm x 50 mm x 5 mm</t>
  </si>
  <si>
    <t>In Strata other than B.C. Soil</t>
  </si>
  <si>
    <t>In B.C. Soil with 12 mm thick R.C.C. raft in M-15, including reinforcement e.</t>
  </si>
  <si>
    <t>600 mm dia  made out of 1.5mm aluminum sheet</t>
  </si>
  <si>
    <t>600 mm dia  made out of 3mm aluminum composite material</t>
  </si>
  <si>
    <t>750 mm dia  made out of 2mm aluminum sheet</t>
  </si>
  <si>
    <t>750 mm dia  made out of 4mm aluminum composite material</t>
  </si>
  <si>
    <t>900 mm dia  made out of 2mm aluminum sheet</t>
  </si>
  <si>
    <t>900 mm dia  made out of 4mm aluminum composite material</t>
  </si>
  <si>
    <t>1200 mm dia  made out of 2mm aluminum sheet</t>
  </si>
  <si>
    <t>h</t>
  </si>
  <si>
    <t>1200 mm dia  made out of 4mm aluminum composite material</t>
  </si>
  <si>
    <t>600 mm dia  made out of  3mm aluminum  composite material</t>
  </si>
  <si>
    <t>750 mm dia  made out of  4mm aluminum composite material</t>
  </si>
  <si>
    <t>900 mm dia  made out of  4mm aluminum composite material</t>
  </si>
  <si>
    <t>1200 mm dia  made out of  4mm aluminum composite material</t>
  </si>
  <si>
    <t>600 mm  made out of 1.5mm aluminum sheet</t>
  </si>
  <si>
    <t>600 mm  made out of 3mm aluminum composite material</t>
  </si>
  <si>
    <t>750 mm  made out of 2mm aluminum sheet</t>
  </si>
  <si>
    <t>750 mm  made out of 4mm aluminum composite material</t>
  </si>
  <si>
    <t>900 mm out of 2mm aluminum sheet</t>
  </si>
  <si>
    <t>900 mm  made out of 4mm aluminum composite material</t>
  </si>
  <si>
    <t>1200 mm  made out of 2mm aluminum sheet</t>
  </si>
  <si>
    <t>1200 mm  made out of 4mm aluminum composite material</t>
  </si>
  <si>
    <t>600 mm  made out of  3mm aluminum composite material</t>
  </si>
  <si>
    <t>750 mm  made out of  4mm aluminum composite material</t>
  </si>
  <si>
    <t>900 mm  made out of 2mm aluminum sheet</t>
  </si>
  <si>
    <t>900 mm  made out of  4mm aluminum composite material</t>
  </si>
  <si>
    <t>1200 mm  made out of  4mm aluminum composite material</t>
  </si>
  <si>
    <t>2mm aluminum sheet Class B</t>
  </si>
  <si>
    <t>4mm aluminum composite material  Class B</t>
  </si>
  <si>
    <t>2mm aluminum sheet of  Class C</t>
  </si>
  <si>
    <t>4mm aluminum composite material Class C</t>
  </si>
  <si>
    <t>4mm aluminum composite material  of  Class B</t>
  </si>
  <si>
    <t>2mm aluminum sheet bonded  of  Class C</t>
  </si>
  <si>
    <t>4mm aluminum composite material  of  Class C</t>
  </si>
  <si>
    <t>2mm aluminum sheet  of Class B</t>
  </si>
  <si>
    <t>4mm aluminum composite material  of Class B</t>
  </si>
  <si>
    <t>2mm aluminum sheet  of  Class C</t>
  </si>
  <si>
    <t>4mm aluminum composite material   Class C</t>
  </si>
  <si>
    <t>Providing and fixing cautionary / warning sign board of size 60 cm. having shape of equilateral triangle with apex  point  upwards.  prepared  on  16  gauge  M.S.  sheet  including  painting  with  one  coat  of  zinc  cromate stoving  primer  and  two  coats  each  of  white  back  ground,  red  border  and  backside  gray  stove  enamelled, bonded with cut out of Retro reflective sheet Engineering grade, symbol / letters / numerals / border / arrow, coated  with  non  pealable  crystal  clear  protective  transparent  coat  retaining  100%  reflection  including  one number of M.S. Angle iron post of size 50 x 50 x 5 mm of 3.65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etc.complete.  60 cm.  equilateral triangle M.S. sheet with Engineering grade,</t>
  </si>
  <si>
    <t>Providing and fixing Mandatory / Regulatory sign board of circular shape of size 60 cm. dia. prepared on 16 gauge  M.S.  sheet  including  painting  with  zinc  chromate  stoving primer  and  two  coats  each  of  white  back ground,red  border  and  backside  gray  stove  enamelled,  bonded  with  cut  out  of  Retro  reflective  sheet Engineering  grade,  symbol  /  letters  /  numerals  /  border,  coated  with  non  pealable  crystal  clear  protective transparent coat retaining 100% relection including one number of M.S. Angle iron post of size 50 x 50 x 5 mm of 3.45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  complete.  circular  shape  of  size  60  cm.  dia.  M.S.  sheet  with  Retro  reflective  sheet Engineering grade</t>
  </si>
  <si>
    <t>Providing  and  fixing  road  junction/information  sign  boards  of  size  1.80  x  0.90  Meter  Prepared  16 guageM.S.sheet  on  frame  of  M.S.angle   of  size  35  x  35  x  5  mm  with  cross  bracing  of  size  35x35x5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 two angle iron post of size 65 x 65 x 6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</si>
  <si>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0.90  Meter  Prepared  16  guage Alluminium sheet on frame of  size 35 x 35 x 5 mm with cross bracing of size 35x35x5 mm including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</si>
  <si>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rectangular shape of size 1.80m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</si>
  <si>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road  junction/  information  sign  boards  of  size  1.80  x  1.20  Meter  Prepared  16  guage M.S.sheet on frame of size 40x40x5 mm with cross bracing of size 35x35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</si>
  <si>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1.20  Meter  Prepared  16  guage Alluminium sheet on frame of with angle iron frame of size40x40x5mm with cross bracing of size 35x35x5 mm including Type IV High Intensity Micro-Prismatic Grade Sheeting (HIP) having pressure sensitive / heat activated adhesive, IRC Specified colour retro reflective cutout border &amp; messages having pressure sensitive adhesive having border &amp; messages in IRC Specified colour back 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</si>
  <si>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square or rectangular shape of size 1.80m x1.20m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</si>
  <si>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informatory sign boards  of size 0.90 x 0.60 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 frame of with angle iron frame of size 35 x 35 x 5 mm and two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</si>
  <si>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Providing  and  fixing  sign  boards  of  size   size  60  x  80  cm  made  out  of  14  gauge  M.S.Sheet  with  retro reflective sheeting of Engineering Grade as per M.O.T. specification No. 801-3(1993) white reflective back ground, lettering symbol bordering of black non reflective paint including 3.65 metre long M.S.angle one post of 65 x 65 x 6 mm size duly painted with white and black bands including fixing the boards of M.S. angle with  galvanised  nuts  and  bolts  and  washer.  The  Board  shall  be  as  per  IRC-67-1977  including  conveying fixing in ground with C.C. 1:4:8 block of size 0.60 x 0.60 x 0.75 m, with 7 year guarantee for the sheeting etc. complete.  Mild Steel Board with Engineering Grade.</t>
  </si>
  <si>
    <t>Providing and fixing informatory sign boards  of size 60 cm x 80 cm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</si>
  <si>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Providing and fixing informatory sign boards  of size 60 cm x 80 cm made out of 3mm Aluminum composite panel  bonded  with  IRC  Specified  colour  of   retro  reflective  sheeting  of  Type  IV  High  Intensity  Micro- 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</si>
  <si>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N.H./ S.H. Route Marker size 60 cm x 45 cm with one No. direction plate of size 30 cm x 25 cm prepared on 16 gauge M.S. sheet including painting with one coat of zinc cromate stoving primer and two coats each of white and green back ground and back side gray stove enamelled, bonded with cut out of red Retro reflective sheet Engineering grade, border / letters / numerals and arrow, coated with non pealable crystal clear protective transparent coat retaining 100% reflection including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Mild  Steel  Route Marker with Engineering Grade</t>
  </si>
  <si>
    <t>Providing and fixing N.H./ S.H. Route Marker size 60 cm x 45 cm with one No. direction plate of size 30 cm x 25 cm prepared on 16 guage Alluminium sheet including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Alluminium  sheet  Type  IV  High  Intensity  Micro-Prismatic Grade Sheeting</t>
  </si>
  <si>
    <t>Providing and  fixing informatory  sign  boards  in  rectangular  shape of  size  1.20m x  0.90m made  out  of  16 guage  Aluminum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Panel Type IV High Intensity.</t>
  </si>
  <si>
    <t>Providing and fixing informatory sign boards in rectangular shape of size 1.20m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Type IV High Intensity.</t>
  </si>
  <si>
    <t>Providing and fixing Guard Railing of 1000 mm height in 25mm M.S. square bars 100 mm C/c. as per Type drawing No. 6 dt. 20-8- 85 and fixed in 50mm x 50mm x 6mm iron angle embedded in 1:2:4 C.C. bedding 55 x 45 cm and 50 x 6 iron patti as per detailed drawing with 3 coats of approved yellow and black paint.</t>
  </si>
  <si>
    <t>Design of overlay for existing B.T. surface with carrying out testing by Benkelman Beam method as per guide lines in IRC 81:1997 including design and testing at site. The charges for transportation of Benkelman Beam, loaded truck, labour for testing and traffic control are not included.</t>
  </si>
  <si>
    <t>Dead  Journey  charges  for  Transportation  of  machine/  vehical  for  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Spec. No. : As directed by Engineer in charge.</t>
  </si>
  <si>
    <t>Providing and Constructing gabion structure 1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 In Dry condition and for under water installation extra cost to be considered)</t>
  </si>
  <si>
    <t>Providing  and  laying  Needle  Punched  and  mechanically  bonded  non   woven  Geotextile  of  Type  III indigenously  manufactured  from  high  quality  Propylene  staple  fibers  (continuous  filament  will  not  be accepted) on the prepared subgrade for Seperation.( For use this item SE/CE permission is obligatory.)</t>
  </si>
  <si>
    <t>Providing  and   laying  Needle  Punched   and   mechanically   bonded   non   woven   Geotextile  of   Type  II indigenously  manufactured  from  high  quality  Propylene  staple  fibers  (continuous  filament  will  not  be accepted) on the prepared subgrade for Seperation.( For use this item SE/CE permission is obligatory.)</t>
  </si>
  <si>
    <t>Footpaths and Separators -- Construction of footpath/separator by providing a 150 mm compacted granular sub base as per clause 401 and 25 mm thick cement concrete grade M15, over laid with pre-cast concrete tiles in cement mortar 1:3 including provision of all drainage arrangements but excluding kerb channel.</t>
  </si>
  <si>
    <t>Square  Metre</t>
  </si>
  <si>
    <t>Metal Beam Crash Barrier -- Type - B, THRIE : Metal Beam Crash Barrier (Providing and erecting a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810)""</t>
  </si>
  <si>
    <t>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</si>
  <si>
    <t>Anti  -  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cement concrete foundation 0.60 m below ground level, applying 2 coats of paint on exposed faces, all complete as per approved design and drawings)</t>
  </si>
  <si>
    <t>Labour for filling pot holes with premix asphalt chips, cleaning the road surface with wire brushes and gunny bags, applying tack coat, spreading mixture hand ramming or light compaction with power roller conveying material to the site of work (excluding cost and of material fuel and heating asphalt) etc complete.</t>
  </si>
  <si>
    <t>Making up loss of material/irregularities on shoulders to the design level by adding fresh approved selected soil and compacting it with appropriate equipment at OMC  as per MORTH specification clause 3003</t>
  </si>
  <si>
    <t>Repair  to  pot  holes  by  removal  of  failed  material,  trimming  the  sides  to  vertical  and  levelling the  bottom, cleaning the same with compressed air or any appropriate method filled with 75mm B.M, applying bitumen tack coat at the bottom and vertical sides as per as per MORTH specification clause 3004.1 and 3004.2</t>
  </si>
  <si>
    <t>Repair to pot holes and removal of loose material, trimming of sides, cleaning of surface by providing tack coat, 20 mm thick pre-mix carpet and seal coat  as per MORTH specification clause 3004.1 and 3004.2</t>
  </si>
  <si>
    <t>Maintenance of gravel road including making up the loss of profile, rectifying corrugated surface, filling up of depressions,  pot  holes  and  erosion  gullies  by  adding  fresh  material  and  compacting  it  with  appropriate equipment  or to strip  excess of material from the road surface as per drawings etc complete</t>
  </si>
  <si>
    <t>Maintenance  of  Kilometer  stones,  and  200  metre by  way  of  refiting of  tilted  stones  repairing with  cement mortar, cleaning, repairing and lettering on 200 metre km stone and  5th km stone etc. complete</t>
  </si>
  <si>
    <t>Repair of steel railing to bring it to original shape cleaning and repainting as per drawing etc. complete</t>
  </si>
  <si>
    <t>Repair of RCC railing to bring it to the original shape, cleaning and repainting as per drawings etc. complete</t>
  </si>
  <si>
    <t>Providing  and  Laying  Pressure  Sensitive  Technology  (  PST  )  based  Insstapattch  ready  mix  compound  for repair  potholes,  manufactured  from  aggregates  of  4-12  mm,  treated  with  special  grade  bitumen,  Pressure Sensitive Polymer( PSP)  and  Cross Linking Chemical (CLC) agents etc, technically evaluated for repairs on bitumenous/concrete surfaces, confirming to CRRI and IRC accreduted norms for pressure sensitive polymer products for repairs of Potholes on road/ Pavements, havinfg upto 25mm thick insstapattch layer on base of compacted aggregates ( Crusher Brocken ) of 50mm thickness including labours, material, tools and tampering etc complete.</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</si>
  <si>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6.30 mm sieve and retained100 % on 0.075 mm size sieve 0.2 Kg / Sqm lime and 11.00 kg / 10 Sqm bulk bitumen for fixing and 0.50 kg / Sqm for tack coat ) Spec: As directed by Engineer In Charge and IRC SP 78 - 2008</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</si>
  <si>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9.50 mm sieve and retained100 % on 0.075 mm size sieve 0.2 Kg / Sqm lime and 9.50 kg / 10 Sqm bulk bitumen for fixing and 0.50 kg / Sqm for tack coat ) Spec: As directed by Engineer In Charge and IRC SP 78 -2008</t>
  </si>
  <si>
    <t>Providing  and  laying  Pressure  Sensitive  Technology  (  PST  )  based  ready  mix  compound  for  repairing potholes, manufactured from aggregates of 4-12mm, treated compound having mix of bituminous antistriping compound, stabilizer, Pressure Sensitive Polymer and water repellent compound like oil soluble polyacid etc. having  good  consistency  for  laying,  technically  evaluated  for  repairs  on  bituminous/concrete  surface confirming  to  CRRI  and  IRC  accrediated  norms  for  pressure  sensitive  polymer  products  for  repairs  fo potholes on road/ pavement having upto 25mm thick ready thickness including labours, material, tools and tampering etc. complete. (Undertaking shall be taken from the supplier before starting the work)</t>
  </si>
  <si>
    <t>Supply of self watering system tree guard in 110 mm dia, 1.80 mt height made up of cotton canvas cloth of polymer pipe of 15 litres water storage capacity stand with 2 nos. 40 mm dia treated bamboo of 2 mt ht. tie with tag at two nos and specially designed dexpandable rubber seal 110 mm dia outer &amp; 25 mm dia. inner dia installed on bottom of pipe, and 0.60 m long HDPE lateral pipe 2 nos 5mm dia to carry the water near root zone connected with gromate fix in treeguard and rapping 1.20m long barbed wire to middle of treeguard for protection agianst cattles and other external factors as per specification. ( cost of plant &amp; fixing charges will be extra as per approved rates). (Note :- Plant height should be required above 2.50 m &amp; Dia of stem 25 mm at bottom )</t>
  </si>
  <si>
    <t>Square meter</t>
  </si>
  <si>
    <t>Cubic Meter</t>
  </si>
  <si>
    <t>Providing uncoursed rubble trap /quartzite /gneiss stone masonary in cement mortar 1:5 for piers, abutments, wings, returns, head-walls, parapet etc. including bailing out of water, striking joints of the non exposed faces, pointing the exposed faces with cement mortar 1:3, scaffolding, watering to masonary and etc. complete.</t>
  </si>
  <si>
    <t>Providing and laying cement concrete pipe of IS 458:2003 NP-2 class of 450mm diameter in proper line, level and slope including providing and fixing collars in cement mortar 1:2 and curing etc. complete.</t>
  </si>
  <si>
    <t>Providing and laying cement concrete pipe of IS 458:2003 NP-2 class of 600mm diameter in proper line, level and slope including providing and fixing collars in cement mortar 1:2 and curing etc. complete.</t>
  </si>
  <si>
    <t>Providing and laying cement concrete pipe of IS 458:2003 NP-2 class of 800mm diameter in proper line, level and slope including providing and fixing collars in cement mortar 1:2 and curing etc. complete.</t>
  </si>
  <si>
    <t>Providing and laying cement concrete pipe of IS 458:2003 NP-2 class of 900mm diameter in proper line, level and slope including providing and fixing collars in cement mortar 1:2 and curing etc. complete.</t>
  </si>
  <si>
    <t>Providing and  laying cement concrete pipe of IS 458:2003 NP-2  class of 1000mm diameter in proper line, level and slope including providing and fixing collars in cement mortar 1:2 and curing etc. complete.</t>
  </si>
  <si>
    <t>Providing and  laying cement concrete pipe of IS 458:2003 NP-2  class of 1200mm diameter in proper line, level and slope including providing and fixing collars in cement mortar 1:2 and curing etc. complete.</t>
  </si>
  <si>
    <t>Providing cast in situ / ready mix block of M10 cement concrete with circular or other shaped opening for waterway  including  necessary  formwork,  compaction,  finishing  and  curing  etc.  complete.  (with  reversible drum  type  mixer/  concrete  batch  mix  plant  (pan  mixer)   with  SCADA  with  fine  agreegates  of  required specifications (Natural sand / VSI sand finely washed etc ), cement 4.05 bags/cumt)</t>
  </si>
  <si>
    <t>Providing and  laying in situ / ready mix M-20  cement concrete of trap  /granite /quartzite /gneiss metal  for approach   slab   /   Rigid   pavement   including   compacting,   finishing,   curing   etc.   complete.   (excluding reinforcement) (with  reversible drum type mixer/ concrete batch  mix plant (pan mixer)  with SCADA  with fine agreegates of required specifications (Natural sand / VSI sand finely washed etc ), cement 6.40 bags/cumt)</t>
  </si>
  <si>
    <t>Providing cast in situ / ready mix M10 grade cement concrete for head walls of CD work / retaining walls etc. including necessary form work, compaction, finishing and  curing etc. complete. (with  reversible drum type mixer/  concrete  batch  mix  plant  (pan  mixer)   with  SCADA  with  fine agreegates  of  required  specifications (Natural sand / VSI sand finely washed etc ), cement 4.05 bags/cumt)</t>
  </si>
  <si>
    <t>Hour</t>
  </si>
  <si>
    <t>Providing and laying in situ / ready mix / ready mix M10 cement concrete of trap/ granite/ quartzite/ gneiss metal in foundation including necessary centering, formwork, bailing out water, compacting and curing etc. complete. (with fully automatic micro processor based PLC with SCADA enabled with reversible drum type mixer/ concrete batch mix plant (pan mixer)  with natural /artifical sand)</t>
  </si>
  <si>
    <t>Providing, fabricating, launching, floating and grounding in position steel curbs for wells with necessary steel bracings and steel cutting edges as shown in the detailed drawings and technical specifications etc. complete.</t>
  </si>
  <si>
    <t>Metric Tonne</t>
  </si>
  <si>
    <t>Providing and laying in situ / ready mix / ready mix CC M10 of trap/ granite/ quartzite/ gneiss metal in the hollow of the steel curbs including compacting by vibrating and curing etc. complete. (with fully automatic micro processor based PLC with SCADA enabled with reversible drum type mixer/ concrete batch mix plant (pan mixer)  with fine agreegates of required specifications ( VSI sand finely washed etc )</t>
  </si>
  <si>
    <t>Providing,  fabricating  and  setting  out  MS  cutting  edge  for  RCC  well  curbs  as  per  detailed  drawings  and technical specifications etc. complete.</t>
  </si>
  <si>
    <t>Providing and laying in situ / ready mix / ready mix M20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</si>
  <si>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Providing and laying in situ / ready mix / ready mix M25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</si>
  <si>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Extra charges for sinking of various diameter of well foundation in hard rock encountered during sinking by chiselling in water etc. complete.</t>
  </si>
  <si>
    <t>Providing steel anchor dowel bars of 32 mm diameter and 4 m length through steining of the wells including provision of necessary ducts through staining, drilling holes of 60 mm diameter up to 2.5 m depth in rock, placing the dowels in position and effectively grouting the holes with CM 1:1 etc. complete.</t>
  </si>
  <si>
    <t>Providing and laying in situ / ready mix M15 CC of trap/ granite /quartzite /gneiss metal for the bottom plugs of wells under water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</si>
  <si>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Providing and laying in situ / ready mix controlled grade of M20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</si>
  <si>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Providing and laying in situ / ready mix controlled grade of M25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</si>
  <si>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12.67.a</t>
  </si>
  <si>
    <t>12.67.b</t>
  </si>
  <si>
    <t>12.68.a</t>
  </si>
  <si>
    <t>12.68.b</t>
  </si>
  <si>
    <t>Back  filling  behind  abutment,  wing  wall  and  return  wall  as  per  drawings  and  technical  specifications  etc. complete. (by granular material)</t>
  </si>
  <si>
    <t>Back  filling  behind  abutment,  wing  wall  and  return  wall  as  per  drawings  and  technical  specifications  etc. complete. (by sandy material)</t>
  </si>
  <si>
    <t>Providing and fixing neoprene bearing as per detailed drawings etc. complete.</t>
  </si>
  <si>
    <t>Providing tar paper bearing including laying in proper position etc. complete.</t>
  </si>
  <si>
    <t>Cubic Centimetre</t>
  </si>
  <si>
    <t>Supplying, fitting and fixing in position true to line and level POT- PTFE bearing consisting of a metal piston supported  by  a  disc  or  unreinforced  elastomer  confined  within  a  metal  cylinder,  sealing  rings,  dust  seals, PTFE surface sliding against stainless steel mating surface, complete assembly to be of cast steel / fabricated structural steel, metal and elastomer elements to be as per IRC: 83 part I and II respectively and other parts conforming to BS:5400, section 9.1 and 9.2 and clause 2006 of MoRTH specifications as per drawing and approved technical specifications etc. complete.</t>
  </si>
  <si>
    <t>Providing welded joints for 25 mm and below diameter bars for steel reinforcement etc. complete.</t>
  </si>
  <si>
    <t>Providing welded joints for 32 mm and below diameter bars for steel reinforcement etc. complete.</t>
  </si>
  <si>
    <t>Providing  and  fixing  in  position  to  the  exact  profile  and  prestressing  the  high  tensile  strands  to  specified ultimate strength, standard end anchorages, cable ducts, grouting ducts after prestressing and bearing plates with wedges as per detailed drawings including necessary plant and machinery for prestressing etc. complete.</t>
  </si>
  <si>
    <t>Providing copper plate expansion joints as per detailed drawing Number 4/D-1 of 1972 D type etc. complete.</t>
  </si>
  <si>
    <t>Providing expansion joints with 25mm thick bituminous pad as per detailed drawings etc. complete.</t>
  </si>
  <si>
    <t>Providing and  laying in  situ  /  ready mix  1:4:8  cement  concrete of  trap  /granite /quartzite /gneiss  metal  for haunch  filling  including  compacting,  curing,  mixing  etc.  complete.  (with  fully  automatic  micro  processor based PLC with SCADA enabled with reversible drum type mixer/ concrete batch mix plant (pan mixer)  with fine agreegates of required specifications ( VSI sand finely washed etc )</t>
  </si>
  <si>
    <t>Providing and laying in situ / ready mix M20 CC of trap/ granite/ quartzite/ gneiss metal for wearing course 8cm thick including compacting, finishing, curing and filling in joints with bitumen etc. complete. (with fully automatic micro processor based PLC with SCADA enabled concrete batch mix plant / pan mixer with fine agreegates of required specifications ( VSI sand finely washed etc )</t>
  </si>
  <si>
    <t>14.44.a</t>
  </si>
  <si>
    <t>14.44.b</t>
  </si>
  <si>
    <t>14.44.c</t>
  </si>
  <si>
    <t>Providing RCC parapet with CC M20 of trap/ granite/ quartzite/ gneiss metal with cast in situ/precast panels as per the detailed drawing including reinforcement, scaffolding, centering, formwork, compacting, finishing and curing etc. complete. (with fully automatic micro processor based  PLC with  SCADA enabled  concrete batch mix plant / pan mixer)  fine agreegates of required specifications ( VSI sand finely washed etc )</t>
  </si>
  <si>
    <t>Providing  railing  of  mild  steel  angle  post  2.0m  center  to  center  of  section  75mm  x  75mm  x  10mm  or equivalent I/C section of height 1.05 above bridge surface with minimum anchor length  of 30cm including hold  fast of 25mm diameter MS bar welded  at the bottom and  concreting of 1:3:6  of  size 30cm x 30cm x 30cm with three rows of 40mm B class GI pipe provided at 30cm on center to center including scaffolding and one coat of anticorrosive paint with two coats of oil painting, curing of concrete etc. complete.</t>
  </si>
  <si>
    <t>Providing RCC railing of cast in situ / ready mix RCC posts with M20 CC of trap/ granite/ quartzite/ gneiss metal  for  horizontal  and  vertical  members  as  per  detailed  drawings  including  reinforcement,  scaffolding, centering,  formwork,  compaction,  finishing  and  curing  with  watering  chemical  compound  etc.  complete. (fully automatic micro processor based PLC with SCADA enabled with reversible drum type mixer/ concrete batch mix plant (pan mixer) fine agreegates of required specifications ( VSI sand finely washed etc )</t>
  </si>
  <si>
    <t>Providing and laying 6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at  an  approximate  spacing  of  10  cm  center  to  center  in  both directions, pressed into surface when the temperature of surfaces not less than 100 deg C, protruding 1 mm to 4mm over mastic surface as per clause 515 etc. complete.</t>
  </si>
  <si>
    <t>14.55.a</t>
  </si>
  <si>
    <t>Providing and laying 12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of 4.75 mm nominal size at the rate of 0.005 cum per 10 Square Metre and at an approximate spacing of 10 cm center to center in both directions, pressed into surface when the temperature of surfaces not less than 100 deg C, protruding 1 mm to 4mm over mastic surface as per clause 515 etc. complete.</t>
  </si>
  <si>
    <t>Construction of RCC railing of M30 Grade in situ / ready mix with 20 mm nominal size aggregate true to line and grade, tolerance of vertical RCC post not to exceed 1 in 500, center to center spacing between  vertical post not to exceed 2000 mm, leaving adequate space between vertical post for expansion, complete with fully automatic micro processor PLC with SCADA enabled reversible drum type mixer/ concrete batch mix plant (pan  mixer)   as  per  approved  drawings  and  technical  specifications  etc.  complete  with  fine  agreegates  of required specifications ( VSI sand finely washed etc )</t>
  </si>
  <si>
    <t>Providing and applying two coat of water based cement paint to un plastered concrete surface after cleaning the surface of dirt, dust, oil, grease, efflorescence etc. complete. (applying 1 litre paint on 2 Square Metret)</t>
  </si>
  <si>
    <t>Providing and  laying of an elastomeric slab steel expansion  joint,  catering to right or  skew in  less than  20 degree,  moderately  curved  with  maximum  horizontal  movement  upto  50  mm  to  be  installed  by  the manufacture / supplier or their authorized representative ensuring compliance to the manufactures instructions for installation for road and bridge works as per approved drawings and standard specifications etc. complete.</t>
  </si>
  <si>
    <t>Providing and laying of a strip seal expansion joint catering to maximum horizontal movement upto 70 mm to be  installed  by  the  manufacturer  /  supplier  to  their  authorized  representative  ensuring  compliance  to  the manufacturers instruction for installation as per approved drawings and standard specifications etc. complete.</t>
  </si>
  <si>
    <t>Providing and laying of boulder apron laid in wire crates made with 4 mm dia GI wire conforming to IS:2801 and IS:4828 in 100 mm X 100 mm mesh weaved diagonally including 10% extra for laps and joints laid with stone boulder weighing not less than 40Kilogrameach etc. complete.</t>
  </si>
  <si>
    <t>Providing and laying of apron with cement concrete blocks of size 0.50X0.50X0.50m cast in situ / ready mix and   made   with   nominal   mix   of   M15   grade   cement   concrete   with   a   minimum   cement   content   of 250Kilogram/cum  with  fully  automatic  micro  processor  PLC  with  SCADA  enabled  reversible  drum  type mixer/ concrete batch mix plant (pan mixer)  as per IRC:21-2000 etc. complete.</t>
  </si>
  <si>
    <t>Laying of a geotextile filter between  pitching and  embankment slopes  on which  pitching is  laid to prevent escape of the embankment material through the voids of the stone pitching / cement concrete blocks as well as to allow free movement of water without creating any uplift head on the pitching etc. complete.</t>
  </si>
  <si>
    <t>Construction of dry rubble flooring at cross drainage works etc. complete.</t>
  </si>
  <si>
    <t>Providing and  constructing gabain  structures for erosion control, river training works and protection  works with  wire crates of size 2.0m x 1.0m x 0.30m each divided  into 1 m compartments by-cross netting, made from  4  mm  galvanized  steel  wire  @  32Kilogramper  10Square  Metre  having  minimum  tensile  strength  of 300Mpa conforming to IS:280 and galvanizing coating conforming to IS 4826, wovan into mesh with double twist, mesh size not exceeding 100 x 100mm, filled with boulders with least dimension of 200mm, all loose ends to be securely tied with 4mm galvanized steel wire etc. complete.</t>
  </si>
  <si>
    <t>Providing  and laying 0.90 meter thick metal mat consisting of rubble, oversize metal and normal size metal in specified  thickness  as  per  detailed  drawing  including  supplying  all  materials,  hand  packing  of  rubble, spreading metal in layers and hard murum including watering and compaction with power roller etc. complete.</t>
  </si>
  <si>
    <t>Excavation  for  foundation  of  structure  as  per  drawing  and  technical  specifications  including  setting  out, construction  of  shoring  ,  brushing,  removal  of  stumps  and  other  deleterious  matter,  dressing  of  side  and bottom and back filling with approved material etc. complete. (in marshy soil by mechanical means)</t>
  </si>
  <si>
    <t>Providing and filling annular space around footing in rock by using concrete of M15 grade etc. complete.</t>
  </si>
  <si>
    <t>Providing, placing and driving in position 6mm thick permanent MS liner up to required depth with 12 mm thick MS cutting edge of 0.50 meter length of bottom including fabricating, cutting the MS sheet to required diameter and shape, welding the joints and driving with the help of required machineries, all materials, labour and lift etc. complete.</t>
  </si>
  <si>
    <t>Kilogram</t>
  </si>
  <si>
    <t>Repairs of expansion  joints by removing rich  mix cement  concrete including stacking the spoil as  directed with all leads, lifts  etc. complete. (use of equipments like air compressor is considered in the item)</t>
  </si>
  <si>
    <t>Running Meter</t>
  </si>
  <si>
    <t>Prividing and fixing pressure relief pipes of 110 mm diametre of PVC as per drawing for R.C.C Raft,  galaries returns, abutments, wing wall etc complete.</t>
  </si>
  <si>
    <t>Providing and laying weep holes of 100 mm diameter PVC pipes as per drawing for abutment returns, return walls etc. Complete.</t>
  </si>
  <si>
    <t>Providing trap/granite/quartzite/gneiss rubble filling over haunches and arches including hand packing. Spec. Number: BR.34 Page Number 146</t>
  </si>
  <si>
    <t>Providing  and  laying in  situ  /  ready mix  controlled  M-25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</si>
  <si>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Providing  and  laying in  situ  /  ready mix  controlled  M-30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</si>
  <si>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Providing  and  laying in  situ  /  ready mix  controlled  M-35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</si>
  <si>
    <t>Providing and laying in situ / ready mix M-20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</si>
  <si>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Providing and laying in situ / ready mix M-25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</si>
  <si>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Providing and laying in situ / ready mix M-30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</si>
  <si>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Providing and laying in situ / ready mix M-35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</si>
  <si>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Providing and laying in situ / ready mix M-40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</si>
  <si>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Providing and laying in situ / ready mix M-45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t>
  </si>
  <si>
    <t>Providing and laying in situ / ready mix M-50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</si>
  <si>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Chipping and dressing of the R.C.C. piles upto 0.60 meter including cleaning reinforcement and removal of dismantled materials upto a distance of 50 meter beyond the building area etc. for providing pile caps.</t>
  </si>
  <si>
    <t>Supply of all types of Structural steel conforming to Fe 410 B of IS 2062, Fabrication, assembling, erection / slewing/ end launching of Steel girders ( NOT requiring traffic block) upto 45.7 m span on sub structure incl. provision  of  trolley refuges,  incl.  loading,  unloading,  lift  and  taxes  complete,  assembly of  girders  on  drift/ bolts, field riveting/ welding, assembling of temporary support for side slewing, raising of girders to the bed block level, providing sliding arrangements (Material at site, fabrication at site, erection / launching etc only) PLATE GIRDER / Semi Through Girder</t>
  </si>
  <si>
    <t>M.T</t>
  </si>
  <si>
    <t>Extra for working under running traffic / traffic block conditions for above Items.</t>
  </si>
  <si>
    <t>Metalizing of steel work of girder with grit blasting as per IRS - B1-2011 following by one coat of etch primer (as per IS;5666) one coat of Zinc Chrome primer (as per IS:104) and two coats of aluminium paint (as per IS:2339) with all labour, tools,plants and materials.</t>
  </si>
  <si>
    <t>Running metre</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</si>
  <si>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for Span design load upto 100 MT.)</t>
  </si>
  <si>
    <t>PER TEST</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</si>
  <si>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Extra for every increase of 100.00mt. or part there for in the span load capacity up  to 800.00 mt.)</t>
  </si>
  <si>
    <t>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</si>
  <si>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</si>
  <si>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</si>
  <si>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M-30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</si>
  <si>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M-40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</si>
  <si>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M-50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</si>
  <si>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and laying M-50 grade Ready Mix cement concrete of 60mm thickness, mechanically vibrated and compacted above linearly and parallelly arranged precast blocks placed on ISMC 100 base to form a layer of screed  concrete  over  unit  arch  strip.  Including  HYFLEX  steel  wire  rope  –  6  X  36,  steel  core  fixed  with aluminum ferrules  of  required  size and  shape in  individual  block,  for  connecting blocks  in  unit arch  strip. Including crimping of each ferule with wire rope using embedded steel bar of 8mm diameter and 150mm in length. Including 10mm dia steel roads for fixing wire ropes. Including Z-plate acting as form work and steel separation plate of 10mm thickness over individual joint. As specified and as per IS 456:2000 including cost of all materials, preparation of level bed, curing, , including lead of all materials up to RMC plant / casting yard,  etc. complete. as directed by the Engineer in charge.</t>
  </si>
  <si>
    <t>Providing Lifting, transportation and placing activities of precast arch units  and sockets from casting yard / RMC plant to construction site including all necessary lifting arrangements in hydraulic telescopic cranes of appropriate lifting capacity, transportation on flat bed trailer of required length, including lifting slings with D- shackle,  pulling ratchets,  including ISMC  300  steel  supporting cross  beam,  two  numbers  of  P  type 10  ton capacity  chain  pully  ,  including  temporary  supports  for  lifting  and  transporting  on  trailers,  including construction of leveling platform crane and trailer, including scaffolding and platform at pier /  abutment top level, including necessary all manpower., etc. complete., as directed by Engineer In Charge.</t>
  </si>
  <si>
    <t>Providing  and  laying  epoxy  concrete  with  epoxy  aggregate  proportion  1:4   using  epoxy  fine  quartz  sand, course  quartz  sand  and  trap  metal  in  suitable  proportion  by  weight  including  weighing,  mixing  placing inclusive of celaning the surface by wire, brush, 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  Fine  sand  660  Kilogram/Cum, Course Sand 660Kilogram/Square Metre, Trap metal 660 Kilogram/Square Metre)</t>
  </si>
  <si>
    <t>Providing  and  applying  epoxy  paint  primer  with  middle  coat  and  top  coat  to  superstructure  including scaffolding etc complete.</t>
  </si>
  <si>
    <t>Underwater Inspection : Underwater inspection cum video graph shall be arranged by divers to inspect from the cavity of well  foundation and mapping of the cavity. A) Before rectification work</t>
  </si>
  <si>
    <t>Underwater  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</si>
  <si>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Underwater Crack Groove Cutting: Groove shall be cut using under water concrete cutting machine of size of 50 mm wide and 75 mm deep on each side of the crack to form as "V" groove all along the crack to fill the underwater polyester resin/ Epoxy putty (horizontal and vertical cracks). After the groove cutting, the concrete shall be removed from the groove using the pneumatic concrete chipping machine to form "V" groove. The item includes the cost of hire charges of pneumatic equipment, air compressor and all charges for divers with accessories etc., complete.</t>
  </si>
  <si>
    <t>Underwater Crack Sealing/Filling using underwater Epoxy mortar : Under water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all materials, hire charges for all machineries and all charges for divers with accessories etc., complete. Make - Material of reputed manufacturer</t>
  </si>
  <si>
    <t>Kilogramme</t>
  </si>
  <si>
    <t>Underwater P/Fixing the Nozzle for high pressure underwater epoxy grout: Drilling hole of 12/ 18 mm dia to a depth of minimum 100 mm across the crack to an angle of 45° @ 500 mm C/C, using pneumatic drilling machine without disturbing the epoxy  mortar filled  on the "V" groove with  the help of  divers. The nozzle shall  be  inserted  in  the  drilled  hole  and  fixed  using  the under  water  polyester  resin  grout  and  allowed  for curing for final set. The item includes the cost of all materials, hire charges for all machineries and all charges for divers with accessories etc., complete.</t>
  </si>
  <si>
    <t>Underwater  for high pressure underwater epoxy grout: Grouting with Water Insensitive Underwater Epoxy Grout  Base  and  hardener  shall  be  mixed  with  using  hand  held  heavy  duty  electrically  operated  mixing machine until uniform mix is obtained. The mixed material shall be poured in to the high pressure grouting machine container and grouted through the non-return nozzle already fixed on cracks. The grouting shall be done from the bottom of crack until grout rejects of all other grouting ports. The grouting shall be carried out with the help of divers and underwater communication device to know the conditions. The item includes the cost of all materials, hire charges for all machineries and all charges for divers with accessories etc., complete.</t>
  </si>
  <si>
    <t>Crack Groove Cutting: Groove shall be cut using hand held electrically operated concrete cutting machine of size of 50 mm wide and 75 mm deep on each side of the crack to form as "V" groove all along the crack to fill the polyester resin/ Epoxy putty (horizontal and vertical cracks). After the groove cutting, the concrete shall be removed  from  the  groove  using  the  pneumatic  concrete  chipping  machine  to  form  "V"  groove.  The  item includes the cost of hire charges for all machineries, tools and barges and all labour charges etc., complete.</t>
  </si>
  <si>
    <t>Application of Protective coating Supply and application of Siliane/ Siloxane primer. Primer shall be applied by brush/ sprayed over the prepared concrete surface at 0.30 to 0.40 litter/ Square Metre by using the airless nozzle  gun.  After  applying  primer  coat,  Single  component  aliphatic  acrylate  UV  resistant  protective  cum decorative coat DEKilogramUARD S or similar shall be applied over the primed surface using airless nozzle gun in two coats and each coat shall b e 150 microns DFT. Including cost of all materials, cost of hire charges of tools and plants and all labour charges etc. complete.</t>
  </si>
  <si>
    <t>Providing and fixing carbon fiber anchor including drilling hole in the base concrete fixing the anchor using epoxy 50X55 system spreading the anchor fibers in star pattern including appication of saturant etc. complete.</t>
  </si>
  <si>
    <t>Providing and applying anticorrosive treatment with epoxy zinc rich primer to the exposed reinforcement after cleaning either with wire brush or sand blasting including all tools, tackels, machinery etc. complete.</t>
  </si>
  <si>
    <t>Providing  and  flooding  high  molecular  weight  lowest  viscous  thermoset  Monomer  MONOPOL  (&lt;10  CPs viscocity) at the dosage of 2 Kg/sqm on the deck bridge slab for rendering intrinsic impermeability, improving cohesion  and  sealing  micropores  in  deck  bridge  slab.  The  procedure  includes  cleaning  the  slab  with  wire brushing and air blowing, flooding the slab at the dosage of 2 Kgs/sqm over cleaned surface and brooming it further  to  allow  fullest  penetration  and  complete  receival  inside  the  concrete.  The  material  shall  have following properties:   Material-Low  viscosity high  molecular  weight  thermosett  resin  grout,  Viscosity-Less than  10  centipoise  per  second,  Mechanical  strength  properties  of  the  material  (after  7  days)  Compressive strength (ASTM-D-695-96)Min 60 MPa, Tensile strength (ASTM-D-638-95)Min. 18 MPa, Flexure (ASTM- D-790-96)Min. 30 MPa.</t>
  </si>
  <si>
    <t>Providing and laying low viscosity, abrasion resistant, insitu UV resistant sealer Monopol-160 into all type of concrete  pavement  cracks  wherever  required  in  culverts,  bridges  and  pavements  as  per  manufacturer‘s specifications  and  guidelines  etc.  complete  including  chipping  the  surface  and  making  groove  into  cracks 5mm x 10mm and cleaning the surface and pouring the material into cracks etc. complete.</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</si>
  <si>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3.00 m.) By Manual Means</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</si>
  <si>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</si>
  <si>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Manual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</si>
  <si>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Mechanical Means</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</si>
  <si>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Manual Means</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</si>
  <si>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Mechanical Means</t>
  </si>
  <si>
    <t>Excavation  for  foundation  in  hard  murum  and  boulders  including  removing  the  excavated material up to  a  distance  50  metres,  beyond  the  building  area  and  stacking  and  spreading  as  directed,   dewatering, preparing  the  bed  for  the  foundation  and  necessary  back  filling, ramming,  watering  including  shoring and  strutting  etc.  complete.  (Lift  upto  1.5m.)  By Mechanical Means</t>
  </si>
  <si>
    <t>Excavation  for  foundation  in  Hard  murum and  boulders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m to 3.0 m.) By Mechanical Means</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</si>
  <si>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  /murum, ramming, watering including shoring and strutting etc. complete (lift upto 1.5m)  By Mechanical Means</t>
  </si>
  <si>
    <t>Excavation  for foundation  in Hard  rock by blasting including trimming and  leveling the bed by   chiseling where   necessary   and   removing   the   excavated   material   and   stacking   it   in  measurable  heaps  within  a distance  of  50  metres  from  the  building  area  including  dewatering  and   back   filling   with   available earth/murum,  watering,  ramming,  etc.  complete.  (Lift  upto 1.5m) By Mechanical Means</t>
  </si>
  <si>
    <t>Excavation for foundation in Hard-rock by blasting including trimming and leveling the bed by  chiselling where   necessary   and   removing   the   excavated   material   and   stacking   it   in  measurable  heaps  within  a distance of 50 metres from the building area including dewatering and back filling with available earth/murum watering, ramming etc. complete. (Lift from 1.5m To 3.0 m) By Mechanical Means</t>
  </si>
  <si>
    <t>Excavation  for  foundation  in  Hard-rock  by  controlled  blasting  including  trimming  and leveling  the  bed by   chiselling   where   necessary   and   removing   the   excavated   material   and  stacking   it   in   measurable heaps  within  a  distance  of  50  metres.  from  the  building  area including dewatering and back filling with available earth soil /murum watering, ramming etc. complete. (Lift upto 1.5m) By Mechanical Means</t>
  </si>
  <si>
    <t>Providing   preconstructional   antitermite   treatment   as   per   I.S.   6313   (Part-II)   by   treating   the  bottom surface and sides of excavation at the rate of 5 litres of emulsion concentrate of 1.0 percent  of  chlorophyrifos per  square  meter  of  surface  area  covering  10  years  guarantee  on bond paper.</t>
  </si>
  <si>
    <t>Providing   preconstructional   antitermite   treatment   as   per   I.S.   6313   (Part-II)   treatment   by  treating  the backfill in immediate contact with foundation at the rate of 5 litres of emulsion concentrate of 1.0 percent of clorophyrifos per square metre of vertical surface area covering 10 years guarantee on bond paper.</t>
  </si>
  <si>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</si>
  <si>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t>Providing antitermite treatment to the joints of wooden  beams/joist used  for the roof work of the  existing building  as  per  I.S.  6313  (Part-III)  by  drilling  6mm dia.  holes  at  a  downward angle of about 45 degree at the junction of wood work and masonary and injecting 80 ml. of chlorodane 5% W.C. and sealing by filling putty etc. complete covering 2 years guarantee on bond paper.</t>
  </si>
  <si>
    <t>Providing antitermite treatment  around  the periphery  of  the existing building as  per  I.S.  6313  (Part-III)  by excavating  trenches  of  20cm  width  and  exposing  the  sides  of  columns  and  plinth  beams  upto  a  depth  of 300mm and injecting one percent of chlorodane emulsion concentrate at the rate of 2.25 litres per Running metre and refilling the trenches etc. complete covering 2 years guarantee on bond paper.</t>
  </si>
  <si>
    <t>Removing  grass,  gazer  grass  and   disposing  off  out  of  building  premises  including  making clean the ground by shovel and phavaras etc. complete.</t>
  </si>
  <si>
    <t>Providing  soling using  80   mm size  trap   metal   in   15   cm.   layer   including  filling voids  with  Crushed sand/grit, ramming, watering etc. complete.</t>
  </si>
  <si>
    <t>Providing and laying  cast in situ / Ready Mix Cement Concrete M-20 RCCsingle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including chipping and dressing if required etc. complete. (Excluding steel reinforcement)</t>
  </si>
  <si>
    <t>Providing and laying M-20 RCC cast in situ single rim bored pile of 535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</si>
  <si>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</si>
  <si>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</si>
  <si>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</si>
  <si>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</si>
  <si>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535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</si>
  <si>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in situ double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complete.concrete  prepared  in  reversible  drum  type  concrete  mixer  by  tremie arrangement,    compaction   of  concrete  including  chipping  and   dressing  etc.  complete. (Excluding steel reinforcement)</t>
  </si>
  <si>
    <t>Providing and laying  cast in situ / Ready Mix Cement Concrete M-30 for bored piles each of load capacity and as per design and of 325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concrete    prepared    by    tremie arrangement, compaction  of  concrete  including  chipping  and  dressing  etc.  complete.  concrete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</si>
  <si>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350mm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tremiearrangements,     compaction   of concrete  including   chipping   and   dressing   and   withdrawal   of   shell   etc.   complete.   (Excluding   steel reinforcement)</t>
  </si>
  <si>
    <t>Providing and laying  cast in situ / Ready Mix Cement Concrete M-30 for  bored piles each of load capacity and as per design and of 400 mm diameter.or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</si>
  <si>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425mm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</si>
  <si>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475mm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</si>
  <si>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500mm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</si>
  <si>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</si>
  <si>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550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</si>
  <si>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600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</si>
  <si>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</si>
  <si>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</si>
  <si>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750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</si>
  <si>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</si>
  <si>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</si>
  <si>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</si>
  <si>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975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</si>
  <si>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</si>
  <si>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</si>
  <si>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Rig Hour</t>
  </si>
  <si>
    <t>Providing bentonite slurry process for various diameter of piles vide Item Nos 1 (i to xxiv) above. Spec : (As directed by Engineer in Charge)</t>
  </si>
  <si>
    <t>Providing and laying Cast in situ/Ready Mix cement concrete M-20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</si>
  <si>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Providing and fabricating structural steel work in rolled sections, fixed with connecting plates or  angle  cleats in  main  and  cross  beams,  hip  and  jack  rafters,  purlins  connecting  to  truss members and  the like, as per detailed designs and drawing or as directed including cutting, fabricating, hoisting, erecting, fixing in position, making riveted/ bolted/ welded connections and one coat of anticorrosive paint and over it two coats of oil painting  of  approved quality and shade etc. complete.</t>
  </si>
  <si>
    <t>Providing structural steel work in trusses, other similar trussed purlins and members with all bracing,  gusset plates  etc.  as  per  detailed  designs  and  drawings  or  as  directed  including cutting,  fabricating,  hoisting, erecting   fixing   in   position,   Making   riveted/   bolted/   welded  connection   and   one  coat  of  anticorrosive paint and  over it 2 coats of oil painting approved quality and shade etc. complete.</t>
  </si>
  <si>
    <t>Providing and fixing 50 mm. dia. medium class G.I.pipe gate with wicket gate of approved drawing with  all fixtures  and  fittings  in  two  leaves  with  strong hold  fast  embedded  in  c.c. block at top and bottom with locking arrangement including cutting, bending, making holes and with one coat of primer etc. complete.</t>
  </si>
  <si>
    <t>Providing,  fabricating  and   erecting at  site  of  work  the  tubular  steel  structure  (shed)  as  per standard design and specifications having various spans in between trusses and in multiples of standard length of bays as specified as per standard specifications, inclusive of cost of steel tubular trusses, tubular columns purlins, tie runners, foundation  bolts, base plates, nuts and bolts,  welding  wherever  required  etc.   as  per  detailed drawing  inclusive  of  one  coat  of anticorrosive paint and two coats of oil painting of approved quality and shade etc. complete. Spec. Number : As directed by Engineer-in-charge.</t>
  </si>
  <si>
    <t>Centimetre</t>
  </si>
  <si>
    <t>Providing   structural   steel   work   of   rectangular   hollow   steel   section   for   steel   trusses,   other  similar trussed  items  like  purlin  and  members  with  all  bracing,  gusset  plates  etc.  as  per detailed designs and drawings  or  as  directed  including  cutting,  fabricating,  hoisting,  erecting,  fixing  in   position    making riveted/bolted/   welded   connections   and   one   coat   of   anticorrosive  paint  and  over  it  two  coats  of  oil painting of approved quality and shade complete.</t>
  </si>
  <si>
    <t>Providing     and     laying     Cast     in     situ/Ready     Mix      cement     concrete     in     M15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mixer/concrete  Batch  mix  plant  (Pan  mixer)  etc.  complete.    With  fine aggregate  (Crushed sand VSI Grade)</t>
  </si>
  <si>
    <t>Providing      and      laying      Cast      in      situ/Ready      Mixcement      concrete      in      M20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</si>
  <si>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Providing     and     laying     Cast     in     situ/Ready     Mix     cement     concrete     in     M15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</si>
  <si>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</si>
  <si>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Providing     and     laying     Cast     in     situ/Ready     Mix     cement     concrete     in     M20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etc. complete, With fine aggregate (Crushed sand VSI Grade)</t>
  </si>
  <si>
    <t>Providing     and      laying     Cast      in      situ/Ready      Mix      cement     concrete     M-15      of      trap/ granite/quartzite/gneiss  metal  for  coping to plinth  or  parapet,  moulded  or  chamfered  as  per drawing  or as  directed  including  steel  centering,  plywood/  steel  formwork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fine aggregate (Crushed sand VSI Grade)</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</si>
  <si>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</si>
  <si>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</si>
  <si>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</si>
  <si>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</si>
  <si>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</si>
  <si>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M-20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</si>
  <si>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Providing  and   laying  Cast  in   situ/Ready  Mix   cement  concrete  M-25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</si>
  <si>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  pardi  of  required  thickness  including  steel  centering, formwork, cover blocks, laying/pumping, compacting , curing , 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</si>
  <si>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</si>
  <si>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</si>
  <si>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</si>
  <si>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M-25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(Wooden centering will not be allowed) With fine aggregate (Crushed sand VSI Grade)</t>
  </si>
  <si>
    <t>Providing  and   applying  Anti   corrosive  treatment   to   reinforcement   as   per   cement   polymer  composite coating (C.P.C.C.) method developed by C.E.C.R.I. including cleaning the bar by means  of  any  established mechanical  or  manual  method  for  removing  rust  and  deleterious material,  applying  rapid  setting  primer and  cement  polymer  sealing  coat  of  approved  and licensed by CECRI including redoing the process if damage occurs during handling, stacking etc. complete. (With prior approval of SE)</t>
  </si>
  <si>
    <t>Providing and laying Cast in situ/Ready Mix C.C. M-20 of trap metal for RCC rectangular grid  beam  with slab   as   per   detailed   design   and   drawing,   steel   centering,   formwork,   cover  blocks,  laying/pumping, compacting, curing,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</si>
  <si>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M-25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</si>
  <si>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M-30 of trap metal for RCC rectangular grid beam with slab  as  per  detailed  design  and  drawing or  as  directed  including dewatering if  necessary,   steel   centering, formwork,   cover   blocks,    laying/pumping,compacting   ,   curing   ,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concrete batch mix plant (pan mixer). With fine aggregate (Crushed sand VSI Grade)</t>
  </si>
  <si>
    <t>Providing and laying Cast in situ/Ready Mix C.C. M-35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</si>
  <si>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M-40 of trap metal for RCC 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</si>
  <si>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second  class  Burnt  Brick  masonry  with  conventional/  I.S.  type  bricks  in  cement mortar 1:6 in  foundations  and  plinth  of  inner  walls/  in  plinth  external  walls  including  bailing  out  water  manually  , striking joints on unexposed  faces, raking out joints on exposed  faces and watering etc. Complete.</t>
  </si>
  <si>
    <t>Providing fly ash brick masonry with conventional / I.S. type fly ash bricks  in C.M. 1:6 in foundation and plinth including  bailing out water manually striking joints, racking out joints watering and scaffolding etc. complete.</t>
  </si>
  <si>
    <t>Providing fly ash brick masonry with conventional/ I.S. type bricks in cement mortar 1:6 in superstructure including  striking  joints,  raking  out  joints,  watering  and  scaffolding  etc. Complete</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</si>
  <si>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</si>
  <si>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Providing  uncoursed  rubble  masonry  of  trap  /  granite  /  quartzite  /  gneiss  stones  in  cement mortar  1:6 in   foundation   and   plinth   of   inner   walls   /   in   plinth   of   external   walls   including  bailing  out  water manually , striking joints on un exposed faces and watering etc.complete.</t>
  </si>
  <si>
    <t>Providing  uncoursed  rubble  masonry  of  trap  /  granite  /  quartzite  /  gneiss  stones  in  cement mortar 1:5 in basements including scaffolding, bailing out water manually, racking out joints when  plastering is to be done striking joints where no pointing or plastering is to be done and watering etc.complete.</t>
  </si>
  <si>
    <t>Providing random rubble masonry second sort of trap / granite / quartzite / gneiss stones in cement mortar 1:6 in  superstructure  racking  out  joints  when  plastering  is  to  be  done  /  striking  joints   when   no   pointing  or plastering is  to be  done on  the inside  watering and  scaffolding etc.complete.</t>
  </si>
  <si>
    <t>Providing coursed rubble masonry second sort of trap / granite / quartzite / gneiss stones in cement mortar 1:6 in  superstructure  including  raking  out  joints  when  plastering  is  to  be  done  and   striking   joints   when   no plastering  is  to  be  done  on  the  inside,  watering  scaffolding etc.complete.</t>
  </si>
  <si>
    <t>Providing and  constructing masonry in precast solid Concrete Block (Grade D-50  As per I.S. 2185, Part-I, 1974, Reframed 1987) having compressive strength 5-00 N/mm2) of size (300 mm x 200 mm x 150mm) in cement  mortar  1:6  for  superstructure  including  striking  joints  on  unexposed   faces,  racking  out  joints  on exposed  faces, watering, curing and  scaffolding etc. complete.</t>
  </si>
  <si>
    <t>Providing  and  constructing  masonry  in  Autoclaved  Areaclaved  (  Celluar)  Concrete  Block  of  aproved manufacturer confirming to IS 2185 Part III 1984 of size ( 625x240x225)mm in extra fine jointing mortar of fixoblock  of  in  foundaions  and  plinth  of  inner  walls/in   plinth   external   walls   including   bailing   out water,striking  joints  on  unexposed faces,racking out joints on exposed faces and watering etc.complete</t>
  </si>
  <si>
    <t>Providing  and  constructing  masonry  in  Autoclaved  Areaclaved  (Celluar)  Concrete  Block  of  aproved manufacturer confirming to IS 2185 Part III 1984 of size (625x 240x100)mm in extra fine jointing mortar of fixoblock  of  in  half  brick  thick  wall  including  2  hoop   iron   strips  25mm  x  1.6mm  at  every  third course,properly  bend  and  bonded  at  ends scaffolding racking out joints and watering compete</t>
  </si>
  <si>
    <t>Providing Green Build Product (GBP) Build Fast Plus masonry ecofriendly wet mix /Blocks laying  Adhesive is  a  pre-polymerized,  wet  mix  jointing  adhesive  which  is  suitable  for Building masonry walls with all kind of blocks with thickness of thin layer of 2mm to 4mm between masonry units. There is no need to pre- wet  the Blocks  nor  to post  cure the wall  with  water.Confirming to IS  2185  of  size 75  x  240x  650 mm in superstructure including striking joints, racking outjoints faces and scaffolding etc. complete.</t>
  </si>
  <si>
    <t>Providing Green Build Product (GBP) Build Fast Plus masonry ecofriendly wet mix /Blocks of size 100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</si>
  <si>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Providing Green Build Product (GBP) Build Fast Plus masonry ecofriendly wet mix /Blocks of size 200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</si>
  <si>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Providing and fixing of BITUFLEX CLOSE CELL FOAM of size 30 mm x 30 mm in double layer in the expansion   joints   in  R.C.C.   framed  structure  (Exterior  column)   with   closed   cell  foam ,  applying  TP-40 PRIMER on both the sides of concrete surface, filling the 25 mm x 25 mm gap with the POLYSEAL, highly flexible  sealant  and  covering  the  joint  with   Polydee-  LM,  150   mm  width   in  2  coats  and   fixing  the aluminium plate of 100 mm wide and  3  mm thick on external face of column etc. complete.Note- for item Number 9 and 10 Prior approval of Superintending Engineer is Necessary before execution of work.</t>
  </si>
  <si>
    <t>Providing  and   fixing  bituminous  pad   25mm  thick   for  expansion   joints  in   retaining  wall,  compound wall etc. complete.</t>
  </si>
  <si>
    <t>Litre</t>
  </si>
  <si>
    <t>Providing cement based water proofing treatment to terraces (Indian water proofing or alike) with brick bats laid  in  required  slope  to  drain  the  water  for  any  span  after  cleaning  the  base  surface.  Applying  a  coat  of cement slurry admixed with approved water proofing compound and laying the brick bats on bottom layer in C.M.1:5 admixed with approved water proofing compound filling up to half depth of brick bats, curing this layer  for  3  days,  applying  cement  slurry  over  this  layer  joints  of  brick  bats  with  C.M.1:3  admixed  with approved water proofing compound and finally top finishing with average 20 mm. thick layers of same mortar added with jute fiber at 1Kilogramper bag including finishing the surface smooth with cement slurry admixed with  approved  water  proofing  compound.  Marking  finished  surface  with  false squares of 300mm x 300 mm. making the junctions at the parapet rounded and tapered top for required  height,  with  drip  mould  at the  junction  of  plaster  and  parapet  and  curing  and covering  10  years  Guarantee  against  leakproofness on  Court  fee  stamp  paper  of  Rs.  500/- including ponding test etc. complete.</t>
  </si>
  <si>
    <t>Providing  waterproof  plaster  in  W.C.  and  bath   12  mm  thick  for  dado  in  cement  mortar  1:3  with  neat finishing, floating using waterproofing compound at the rate of 1 Kilogram. per bag of cement of approved make and manufacturer and curing etc. complete.  (Excluding Tiles) (As directed by Engineer in Charge)</t>
  </si>
  <si>
    <t>Removing the tar or coba and disposing of the material as directed etc. complete.</t>
  </si>
  <si>
    <t>Providing  and  applying  water  proofing  treatment  using  acrylic  polymer  modified  cement based  water proofing   coating   with   fibre   glass   mesh   mixing   at   the   rate   of   powder   to   liquid  (2:1)   by   weight covering  9  to  10  Square  Metre  /Kilogram  with  two  coat  using  approved chemicals for masonry and concrete surface by brush covering 7 years guarantee on Stamp Papers etc. complete.</t>
  </si>
  <si>
    <t>Providing  and  laying  jointless  Polydee-LM,  a  highly  flexible  elastometric  coating  for  RCC  /  cementitious surface for terrace waterproofing on B.B. Coba / R.C.C, after application of TP- 42 Primer on perfectly clean surface (free from loose dust and foreign matter) application of 1st coat of Polydee-LM @ 700 gms/Square Metre and applying 2nd coat of Polydee-LM @ 700 gms/Square Metre and finishing the same with sprinkling the AG-10 granules on the wet coating. (After finishing covering the treatment with 25mm cement plaster for protection with fibrillated 6mm Plyplast fibre @ 125 gms/Square Metre to be paid in separate item.) covering 7 years guarantee on Court Fee Stamp Paper of Rs. 100/- etc. complete.</t>
  </si>
  <si>
    <t>Providing       and       applying       a       base       coat       comprising       of       1KilogramPolydee-MC       and 1Kilogramfresh  cement after wetting the surface followed   by drying the surface for 2  days, apply   primer coat  of   TP-40   and   after  drying,   applying  Polydee-11   two  component   (mixing  ratio  2  A  :  1  B)  ) Antibacterial food grade coating inside drinking water tank in two coats with time interval of minimum 8 hrs. covering 7 years guarantee on Court Fee Stamp Paper of Rs. 100/- etc. complete.</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</si>
  <si>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</si>
  <si>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</si>
  <si>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Providing  and  laying  perforated  PVC  160  mm  dia  pipe  in  proper  line,leveland  slope  including  necessary material fitting etc. complete.</t>
  </si>
  <si>
    <t>Providing  and  applying  required  coats  of  a  water  based  Evercrete  Deep  Penetrating  Sealer (DPS) on cement  concrete  surface  like  roads,  beams,  and  columns,  plastered  walls,  basements,  roofs,  potable  water tanks etc to react with cement and  to penetrate concrete structure thereby making it resistant to chemicals / chlorides water to make it dust proof and to act as a water resistant at the same time which Strengthens the treated surface and reduce the curing period etc complete. - Note -- for item Number 7 to 4 prior approval of Superintending Engineer will be necessary</t>
  </si>
  <si>
    <t>Providing  water   proofing  treatment   as  per   IS  :   1346-1966   to  generally  inaccessible  sloping  Reinforced Cement Concrete Terrace slab with bitumen felts in all positions in five course, consisting of applying cold bitumen  primer  coat  at  the  rate  of  2.5  litre  per  10  Square  Metre.,  hot  bitumen  layer  at  the  rate  of 14.50Kilogramper 10 Square Metre. and over the same layer of bitumen felt of type III grade (I) as per IS: 1332-1965 across the slope with 10 cm overlap commencing   at   lowest   level   and   again   applying   hot bitumen   course   at   the   rate   of 14.50Kilogramper  10  Square  Metre.  and  finally  spreading  over  it  grit at  the  rate  of 14.50Kilogramper  10  Square  Metre.  including  all  lifts,  leads  and  scaffolding  whenever necessary  complete  as  directed  with  four  years'  guarantee  on  requisite  stamp  paper  etc. complete.</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</si>
  <si>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</si>
  <si>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Providing   rough   cast   cement   plaster   externally   in   two   coats   to   concrete,   brick   or   stone  masonry surfaces in all positions with base coat of 12 to 15 mm thick in C.M. 1:4 and rough cast  treatment  12mm thick  in  proportion  1:1  1/2:3  including scaffolding and  fourteen  days curing complete.</t>
  </si>
  <si>
    <t>Providing  fine  cement   finish   1.5  mm  thick  over   green  plaster   surface  including  scaffolding  curing  etc. complete.</t>
  </si>
  <si>
    <t>Labour  charges  for  providing  groove  in  external  plaster  having  width  and  spaced  as  directed  by  engineer incharge etc. complete.</t>
  </si>
  <si>
    <t>Providing  patti/  band  75mm wide  on  plastered  surface 12  mm to  15  mm thick  in  C.M.  1:3  line and  level including neat finishing scaffolding curing etc. complete.</t>
  </si>
  <si>
    <t>Providing patti/ band  100mm wide on plastered surface 12 mm to 15 mm thick in C.M. 1:3  line and  level including neat finishing scaffolding curing etc. complete.</t>
  </si>
  <si>
    <t>Providing patti/ band  150mm wide on plastered surface 12 mm to 15 mm thick in C.M. 1:3  line and  level including neat finishing scaffolding curing etc. complete.</t>
  </si>
  <si>
    <t>Providing and   applying plaster  with   plaster  of  paris  in  6mm thickness  to previously  plaster  surface in  all position including preparing the surface scaffolding etc. complete.</t>
  </si>
  <si>
    <t>Providing  and   applying  laying  Aggregate  plaster   in   granite  /  marble  stones,  as   decorative finish   to give  granite  /  marble  like  appearance  to  concrete,  brick  or  block  surfaces  in   all position   including preparation  of  surface  smoothly,  evenly  by  racking  of  joints  in  case  of Brick or block work including backing layer of 12  mm thick  with  cement  mortar 1:3  with  2%  integral cement  water proofing compound, roughening for wall keying hardening and drying the surface for a minimum five days gaps including second coat of cement lime mortar into a proportion 1:4 preparing the surface for three coat of marble finish plaster giving a thin coat of white cement and two parts of course calcite powder, applying the mortar with steel float on  the  surface  in  proper  evenness  applying  at  coat  of  white  cement  and  lime to  set  a  smooth  finish   then applying a  thin  coat  of  slurry made of  white cement  and  black  oxide colour  in required proportion by the steel float to get black streaks on the surface and curing the surface for two days including all materials and labour etc. complete.</t>
  </si>
  <si>
    <t>Providing  and  applying  plaster  /  wall  punning  with  plaster  of  paris  (  with  plaster  of  paris material) in  10  to  13  millimeter  thickness  to previously plastered surface / or on newly brick surface ( Excluding rough cast plaster ) in all position including preparing and Finishing the surface scaffolding etc.complete.</t>
  </si>
  <si>
    <t>Providing and applying gypsum plaster ( with Gypsum material  ) with finishing with gypsum material in 10 to 13 millimeter thickness to previously plastered surface / or on newly brick surface ( Excluding rough cast plaster ) in all position including preparing and Finishing the surface scaffolding etc.complete.</t>
  </si>
  <si>
    <t>Providing and  applying Two  coats of  wall care Putty on  plastered surface and  Ceiling and Walls to prepare surface even and smooth of approved make, etc complete.</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</si>
  <si>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complete.with Crushed sand VSI Grade</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</si>
  <si>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 With Crushed Sand.</t>
  </si>
  <si>
    <t>Providing and laying cement concrete flooring 40mm thick with M20 cement concrete laid to proper level and slope  in  alternate  bays,  including  compaction,  filling  joints,  marking  lines  to  give  appearance  of   tiles   of 30cm x  30cm or other  size laid  diagonally/square etc.  finishing smooth (with extra cement) in any colour as directed and Curing etc. complete. With Crushed sand VSI Grade</t>
  </si>
  <si>
    <t>Providing and laying cement concrete flooring 50 mm thick with M15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</si>
  <si>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</si>
  <si>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t>Providing and laying machine cut machine polished shahabad Stone slabs 20 to 25mm thick for treads and risers of  steps  and  staircases,  with  rounded  nosing for  the  treads  on  a  bed  of  1:4  cement  mortar  including cement float, filling joints with neat cement slurry, curing, polishing and cleaning etc. complete.</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</si>
  <si>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</si>
  <si>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Providing and laying matt finish ceramic tiles of   having size 30 cm x 30 cm confirming to I.S.15622/2006 (group  D  II-A)  and  7  to  8  mm thick  for  flooring in  required  position  laid  on  a  bed  of  1:4  cement  mortar including cement float, filling joint with white/colour cement slurry cleaning curing etc. complete.</t>
  </si>
  <si>
    <t>Providing  Mirror  polishing  to  Kota  Stone  including  using  all  necessary  stones  and  equipments  cleaning, washing  etc. complete. For Skirting</t>
  </si>
  <si>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</si>
  <si>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t>Providing and fixing machine cut machine polished 18 mm to 20 mm thick telephone black / Amba White / Cat bary brown / RBI red / Ocean Brown granite stone for treads and risers of steps and staircases of approved colour and shade with  full  moulding and three grooved line for  the  treads  on  bed  of  1:4  Cement  mortar including  float  filling joints  with  neat  cement slurry curing polishing and cleaning  etc. complete.</t>
  </si>
  <si>
    <t>Providing and preparing kitchen otta up to 75 cm width,made up from 30 mm thick and 75 cm high vertical support for kadppa at 1 m. c/c of 25 mm thick both side polished kadappa middle shelf and bottom of 20 mm thick  one side polished  kadappa  with  facia  patti  of  20  x  50  mm  kadappa   including   all   material   labour cutting  fixing  with  cement  mortar  and  araldite curing polished and cleaning  etc. complete.</t>
  </si>
  <si>
    <t>Providing and laying vitrified mirror / glossy finish tiles decorative type  having size 590 mm to 605 mm x 590 mm to 605 mm of 8 to 10 mm thickness and  confirming to IS. 15622-2006  ( group  Bla) of approved make, shade and pattern for flooring in required position laid on a bed of  1:4  cement  mortar  including  neat cement  float,  filling  joints,  curing  and  clearing   etc. complete.</t>
  </si>
  <si>
    <t>Providing and laying vitrified stone effect finish tiles  having size 590 to 605 mm x 590  to 605 mm of 8 to 10 mm  thickness  and  confirming  to  IS.  15622-2006  (Group  Bla)  of  approved  make,  shade  and  pattern  for flooring in required position laid on a bed of 1:4 cement mortar including required position laid on a bed of 1:4 cement mortar including neat cement float, filling joints, curing and cleaning etc.  complete</t>
  </si>
  <si>
    <t>Providing and laying vitrified stone effect finish tiles  having size 590 to 605 mm x 590  to 605 mm of 8 to 10 mm thickness and confirming to IS. 15622-2006 (Group Bla) of approved make, shade and pattern for dado and skirting in required position fixed in  1:4 cement mortar including required  position  laid  on  a  bed  of 1:4  cement  mortarincluding neat  cement  float, filling joints, curign and cleaning  etc. complete.</t>
  </si>
  <si>
    <t>Providing  and  fixing  heavy  duty  inter  locking  concrete  Rubber  mould  glossy  paving  blocks  of  80  mm thickness of having a strength of 400 Kilogram/Sq.cm. of approved quality and shape on a bed  of crushed sand of 25 to 30 mm thick including skirting joints  and  cleaning etc. complete. (using 100% crushed sand)</t>
  </si>
  <si>
    <t>Providing leather finished polishing to Granite Stone slab by continuous grinding in 4 coats of different bits to receive rough and matt finish including buffing process before laying and fixing  of  stone  as  per  drawing and  design,  including  cleaning,  washing  and  finishing  etc. complete.</t>
  </si>
  <si>
    <t>Providing and laying Vitrified MATT finish  having decorative type of size 600 millimeter x 600 millimeter of 8 to 10 millimeter thickness (on a existing flooring) with bonding chemical and  confirming  to  IS  15622- 2006  (Group  Bla)  of  approved  make  shade  and  pattern  for flooring  in   required  position   laid  on   a bed  of  bonding  chemical  filling  joints  curing  and cleaning etc .complete.</t>
  </si>
  <si>
    <t>Providing and laying Vitrified MATT finish  having decorative type of size 1000 millimeter x 1000 millimeter of 8 to 10 millimeter thickness (on a existing flooring) with bonding chemical and  confirming  to  IS  15622- 2006  (Group  Bla)  of  approved  make  shade  and  pattern  for flooring  in   required  position   laid  on   a bed  of  bonding  chemical  filling  joints  curing  and cleaning etc .complete.</t>
  </si>
  <si>
    <t>Providing  and  laying  Vitrified  RUSTIC  MATT  STONE  finish   having  decorative  type  tiles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</si>
  <si>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Antiskid Ceramic tiles of approved quality  of size 30 cm x 30 cm and confirming to IS 15622-2006  (Group-B  IIA)  for  antiskid  flooring  in  required  position  laid  on  a  bed  of  1:4  cement  mortar including cement float, filling joint with cement slurry cleaning curing etc. complete.</t>
  </si>
  <si>
    <t>Providing   and   laying   telephone   black   /   Amba   White   /   Cadburybrown   /   Ruby   red   /   Ocean  Brown granite stone of 18 to 20 mm thick for door frame/ dado/ window boxing etc. On C.M. 1:6 including filling joints with polymer base filler nosing/moulding the sharp edges wherever necessary, curing,  etc. complete.</t>
  </si>
  <si>
    <t>Machine   polishing   to   cement/marble   mosaic   tiled   flooring   or   any   other   type   of   flooring  including cleaning, washing, etc. complete.</t>
  </si>
  <si>
    <t>Hand polishing to dado, skirting including cleaning, washing etc. complete.</t>
  </si>
  <si>
    <t>Providing wax polishing to floors and dado, preparing the surface, scaffolding etc. complete.</t>
  </si>
  <si>
    <t>Providing  and   applying   coal   tar   in   two   coats   on   new   wood   work   including   preparing  the  surface, scaffolding etc. complete. (coal tar shall be minimum 500 grams per Square Metre.)</t>
  </si>
  <si>
    <t>Removing old paint from steel and  other metal surfaces and  making the surfaces even with hand scrapping, scaffolding etc. complete.</t>
  </si>
  <si>
    <t>Providing and applying two coats of textured synthetic paint of approved shade and quality and  one  coat  of primer  before  applying  textured  paint  including  scaffolding  if  necessary preparing surface by thoroughly cleaning oil, grease, dirt and other materials as required, etc. complete.</t>
  </si>
  <si>
    <t>Providing   and   applying   external   raincoat   painting   with   crack   filling  acrylic   polymer   based  chemical compound  coating  to  the  external  surface  of  walls  to  prevent  water  seepage  in  the  masonry  walls  during monsoon  added  with  required  shade  Steiner  to  give  required  shade  to  the  surface  in  two  coats.  Including providing three coat  of  priming of  polymer  base  primer  including  preparing surface  scrapping the  existing loose  old  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 instructions and  specification  given  by manufacturer  and  with  instruction  from Engineer in- charge. Work shall be executed by certified applicator only and covering gurantee of 3 years on court stamp paper of Rs. 500/- and necessary testing etc. complete.</t>
  </si>
  <si>
    <t>Providing  and  applying  white-wash  in  one  coat  on  old  /  new  plastered  or  masonry  surfaces  and  asbestos cement sheets including scaffolding and preparing the surface by brushing and brooming down  etc. complete.</t>
  </si>
  <si>
    <t>Providing and  applying white-wash  in  two  coats  on  old  /  new  plastered  or  masonry  surfaces  and  asbestos cement sheets including scaffolding and preparing the surface by brushing and brooming down etc. complete.</t>
  </si>
  <si>
    <t>Providing and applying washable powder distemper of approved colour and shade to old and new surfaces in one coat including scaffolding, preparing the surfaces (excluding the priming coat)etc. complete.</t>
  </si>
  <si>
    <t>Providing and applying washable powder distemper of approved colour and shade to old and new surfaces in two coats including scaffolding, preparing the surfaces. (excluding the primer coat) etc .complete.</t>
  </si>
  <si>
    <t>Providing  and  applying  washable  oil-bound  distemper  of  approved   colour  and   shade  to  old  and   new surfaces in two coats including scaffolding, preparing the surfaces. (excluding the primer coat.) etc. complete.</t>
  </si>
  <si>
    <t>Providing and applying plastic emulsion paint of approved quality, colour and shade to old and  new  surfaces in  two  coats  including  scaffolding,  preparing  the  surface.  (excluding  the primer coat)etc. complete.</t>
  </si>
  <si>
    <t>Providing and applying plastic emulsion paint of approved quality, colour and shade to old surface in three coats including scaffolding, preparing the surface. (excluding primer coat) etc. complete.</t>
  </si>
  <si>
    <t>Providing and applying plastic emulsion paint of approved quality, colour and shade to  new surface in three coats including scaffolding, preparing the surface. (excluding primer coat) etc. complete.</t>
  </si>
  <si>
    <t>Washing and cleaning of decorated wall surfaces with soap, soda and water etc. complete.</t>
  </si>
  <si>
    <t>Providing and applying plastic emulsion paint of approved quality, colour and shade to old and new surfaces in single coat including scaffolding, preparing the surface. (excluding the primer coat)etc. complete.</t>
  </si>
  <si>
    <t>Providing and applying interior wall finish luster of approved make on internal wall surface as detailed below Scrapping the surface with emery paper and  wipe clean wall primer with brush   with  mineral  turpentine with  brush  8  to  10%  and  oil  15  to  20%  with  roller  and allowing  to  dry  for  a  period  6  to  8  hours. wall  putty  with  appropriate  proportion  of  water allowing to dry for  period  4  to 6  hours.  Scrapping with Emery  paper  180  and  wipe clean. Applyingwall primer with  brush  with  mineral turpentine 8 to 10% and oil 15 to 20% with roller  Scrapping  Emery  paper  320  and  wipe  clean,  interior  wall  finish  luster  1st coat  with brush/rubber/spray  with  mineral  turpentine 7  to 9%  and  Oil  with  roller  19 to 21% After  8 hours of activity Applying 2nd coat or wall finish Lustre with mineral turpentine 7 to 9  % with  brush  and Oil with  roller 19 to 21% after allowing dry for the period of 6 to 8 hours activity.  (With prior approval of S.E.)</t>
  </si>
  <si>
    <t>Providing and  fixing decorative teak plywood  veneer  lining 4  mm thick  with  backing of  teak wood  frame work of battens 12 mm X 25 mm at 30 cm center to center fixed to  walls and  pillars  with   12   mm  thik phywood   building   without   skirting   and   cornice   as   per   drawings  including  necessary  iron  work  and finishing the exposed wood work with french polish etc. complete.</t>
  </si>
  <si>
    <t>Providing and fixing Mangalore tiled roofing with class ' AA' tiles including securing the last course of tiles near the eaves with  steel flat 40 mm x 3 mm and  1.22 mm wire fixing 50 mm x 25   mm  horizontal  teak wood  battens  and  iron  works  and  oiling  the  battens  etc.  complete. (Excluding ridge and hip tiles).</t>
  </si>
  <si>
    <t>Providing and fixing false ceiling of plain asbestos cement sheets 4 mm thick with teak wood beadings 45 x 12 mm with  frame work of teak wood  battens of size 70 x  60 mm at 1.00  M center   to  center   including scaffolding,  if  necessary,  all  iron  work  and  painting  (visible surfaces) to A.C. sheet and beading in two coats etc. complete. (excluding T.W. runner to be paid separately).</t>
  </si>
  <si>
    <t>Providing and fixing false ceiling of 12mm thick  as per drawings including powder coated G.I. wall angle of 20mm x 20mm size, G.I. grid  runners of size 20mm x 38mm at 600mm center  to  center  both  ways  and suspended   using   G.I.   3mm   wire   including   fixing   using  butterfly   clips   and   fasteners   including transporting,  scaffolding  all  necessary  labour  and machinery, finishing etc. complete.</t>
  </si>
  <si>
    <t>Providing and  fixing false ceiling of 15mm thick as per drawings including powder  coated G.I. wall angle of 20 mm x 20 mm x 0.60 mm size, G.I. grid runners of size 15 mm x 38 mm at 600 mm center to center both ways  and  suspended  using  G.I.  3  mm  wire  including  fixing  using  butterfly  clips  and  fasteners  including transporting, scaffolding all necessary labour and machinery, finishing etc. complete.</t>
  </si>
  <si>
    <t>Providing  and  applying  two  coats  of  bitumen  to  roof  on  new  dungaree  cloth  one  coat  on  each  side  etc. complete as directed.</t>
  </si>
  <si>
    <t>Providing and  applying one coat  of  bitumen  to roof  (without  cloth)  including scaffolding  etc.  complete  as directed.</t>
  </si>
  <si>
    <t>Removing  and  resetting  Mangalore  tiles  from  roof  including  refixing  loose  battens  etc. complete.</t>
  </si>
  <si>
    <t>Removing and  lowering the roof truss carefully without damaging the members and stacking as and  where directed in the compound including scaffolding etc. complete.</t>
  </si>
  <si>
    <t>Removing R.S. girders of any size and span lowering the same and stacking neatly wherever directed in the compound scaffolding etc. complete.</t>
  </si>
  <si>
    <t>Providing fixing teak wood battens 25 mm x 12 mm for Mangalore tile roof work with iron work scaffolding and oiling the battens  etc. complete.</t>
  </si>
  <si>
    <t>Providing   and   fixing   UPVC   Roof   made   up   of   3   layers   roofing  material   of   thickness   2mm  having width of 1130 mm and of required Length having Tensile strength not less than 330 Kilogram/cm2, including fastening with self drilling screw having washers made of stainless steel etc. complete.</t>
  </si>
  <si>
    <t>Providing and fixing self supporting steel roofing system  for a Godown or alike made up of structural grade steel sheet of 912 millimeter width ( tolerance +/- 2 millimeter ), moulded at site using mechanical press dies to the desired curve and shape to form 605 millimeter wide interlocking panels . The interlocking panels shall be pressed  to close the seam forming water  tight  joints  for a  span of  15.30  meter  having arch  rise as  3.06 meter, arch length 17.75 meter. The base material made up of imported  galvalume steel  complying to ASTM A792  having base metal thickness of 0.80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7' and turbo ventilator of 24'' diameter to be installed at every 30 feet along the length of roof including finishing,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</si>
  <si>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21.30  meter  having arch  rise as  4.26 meter, arch length 25.13 meter. The base material made up of imported  galvalume steel  complying to ASTM A792  having base metal thickness of 1.00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</si>
  <si>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25.00  meter  having arch  rise as  5.00 meter, arch length 29.00 meter The base material made up of imported  galvalume steel  complying to ASTM A792  having base metal thickness of 1.20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</si>
  <si>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28.75  meter  having arch  rise as  5.75 meter, arch length 33.92 meter. The base material made up of imported  galvalume steel  complying to ASTM A792  having base metal thickness of 1.40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</si>
  <si>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of    Mineral   Fibre   Board   Acoustical   Suspended   Ceiling   System   with  ultima (Bevelled  Tegular)  Edge Tiles  of  size 15mm Exposed  GRID.  The tiles  should  have Humidity Resistance (RH)  of  99%,  NRC  0.7,  Light  Reflectance 85%,  Thermal  Conductivity  k =  0.052  -  0.057  w/m K,  Colour White, Fire Performance UK Class 0 / Class 1 (BS 476 pt - 6 &amp;7) in module size of 600 x 600 x 20mm , suitable for Green Building application, with  Recycled  content of 32%. The tile shall be laid on precoated G.I.channel on  XL2 Clip having a web height of 32 mm   with  15 mm wide T - section flanges colour white having rotary stitching on all T sections i.e. the Main Runner, 1200 mm and 600 mm Cross Tees with a web height of 32 mm and  a load carrying capacity of 7.7 Kilograms/M2 and  minimum pull out strength of 100 Kilograms.. The T Sections have a Galvanizing of 90 grams per M2 and need to be installed with Suspension system. The Tile and Grid system used together should carry a 10 year warranty. products approved as per GRIHA and BS 476 etc. complete.</t>
  </si>
  <si>
    <t>Providing and Fixing of Mineral Fibre Suspended  Ceiling System with Bioguard  (Bevelled Tegular)  EDGE TILES  WITH   15mm  Exposed  GRID.  The  tiles  should  have  Humidity Resistance (RH) of  99%, Light Reflectance 90%,  Thermal Conductivity  k =  0.052  -  0.057 w/m K,  Colour  White,  Fire  Performance  UK Class   0/Class   1   (BS   476   Part   6   and   7),      in  module  size  of  600x600  x  16mm with  Anti  Microbial coating on the face of the tile, suitable for  Green  Building  application,  with  Recycled  content  of  34%. The  tile  shall  be  laid  on precoated G.I. channel on  XL2 Clip having  a web height of 32 mm  32 with 15 mm wide T - section flanges colour white having rotary stitching on all T sections i.e. the Main Runner and 1200   mm   Cross   Tees   with   a   web   height   of   32   mm   and   a   load   carrying   capacity   of   7.7 Kilograms/M2 and pull out strength of 100Kilograms. . The T Sections have a Galvanizing of 90 grams per M2 and need to be installed with Suspension system  The Tile and Grid system used together should carry a 10 year warranty. products approved at GRIHA and BS 476 etc. complete.</t>
  </si>
  <si>
    <t>Providing and Fixing  Soft Fibre Acoustical Suspended Ceiling System with Optra (Bevelled Tegular) Edge Tiles of size 15mm Exposed Grid. The tiles should have Humidity Resistance (RH) of 95%, NRC 0.9 - 1.0, Light Reflectance ?85%, Colour White, Fire Performance UK Class 0 / Class 1 (BS 476 pt - 6 &amp;7) in module size of 600 x 600 x 15mm , suitable for Green Building application, with Recycled content of 66% GW and 74% RW. The tile shall be laid on precoated G.I channel 32 with 15 mm wide T - section flanges colour white having rotary stitching on all T sections i.e. the Main Runner, 1200 mm and 600 mm Cross Tees with a web height of 32 mm and a load carrying capacity of 7 Kilograms/M2 with a minimum pull out strength of 100 Kilograms. The T Sections have a Galvanizing of 90 grams per M2 and need to be installed with Suspension system The Tile and Grid system used together should carry a 10 year warranty.  products approved as per GRIHA and BS 476 etc. complete.</t>
  </si>
  <si>
    <t>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Tees.products approved as per GRIHA and BS 476 etc. complete.</t>
  </si>
  <si>
    <t>Providing   and   fixing   in   position   Gypsum board   false   ceiling  with   12.5   mm thick   Gypsum boards, screwed/fixed  to  the  under  structure  of  suspended  G.I.  Grid  constructed  and suspended from the main ceiling  consisting  of  ceiling  sections  of  size  25  x  50  mm  maximum  center   to   center   distance   of   600 milimetre   perimeter   channel   and   intermediate   channels   at  maximum   center   to   center   distance   1200 milimetre  galvanized  grid  should  be  fixed  to reinforced cement concrete slab. The gypsum board should be fixed to galvanized iron grid with necessary screws.  The boards should be taped and filled from underside to give smooth, seamless   ceiling.   The   rate   should   include   necessary   additional   ceiling   sections   and intermediate  channels.   Additional  intermediate  channels  should  be  fixed  to  strap  hangers  for  additional support to prevent strapping at every 1200 milimetre item to be completed in  all respect including necessary sleeves for ducts finishing of joints cut outs, painting including labour, material, lifts etc. all complete.</t>
  </si>
  <si>
    <t>Providing  and  fixing  self  supporting  steel  roofing  system  (Proflex)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32.5  meter having arch rise as 6.5 meter, arch length 37.7 meter. The base material made up of imported galvalume steel complying to ASTM A792 having base metal thickness of 1.60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</si>
  <si>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Cubic metre</t>
  </si>
  <si>
    <t>Providing and fixing Country cut teak wood double or single leaf second class fully panelled door shutter with 35mm  thick  style  and  rail  with  25  mm  thick  panels  with  openable  fan  light  as  per  detailed   drawings. Excluding the door frame 60mm x 100mm stainless steel fixtures and  fastening  and   finishing  the  wood work  with  oil  painting  3  coats.  (Excluding  the  door frame)</t>
  </si>
  <si>
    <t>Providing and fixing Country cut teak wood single leaf panelled door shutter without fanlight and 25mm thick as per drawing consisting of  T.W.  top rail  size 100mm x 25mm and  bottom lock  rail   200mm  x   25mm insert   pannel   12   mm   thick   commercial   ply   faced   T.W.   particle  board  with  phenol  formaldehyde synthetic resin (Generally confirming to ISI 3097) excluding frame,  including  stainless  steel  fixture  and fastening  and  T.W.  beading  to  junctions  of panelled inserts and as instructed by the Engineer in charge including 3 coats of oil painting etc. complete.</t>
  </si>
  <si>
    <t>Providing  and  fixing  single  or  double  leaf  panelled  door  shutter  excluding  frame  with  glazed  openable fanlight  shutter  35  mm  thick  as  per  detailed  drawing  consistingpanelled  vertical styles 100 mm x 35 mm and lock and bottom rail 200 mm x 35 mm and panels 12 mm thick both side commercial ply faced particle board including stainless steel fixtures and fastening and T.W. beading at junctions of panel inserts  and  as instructed  by  the  Engineer  in  charge  including  3  coats  of  oil  painting  etc. complete.</t>
  </si>
  <si>
    <t>Providing and fixing solid core flush door shutter in single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</si>
  <si>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Providing  and   fixing  solid   core  flush   door   shutter   commercial   in   single   leaf   32   mm  thick  without ventilator commercial type of exterior grade as per detailed  drawings with  wrought iron hold fast, stainless steel fixtures and fastenings and handles on both sides and finishing with oil painting 3 coats complete.</t>
  </si>
  <si>
    <t>Providing and fixing solid core flush door commercial type on single leaf 16 mm thick Bison Panel cement bonded particle Board including Teak wood lipping beading on all four edges without ventilator commercial type  of  exterior  grade  as  per  detailed   drawings  with   wrought  iron  hold  fast,stainless  steel  fixtures  and fastenings and handles on both sides and finishing with oil painting three coats complete.</t>
  </si>
  <si>
    <t>Providing and fixing Country cut teak wood single leaf door shutter with teak wood style and rail of 25 mm thick including fixing 50 mm x 25 mm size welded mesh of 10 gauge as per detailed drawing or as directed with stainless steel fixture and fastening finishing with 3 coats of oil painting etc. complete.</t>
  </si>
  <si>
    <t>Providing   and   fixing   fully   glazed   double   leaf   window   shutter   with   openable   fanlight  including Country  cut  teak  wood  25  mm  thick  style  and  rails  with  plain  /  obscured  glass panels 5 mm thick as per drawing or as directed by the Engineer in charge with stainless steel fixtures and fastening and finishing the wood work with oil painting three coats etc. complete.</t>
  </si>
  <si>
    <t>Providing and fixing steel window C.R.C. sheet as per I.S. 1513 : 1986. gauge sect. 65 x 40 x 25 mm shutter single sheet of 24 gauge single leaf joined  by fusion welding at appropriate points with vertical grooves of 15 mm wide and 15 mm deep at a distance of 45 mm. The first and  last  rib  should  be  60  mm  away  from vertical  edge  of  the  shutter.  the  shutter  shall  be welded, with angle to from the periphery of the shutter. At the center of the frame there shall be  angle  welded  to  bifurcate  the  frame  into  segments  with  two  leaf shutter  square  12  mm square guard bars at 120 mm center with all accessories</t>
  </si>
  <si>
    <t>Providing  and  fixing  in  position  factory  made  box  type  steel  window  with  glazed  fanlight including steel   windows   of   cold   rolled   section   of   105mm   x   60mm   x   1.25mm  thick   frame  section  filled  with cement  concrete  (1:2:4)  and  metal  pressed  steel  shutters  of  20  gauge  (1mm)  as  per  detailed   drawing  and design or  as directed  including providing horizontal mild  steel 12mm square bars at 10cm center to center, required F7B section, section 76, section 20mm x 5mm  mild  steel  flat  for  shutter  and  F4B  section  for frame,   3mm   thick   glass   of   approved  quality  for  fanlight  necessary  fixtures  and  fastening  etc.  complete finishing with one coat of anticorrosive paint etc.complete</t>
  </si>
  <si>
    <t>Providing  and  fixing  in  position  factory made  box  type  fully glazed  window  consisting  of cold  rolled section  of  105mm  x  60mm  x  1.25mm  thick  frame  section  filled  with  cement concrete (1:2:4) and steel section F4B as per detailed 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</si>
  <si>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(Without mechanical gear)</t>
  </si>
  <si>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 mechanical gear)</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</si>
  <si>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</si>
  <si>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t>Providing and fixing sheet glass of 24 oz. for all size including putty etc. complete</t>
  </si>
  <si>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</si>
  <si>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t>Providing and fixing steel frame of angle 50 x 50 x 6 mm size for window with 16 mm with mild steel bars horizontally at 10 cm c/c for ventilator portion and at 15 cm c/c for remaining portion with M.S. flat of size 40 x 6 mm vertical at center including iron hold fast boxes for fixing  40  x  6  mm  vertical  at  center  including iron   hold   fast  boxes  for  fixing  40   x   6   mm vertical  at center  including iron  hold  fast  boxes for  fixing shutters including welding finishing painting etc. complete.</t>
  </si>
  <si>
    <t>Providing and fixing steel frame of angle 40 x 40 x 5 mm size for windows with 16 mm dia. mild steel bars horizontally at 10 cm c/c for ventilator portion and 15 cm c/c for remaining portion with M.S. flat of size 40 x 6 mm vertical at center including iron hold fast boxes for fixing 40 x 6 mm vertical at center including iron hold fast boxes for fixing shutters including welding finishing painting etc. complete.</t>
  </si>
  <si>
    <t>a) Colour anodized</t>
  </si>
  <si>
    <t>b) Powder Coated</t>
  </si>
  <si>
    <t>Providing  and  fixing  in  position  aluminium  openable  window  of  any  size  as  per  detailed drawing  and as  directed   by  Engineer  in   charge  with   all  necessary  aluminum  sections including necessary fixtures and fastening with 5 mm thick clear float glass etc. complete. a) With colour anodizing Note  While  arriving at  the  rate  of  item  of  item  weight  at  6.90 Kilogram/Square Metre is considered.</t>
  </si>
  <si>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a)  With colour anodizing  Note While  arriving  at  the  rate  of  item  of  item weight at 6.90 Kilogram/Square Metre is considered.</t>
  </si>
  <si>
    <t>Providing  and  fixing  in  position,  Double  shuttered  aluminium  extruded  powder  coated openable door of specified size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aluminium   tower   bolts,   150mm   dia.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</si>
  <si>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tower bolts, 150mm diam.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</si>
  <si>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with bijagiri having heavy duty   concealed   lock,   necessary   beading,   glazing   clips,   PVC   gaskets,   250mm   length   tower  bolts, 150mm  diam.  pad  handle,  etc.  as  per  detailed  design  and  drawing  or  as  directed  by engineer in charge including all materials , labours, and equipment etc. complete</t>
  </si>
  <si>
    <t>Providing and fixing 50 mm x 50 mm Mild Steel square pipe framed steel windows of various sizes as per details with welded square bars 12 mm at 10 cm center to center without hot dip zinc  coating  without  /  with ventilator  including  fabrication,  glazing  with  plain  /  obscured glass panes 5 mm thick  of approved type and quality, all fixtures and fastenings and finishing with one coat of primer complete.</t>
  </si>
  <si>
    <t>Providing and  fixing in position powder coated aluminium louvered windows / ventilator of various  sizes with  powder  coating  as  per  detailed  drawing  and  specifications  including aluminium  frames  80  x  38 mm  x  1.22  mm  box  type,  5  mm  thick  sheet  glass  louvers,  of approved quality etc. complete.</t>
  </si>
  <si>
    <t>Providing and fixing partitions made up of CCTW frame of size 75 mm x 50 mm at 60 cm c/c with 9 mm thick commercial ply and 4mm thick veneer on both sides with French polish etc. complete.</t>
  </si>
  <si>
    <t>Providng   and   fixing   in   position   anodised   extruded   aluminum   partitions,   partly   glazed   and  partly laminated having frame made out of extruded tubular section of size 40 mm x 60 mm with 12 mm thick three layered  flat  pressed  teak  wood  particle  board  bonded  with  BWP  type  exterior  grade  phenol  formaldehyde synthetic resin conforming to IS 128231990, laminated on both sides,Novateakor equivalent and 5 mm thick selected quality plain/ float glass panels fixed  with  aluminum glass  clips  12  mm x  12  mm and  rubber cushioning  beading  to  glass partitions as per approved drawing etc. compete</t>
  </si>
  <si>
    <t>Providing and fixing fly proof mesh shutter toventilator / window using CCTW members of size 45 x  22 mm for frame work and  35 x 22 mm for middle support and  fixing fly proof mesh on it and covering  TW battens of size 20 x 10 mm including priming and two coats of oil painting to the new wood and steel work and all labour charges including all fixture and fastenings etc. complete</t>
  </si>
  <si>
    <t>Providing   and   Fixing   32   mm   thick   One   piece   single   moulded   puff   ABSTRONE BUTADYNE STYRINE  (ABS)  Door  shutter  for  internal  use  including toilets  made up  of outer  ABS  sheet  of  1.2 mm  thick  having  puff  insulation  of  35  to  40  Kilogram/Cubic Metredensity and 10 mm dia.for steel bars 2 Nos., wooden block to receive fixtures, having M.S. hinges 100 mm length, M.S. handles 150 mm length and 10 mm dia sliding door bolt etc. complete</t>
  </si>
  <si>
    <t>Providing  and  fixing  30mm  thick   SOLID  PANEL  PVC  INTERNAL  DOOR  SHUTTER consisting of frame made out of M.S. tubes of 19 gauge thickness and size of 40mm x 20mm for stiles ,top, lock and bottom rails. M.S. frame shall have a coat of steel primers of approved make  and  manufacture.  M.S.  frame  shall  be covered  with  5mm  thick  heat  molded   PVC channel of size 30 x 100mm forming stiles, and 5mm thick, 125mm wide PVC sheets for top rail, lock rail and bottom rail on either side, and  15mm (5mm x 3) thick, 20mm wide cross PVC sheet as gap insert for top rail and bottom rail. Paneling of 10 mm thick prelam PVC sheet to be fitted in the M.S. frame welded / sealed to the stiles and rails with 30mm wide x 5mm  thick  PVC sheet  beading  on  either  side,  and  joined  together  with  solvent  cement adhesive etc. An additional 5mm thick PVC strip of 20mm width is to be stuck on the interior side of the C Channel using PVC solvent cement adhesive.     including    stainless    steel    fixtures    and     fastening    Complete    as    per     direction     of Engineerincharge,manufacturer'sspecification and drawing.</t>
  </si>
  <si>
    <t>Providing and  fixing 30mm thick   PVC  FLUSH  L  DOOR  SHUTTER  consisting of  panel  of  hollow  PVC profile of 20 mm thickness consisting frame made out of M.S. tubes of 19 gauge thickness and size of 19mm x 19mminserted inside the hollow section of stiles rails top ?and bottom rails  and  two  19x  19  mm MS  tubes inserted  horizontally  inside  the hollow  profile section using 4/5 mm sheet using screws hollow profile shall be lipped with 10 mm (5mm x2) thick  x  20  mm  width  on  stiles  and  rails  using  solvent  cement.  The inner  panel  shall  be laminated  with  5mm thick  termite proof  waterproof plain  /prelam PVC  sheet using solvent  cement   on   the   both   sides   of   the   panel   including   stainless   steel   fixtures   and   fastening   etc. Complete as per direction of Engineer incharge, manufacturers specification and drawing.</t>
  </si>
  <si>
    <t>Providing and  fixing partitions with  12 mm thick three layered flat  pressed  teakwood  particle board   both faces  commercial  bonded   with   phenol  formal  dehyde  synthetic  resin   including CTW vertical 70 x 70 mm and top and bottom rail of 70 x 35 mm and covering batten of 20 x 10 mm at 1.00 metre apart on both ways or as directed including finishing with one coat of primer complete.</t>
  </si>
  <si>
    <t>Providing and  fixing partition  with  12mm thick  three layered  flat pressed  veneer teak wood  partical  board with both faces teak veneer bonded with phenol formaldehyde synthetic resin including C.T.W. vertical 70 x 70 mm and top and bottom rail of 70 x 35 mm and covering battern  of 20 x 10 mm at 1.00  metre apart on both  ways or as directed including finishing with one coat of primer complete.</t>
  </si>
  <si>
    <t>Providing and fixing solid core flush door shutter in double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</si>
  <si>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Providing and fixing Country teak wood Four leaf  paneled shutters, 35 mm thick style and rail  and  25  mm thick  panels  without  ventilator  as  per  detailed  drawing  excluding the  door frame, stainless steel  fixtures and fastening and finishing the wood work with oil painting 3 coats complete</t>
  </si>
  <si>
    <t>Providing and fixing mild steel grill railing 20 Kilogram/sq.m with   teak wood  hand rail of size  75mm  x  60 mm.and   sill   of   75mm.x   25   mm.and   newel   posts   for   staircases,   including  fabricating,   fix-tures, erecting,  painting the grill  work  with  one coat  of  anti-corrosive  paint and two coats of oil painting with approved colour and polishing the sill, hand rail and the newel post with french polish.</t>
  </si>
  <si>
    <t>Providing and fixing mild steel grill railing 15 Kilogram/sq.m with Ghanateak wood hand rail of size 75mm x 60  mm  and  sill  of  75mm.x  25mm  and  newel  posts  for  staircases,  including  fabricating,  fixtures,  erecting, painting  the  grill  work  with  one  coat  of  anticorrosive  paint  and  two  coats  of  oil  painting  with  approved colours and polishing the sill, hand rail and the newel post with french polish.</t>
  </si>
  <si>
    <t>Providing and  fixing mild steel grill railing weighing 15Kilogram/ Square Metre. with  teak wood  hand  rail of  size  75mm.x  60mm.  and  sill  75mm.x  25mm.and  posts  for  verandah including  fabricating,  fixtures, erecting  and  painting  the  grill  work  with  one  coat  of anticorrosive paint and  two coats of oil paint and polishing the grill, hand  rail with  French polish. Spec. Number : Bd.U.3</t>
  </si>
  <si>
    <t>Providing and making lead joints for 80mm diameter cast iron pipe line including lead  and testing.</t>
  </si>
  <si>
    <t>Providing and making lead joints for 100mm diameter cast iron pipes line including lead and testing.</t>
  </si>
  <si>
    <t>Providing and making lead joints for 150mm diameter cast iron pipe line including lead and testing</t>
  </si>
  <si>
    <t>Providing and making flanged connection for the 80mm diameter cast iron pipe line including painting rubber insertion, nuts and bolts etc. complete.</t>
  </si>
  <si>
    <t>Providing   and   making   flanged   connection   for   the   100mm   diameter   cast   iron   pipe   line  including painting rubber insertion, nuts and bolts etc. complete.</t>
  </si>
  <si>
    <t>Providing   and   making   flanged   connection   for   the   150mm   diameter   cast   iron   pipe   line  including painting rubber insertion, nuts and bolts etc. complete.</t>
  </si>
  <si>
    <t>Providing and   laying in   trenches  15  mm dia.  medium grade  having embossed  as  ISI  Mark galvanised iron  pipes  of  1.25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</si>
  <si>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20  mm dia.  medium grade  having embossed  as  ISI  Mark galvanised iron   pipes   ?of   1.63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</si>
  <si>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32  mm  dia.medium  grade  having  embossed  as  ISI  Mark galvanised iron   pipes   ?of   3.20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</si>
  <si>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40  mm dia.  medium grade  having embossed  as  ISI  Mark galvanised iron   pipes   ?of   3.68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</si>
  <si>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50  mm dia.  medium grade  having embossed  as  ISI  Mark galvanised iron   pipes   ?of   5.17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</si>
  <si>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80  mm dia.  medium grade  having embossed  as  ISI  Mark galvanised iron   pipes   ?of   8.57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</si>
  <si>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100 mm dia. medium grade having embossed as ISI Mark galvanised   iron pipes   ?of   12.43   Kilogram/meter   necessary   fitting   remaking  good   the demolished portion with filling trenches and with primer of anti-corrosive oil paint , 2 coats Including removing existing pipe line if necessary and  conveying and  stacking the same in PWD chowky or as directed etc. complete.</t>
  </si>
  <si>
    <t>Providing and  fixing 40mm diameter  water  meter  with  non-return  valve including  strainer,sockets/  union nut   and  including  water  meter  box  making  locking  arrangements  and  lock. [Withoutchamber].</t>
  </si>
  <si>
    <t>Providing and  fixing 50mm diameter  water  meter  with  non-return  valve including  strainer,sockets/  union nut  and  including  water  meter  box  making  locking  arrangement  and  lock. [without chamber]</t>
  </si>
  <si>
    <t>Providing and  fixing 80mm diameter  water  meter  with  non-return  valve including  strainer, sockets/  union nut  and  including  water  meter  box  making  locking  arrangement  and  lock.[Without chamber].</t>
  </si>
  <si>
    <t>Providing and fixing 100mm diameter water meter with non-return valve including strainer, sockets/  union nut  and  including  water  meter  box  making  locking  arrangements  and  lock. [Without chamber].</t>
  </si>
  <si>
    <t>Providing  and  fixing  15  mm dia.  screw  down  bib/  stop  tap  of  brass  including necessary  socket  union  nut complete.</t>
  </si>
  <si>
    <t>Providing  and  fixing  20  mm dia.  screw  down  bib/  stop  tap  of  brass  including necessary  socket  union  nut complete.</t>
  </si>
  <si>
    <t>Providing  and  fixing  25  mm dia.  screw  down  bib/  stop  tap  of  brass  including necessary  socket  union  nut complete.</t>
  </si>
  <si>
    <t>Providing and fixing screw down 15 mm dia. wheeled stop tap of brass including necessary sockets/union nut complete</t>
  </si>
  <si>
    <t>Providing   and   fixing   screw   down   for   20   mm   dia.   wheeled   stop   tap   of   brass   including  necessary sockets/union nut complete.</t>
  </si>
  <si>
    <t>Providing   and   fixing   screw   down   for   25   mm   dia.   wheeled   stop   tap   of   brass   including  necessary sockets/union nut complete.</t>
  </si>
  <si>
    <t>Providing   and   fixing   screw   down   for   32   mm   dia.   wheeled   stop   tap   of   brass   including  necessary sockets/union nut complete.</t>
  </si>
  <si>
    <t>Providing   and   fixing   screw   down   for   40   mm   dia.   wheeled   stop   tap   of   brass   including  necessary sockets/union nut complete.</t>
  </si>
  <si>
    <t>Providing   and   fixing   screw   down   for   50   mm   dia.   wheeled   stop   tap   of   brass   including  necessary sockets/ union nut complete.</t>
  </si>
  <si>
    <t>Providing   and   fixing   screw   down   for   65   mm   dia.   wheeled   stop   tap   of   brass   including  necessary sockets/union nut complete.</t>
  </si>
  <si>
    <t>Providing   and   fixing   screw   down   for   80   mm.   dia.   wheeled   stop   tap   of   brass   including  necessary sockets/union nut complete.</t>
  </si>
  <si>
    <t>Providing and fixing 100 mm dia. chromium plated brass showers rose to 15mm dia. supply pipe including necessary bend and socket complete.</t>
  </si>
  <si>
    <t>Providing   and   fixing   15mm   diameter   concussion   push   button   type   brass/gun   metal   self-  closing  tap including necessary socket complete.</t>
  </si>
  <si>
    <t>Providing   and   fixing   25mm   diameter   concussion   push   button   type   brass/gun   metal   self-  closing  tap including necessary socket complete</t>
  </si>
  <si>
    <t>Providing   and   fixing   push   cock   (Self   closing   tap)   symet   type   of   15   mm  dia.    including  necessary socket, testing etc. complete.</t>
  </si>
  <si>
    <t>Providing   and   fixing   push   cock   (Self   closing   tap)   symet   type   of   20   mm  dia.    including  necessary socket, testing etc. complete.</t>
  </si>
  <si>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</si>
  <si>
    <t>Providing   and   laying   100   mm   dia.   half   round   white   glazed   earthenware   pipes   in   1:5:10  cement concrete bedding including bends, etc. complete.</t>
  </si>
  <si>
    <t>Providing  and  fixing  white  glazed  earthenware  Wash  Hand  Basin  of  63cm  x  45cm  size including Bib cock  stop  tap  brass  heavy  15mm,  brackets,  rubber  plugs  and  brass  chain,  stop  tap  and  necessary  pipe connection including P.V.C. waste pipe and trap up to the outside face of the wall.</t>
  </si>
  <si>
    <t>Providing  and  fixing  White  glazed  with  bottle  trap       earthenware  Wash  Hand  Basin  of 63x45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</si>
  <si>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Coloured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</si>
  <si>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coloured glazed earthenware Wash Hand Basin of 63 cm x 45 cm size including cold water pillar tap/cold and hot water pillar tap brackets, rubber plugs and brass chain, stop tap and necessary pipe connection including P.V.C. waste pipe and trap up to the outside face of the wall.</t>
  </si>
  <si>
    <t>Providing and fixing white glazed earthenware sink 600mm x 200mm x 450mm including all connection of the G.I. supply and P.V.C. waste pipes up to the outside face of the wall, cold water  chromium plated  screw down  bib  tap,  rolled  steel  or  C.I.  brackets,  rubber  plug  with chain and stop tap complete.</t>
  </si>
  <si>
    <t>Providing and fixing white glazed earthenware sink 450mm x 200mm x 300mm including all connection  of the G.I. supply and  lead waste pipes up to the outside face of  the wall,  cold water  chromium plated  screw down  bib  tap,  rolled  steel  or  C.I.  brackets,  rubber  plug  with chain and stop tap complete.</t>
  </si>
  <si>
    <t>Providing   and   fixing   Autoclosing   pillar   cock   of   pressmatic   tap   of   approved   make   or  equivalent including all fixtures, fittings etc. complete.</t>
  </si>
  <si>
    <t>Providing and  constructing granite kitchen  platform with  fixing of   stainless  steel  sink 600 mm x 450  mm size  as  per  detailed   drawing  including  vertical  both   side  polished   kadappah  stone  25  to  30  mm  thick supports  with  kadappah   top  35  to 40  mm thick  and  polished  granite 16  to 20  mm top  with  side strips  of granite at front and both sides of platform raised with two vertical  granite  supports  15  cm  height  and  top granite  of  75  x  40  cm  including  cutting, opening for sink of required size in kadappah as well as granite etc. complete. (Platform top size 5.00 m x 0.60 m and height is 0.75 m)</t>
  </si>
  <si>
    <t>Providing and fixing 8 cm C.I. Nahani Trap including C.I. grating bend and piece of C.I. pipe upto the outside face of the wall complete.</t>
  </si>
  <si>
    <t>Providing and  fixing 10cm C.I.  Nahani  Trap  including  C.I.  grating  bend  and  piece of  C.I. pipe upto the outside face of the wall complete.</t>
  </si>
  <si>
    <t>Providing  and  laying  for  225mm  dia.  salt  glazed  S.W.  Pipe  including  fitting  such  as  bends,  tees,  single junction, double junctions laying, jointing (including excavation and refilling the trenches) complete</t>
  </si>
  <si>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</si>
  <si>
    <t>Providing  and  constructing  Brick  Masonry  inspection  trap  Chamber  90cm  x  45cm  including  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</si>
  <si>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t>Providing  and  fixing  hume  pipe  septic  tank  900mm  diameter  with  vent  pipe  and  cap  including  necessary (including excavation and laying)</t>
  </si>
  <si>
    <t>Providing  soak  pit  of  size 120cm x  120cm x  120cm  including excavating  and  filling with brick-bats.</t>
  </si>
  <si>
    <t>Providing and  fixing 450mm x  550mm size superior  type Belgium mirror  with  16mm  dia. nickel plated towel rod etc. complete.</t>
  </si>
  <si>
    <t>Providing,   laying  and   fixing  P.V.C.   pipe  of   15mm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</si>
  <si>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</si>
  <si>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</si>
  <si>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32mm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</si>
  <si>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40mm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</si>
  <si>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50mm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</si>
  <si>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75mm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</si>
  <si>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110  mm. dia. with  fittings such as bends, tees, reducers, clamps, etc. including necessary excavation, trench filling etc. complete. Including removing  existing  pipe  line  if necessary  and  conveying  and  stacking  the  same  in  PWD chowky or as directed etc. complete.</t>
  </si>
  <si>
    <t>Providing and fixing chromium plated  towel rod 16 mm dia and  75 cm. in length  including all accessories complete.</t>
  </si>
  <si>
    <t>Providing and Fixing half turn 25 mm dia gun metal flushing cock including all accessories etc. complete.</t>
  </si>
  <si>
    <t>Providing and fixing 1st class white glazed earthenware Orissa Type W.C. Pan 580 mm dia including P or S trap cast iron soil and vent pipe upto the outside face of the wall (1:5:1 0) cement concrete bedding 15 mm thick, 10 liter P.V.C. flushing cistern with all necessary pipe connection etc. complete.</t>
  </si>
  <si>
    <t>Providing and fixing orissa type colour glazed earthenware 625 x 450 mm. w.c. pan including trap, C.I. soil and vent pipe upto the out side face of wall including 100 mm. dia. C.I. plug, bend,  15mm.  thick  10  litre PVC  flushing  cistern  with  all  necessary  pipe  connection  etc. complete.</t>
  </si>
  <si>
    <t>Providing and   fixing 40  mm. dia  Ball cock  medium type with  PVC  float including sockets and  necessary fittings and tested as per municipal requirements etc. complete.</t>
  </si>
  <si>
    <t>Providing and   fixing 15  mm. dia  Ball cock  medium type with  PVC  float including sockets and  necessary fittings and tested as per municipal requirement etc. complete.</t>
  </si>
  <si>
    <t>1000 Litre</t>
  </si>
  <si>
    <t>Providing and fixing H.D.P container one piece moulded water tank made out of high density polythyler and built  corrugated  inclusive  of  delivery  up  to  destination  hoisting  and   fixing   of   accessories   such   as inlet,outlet  overflow  pipe  inclusive  of  all  tanks  capacity between 200 to 1000 liters</t>
  </si>
  <si>
    <t>Providing and fixing on walls/ ceiling/ floor 15 mm dia. CPVC pipe with necessary fittings, remaking good the demolished portion etc. complete. Including removing existing pipe line if necessary and conveying and stacking the same in PWD chowky or as directed etc. complete.</t>
  </si>
  <si>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</si>
  <si>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</si>
  <si>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t>Providing and fixing on walls/ ceiling/ floor 32 mm dia. CPVC pipe with necessary fittings, remaking good the demolished portion etc. complete. Including removing existing pipe line if necessary and conveying and stacking the same in PWD chowky or as directed etc. complete.</t>
  </si>
  <si>
    <t>Providing and fixing on walls /ceiling/ floor 40 mm dia. CPVC pipe with necessary fittings, remaking good the demolished portion etc. complete. Including removing existing pipe line if necessary and conveying and stacking the same in PWD chowky or as directed etc. complete.</t>
  </si>
  <si>
    <t>Providing and fixing on walls/ ceiling/ floor 50 mm dia. CPVC pipe with necessary fittings, remaking good the demolished portion etc. complete.</t>
  </si>
  <si>
    <t>Providing   and   laying   in   trenches   15   mm   dai.   CPVC   pipe   including   necessary   excavation,  fittings. Refilling   trenches   etc.   complete  Including  removing  existing  pipe  line  if   necessary  and  conveying  and stacking the same in PWD chowky or as directed etc. complete.</t>
  </si>
  <si>
    <t>Providing   and   laying   in   trenches   20   mm   dai.   CPVC   pipe   including   necessary   excavation,  fittings. Refilling  trenches  etc.  complete.  Including  removing  existing  pipe  line  if   necessary  and  conveying  and stacking the same in PWD chowky or as directed etc. complete.</t>
  </si>
  <si>
    <t>Providing   and   laying   in   trenches   25   mm   dai.   CPVC   pipe   including   necessary   excavation,  fittings. Refilling  trenches  etc.  complete.  Including  removing  existing  pipe  line  if   necessary  and  conveying  and stacking the same in PWD chowky or as directed etc. complete.</t>
  </si>
  <si>
    <t>Providing   and   laying   in   trenches   32   mm   dai.   CPVC   pipe   including   necessary   excavation,  fittings. Refilling  trenches  etc.  complete.  Including  removing  existing  pipe  line  if   necessary  and  conveying  and stacking the same in PWD chowky or as directed etc. complete.</t>
  </si>
  <si>
    <t>Providing   and   laying   in   trenches   40mm   dai.   CPVC   pipe   including   necessary   excavation,  fittings. Refilling  trenches  etc.  complete.  Including  removing  existing  pipe  line  if   necessary  and  conveying  and stacking the same in PWD chowky or as directed etc. complete.</t>
  </si>
  <si>
    <t>Providing   and   laying   in   trenches   50mm   dai.   CPVC   pipe   including   necessary   excavation,  fittings. Refilling  trenches  etc.  complete.  Including  removing  existing  pipe  line  if   necessary  and  conveying  and stacking the same in PWD chowky or as directed etc. complete.</t>
  </si>
  <si>
    <t>Providing and fixing 10 cm PVC nahani trap with grating etc. complete.</t>
  </si>
  <si>
    <t>Providing  and  fixing  reinforced  cement  concrete cover  of  size  90  cm x  45  cm with  frame over  inspection chamber etc. complete. Heavy duty (225 Kilogram)</t>
  </si>
  <si>
    <t>Providing  and  fixing  reinforced  cement  concrete cover  of  size  90  cm x  45  cm with  frame over  inspection chamber etc. complete. Medium duty (140 Kilogram)</t>
  </si>
  <si>
    <t>Providing  and  fixing  reinforced  cement  concrete cover  of  size  60  cm x  45  cm with  frame over  inspection chamber etc. complete. Heavy duty (160 Kilogram)</t>
  </si>
  <si>
    <t>Providing  and  fixing  reinforced  cement  concrete cover  of  size  60  cm x  45  cm with  frame over  inspection chamber etc. complete.Medium duty (100 Kilogram)</t>
  </si>
  <si>
    <t>Providing  and  fixing  stainless  steel  sink  of  size  600  x  510  x  200  mm incluidng  coupling, outlet pipe, elbow and other necessary fitting, finishing etc. complete.</t>
  </si>
  <si>
    <t>Providing  and  fixing  C.P.  Angular  stop  clock  with  wall  flange  of  approved  make  continental  including necessary sockets/union nut etc. complete.</t>
  </si>
  <si>
    <t>Providing   and   fixing   C.P.Two   way   BIB   cock   of   approved   make   continental    including  necessary sockets/union nut etc. complete.</t>
  </si>
  <si>
    <t>Providing  and   fixing  C.P.   pillar   cock   long  neck   with   aerator   of   approed   make  including  necessary sockets/union nut etc. complete.</t>
  </si>
  <si>
    <t>Providing and fixing C.P. BIB cock with wall flange of approved make including necessary sockets/ union nut etc. complete.</t>
  </si>
  <si>
    <t>Providing and fixing C.P. sink cock with raised J" shaped swinging casted spout ofapproved make including necessary sockets/ union nut etc. complete."</t>
  </si>
  <si>
    <t>Providing  and   laying  in   trenches   15   mm  dia.heavy   grade  having  embossed   as   ISI  Mark galvanised iron  pipes  of  1.48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</si>
  <si>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20  mm  dia.  heavy  grade  having  embossed  as  ISI  Mark galvanised iron  pipes  of  1.93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</si>
  <si>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25  mm  dia.  heavy  grade  having  embossed  as  ISI  Mark galvanised iron  pipes  of  3.01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</si>
  <si>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32  mm  dia.  heavy  grade  having  embossed  as  ISI  Mark galvanised iron  pipes  of  3.89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</si>
  <si>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40  mm  dia.  heavy  grade  having  embossed  as  ISI  Mark galvanised iron  pipes  of  4.49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</si>
  <si>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50  mm  dia.  heavy  grade  having  embossed  as  ISI  Mark galvanised iron  pipes  of  6.33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</si>
  <si>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80  mm  dia.  heavy  grade  having  embossed  as  ISI  Mark galvanised iron   pipes   of   10.15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</si>
  <si>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100  mm  dia.  heavy  grade  having  embossed  as  ISI  Mark galvanised iron   pipes   of   14.74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</si>
  <si>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fixing in position  UPVC ultra violet stabilized  110 mm outer diameter cowl dome confirming to I.S.-4985 including making joints with solvent cement etc. complete</t>
  </si>
  <si>
    <t>Providing and  fixing Glass  self 125  mm wide and  600  mm long with  necessary chromium plated brackets providing T.W.gutties etc. complete</t>
  </si>
  <si>
    <t>Providing  ,  constructing  and  fixing   250  mm  dia.  Inspection  chamber  made  up  of  UPVC material of thickness 3.5 mm and height of 259 mm with inlet and outlet of 110 mm dia. with 75 mm dia. U Trap, Ultra shaft pipe of Upvc material having height of 470 mm and fixing Ultra 250 mm dia. UPVC cover and frame in 150 mm thick in c.c.1:2:4, having crushed sand bed  of  100  mm  thick  of  size  550  mm  dia.  Including excavation   and   refilling   the   sides   of  chamber   by   crushed   sand   cushioning   150   mm   thickness, connecting  all  required  UPVC fittings with rubber lubricant etc. complete.</t>
  </si>
  <si>
    <t>Providing     ,     constructing     and     fixing      600     mm     dia.     Inspection     chamber     made     up     of Polypropylene   /   polyethylene   material   Having   315   mm   diameter   inlet(s)/outlets   and   with  eccentric reducers as per requirement to connect 160 mm and 200 mm pipes having thickness of  5  mm  and  600  mm in  height,  with  inbuilt  shaft  achieve  the  invert  depth  as  per  site condition of wall thickness of 5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etc.complete.</t>
  </si>
  <si>
    <t>Providing  and  fixing  15  mm  diameter  PVC  Aqua  kraft  type  of  approved  make  super  bib  tap  with  flange including all accessories etc complete</t>
  </si>
  <si>
    <t>Providing and  fixing 15  mm diameter  PVC  Aqua  kraft  type  of  approved  make super  Two Way bib tap with flange and extender including all accessories etc complete</t>
  </si>
  <si>
    <t>Providing and  fixing 15  mm diameter  PVC  Aqua  kraft  type of  approved  make super  push button type cock / tap with flange including all accessories etc complete</t>
  </si>
  <si>
    <t>Providing and fixing 15 mm diameter PVC Aqua kraft type of approved make super wall sink type tap with flange including all accessories etc complete</t>
  </si>
  <si>
    <t>Providing and fixing 15 mm diameter PVC Aqua kraft type of approved make super jet spray with flange 2 in 1 faucet 1.50 metre long including all accessories etc complete</t>
  </si>
  <si>
    <t>Providing and  fixing 15  mm diameter  PVC  Aqua  kraft  type  of  approved  make super  right angle stop tap with flange including all accessories etc complete</t>
  </si>
  <si>
    <t>Providing and  fixing 15 mm diameter PVC Aqua kraft type of approved make super Pillar tap with  flange including all accessories etc complete</t>
  </si>
  <si>
    <t>Providing and fixing ISI 1729/2002 grade 75 mm dia Cast Iron Waste Water Pipe with lugs necessary fittings such as bends, tees, single junction, double junction, slotted vent, offsets on wall or into the ground including filling joints with cement mortar 1:2 proportion fixing on wall by means by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gray oil paint  including removing the existing pipe if necessary and conveying and stacking in PWD Chowky or as directed by Engineer-in-Charge.</t>
  </si>
  <si>
    <t>Guniting  by  dry   mix  process  as  per  IS  9012  (  1978)  to  the   vertical  surface  (  other  than column) in     C.M.     1:3,20mm    thick     under     pressure    of     2.1Kilogramto     2.8Kilogramper   sq.cm.including forms,scaffolding,  floating  the  surface  curing  for  14  days  etc.complete  ( excluding reinforcement)</t>
  </si>
  <si>
    <t>Guniting  by  dry   mix  process  as  per  IS  9012  (  1978)  to  the   vertical  surface  (  other  than column) in    C.M.    1:3,    25mm   thick    under    pressure   of   2.1Kilogramto    2.8Kilogramper  sq.cm.including forms,scaffolding,  floating  the  surface  curing  for  14  days  etc.complete  ( excluding reinforcement)</t>
  </si>
  <si>
    <t>Providing and erecting 1.5 metre high wire fencing with seven rows of barbed wire supported on M.S.Angles ( 50mm x 50mm x 6mm) at 2.5 Metres, Center to center including excavating pits for foundqtion, fixing post in cement cocnrete 1:4:8 of size 45 x 45 x 45 cm fastening the wire and painting the M.S.Angles with one coat of red lead primer and two coats of painting etc.complete.</t>
  </si>
  <si>
    <t>Providing and  fixing mild  steel  grill  gate with  angle iron  frame 65mm x  65mm x  10mm with  iron  bars  at 150mm C/C and diagonal flats as per the detailed drawing including hinges, pivot block locking arrangement, welding riveting and oil painting of three coats of approved shade Weight of gate 35 Kilogram/Smt.</t>
  </si>
  <si>
    <t>Providing  and  fixing  90  cm  x  60  cm  Marble  plate  engraving  10  cm.  height  letter,  figures including painting the lefters/figures with approved colour and shade complete</t>
  </si>
  <si>
    <t>Providing  and  fixing  90  cm  x  60  cm Granite  plate  engraving  10  cm.  height  letter,  figures including painting the lefters/figures with approved colour and shade complete</t>
  </si>
  <si>
    <t>Providing and erecting 1.2 meter high wire fencing with five rows of barbed wire supported on  mild  steel angle  (  50  x  50x  6mm)  post  at  2.5  m  c/c  including  excavation  of  pits  of foundation concrete fixing the posts in ( 1:4:8) cement concrete block of 45x45x45 cm and fastening the Wires and painting the angles with one coat with red lead primer and two coats of oil painting etc.complete</t>
  </si>
  <si>
    <t>Providing  and  fixing  grass  chhapper  (roof)  with  necessary  bamboos  and  karve  frame  with 75mm. thick grass etc.removing the same after rain is over (size of bamboos 50mm to 75mm dia and 3 M to 3.5M long)</t>
  </si>
  <si>
    <t>Providing and fixing  Bamboo Matting screen for partition with bamboo sticks</t>
  </si>
  <si>
    <t>Providing and  fixing  lioghtening conductor  system comprising  of  erecting Air-Termination consisting of tubular  copper  rod  of  25mm  dia.  1.2  mm  thick  with  multiple  points  head  1.2  mt.  long   (   Heavy   Duty) welded   or  clamped  to  G.I.  pipe  pole  B  grade  50  mm diaof  requiired length  with  M.S.  round  bnase plate  25  Cm  diam  and  10mm  thick  at  bottom  embeded  in cement concrete 1:3:6 dfoundation of size 45 cm diam x 45 cm Height and providing earthing with  copper  earth  plate  of  size  60  x  60  x  0.3  cms  with cadmium   plated   nut   bolts   to   fix  earthing   strip   burried   in   specially   prepared   earth   pits   1.5   metre below  ground  level  with 40Kilogramcharcoal and salt with altemate layers of charcoal and salt and G.I.pipe 40mm  dia  2  meter  length  burried  in  earthe  upto  earthling  plate  remining  portion  above  ground  level  for watering  and  refilling  comcpete  Note-  Copper  strip  fropm  lightening  conductor  is  not considered in this item.</t>
  </si>
  <si>
    <t>Providing  and  fixing  copper  strip  25mm  wide  and  3mm  thick  for  lightening  conductor including fixing with   screws   required   scaffolding  etc.complete   Note-   Lightening   conductor  and  earthinf  pits  is  not considered in this item</t>
  </si>
  <si>
    <t>Providig and  fixing wleded  mesh  fabric  for  guniting of  mesh  size 75  mm x  75mm and  10 guage thick including scaffolding etc.complete</t>
  </si>
  <si>
    <t>Providing  and  fixing  welded  mesh  fabric  for  guniting  of  mesh  size  150mm  x  150mm  and  10  guage  i.e. 3.25mm thick including scaffolding etc.complete</t>
  </si>
  <si>
    <t>Dismantling brick masonry in Mud and stacking the materials as directed with all leads, lifts etc. complete.</t>
  </si>
  <si>
    <t>Removing rich mix cement concrete including stacking the spoils as directed with all leads, lifts etc, complete.</t>
  </si>
  <si>
    <t>Removing brick  bat  coba   including stacking  the spoils  as  directed  with  all  leads,  lifts  etc, complete.</t>
  </si>
  <si>
    <t>Removing  ventilators  and  small  windows  with  frame  and  stacking  the  materials  with  all  leads,  lifts  etc. complete.</t>
  </si>
  <si>
    <t>Removing teak wood  trellies work with  frame including stacking the  materials as directed with all leads, lifts etc. complete.</t>
  </si>
  <si>
    <t>Removing cement tiles, or marble or polished  shahabad floor or dado without bed concrete including stacking the materials as directed with all leads, lifts etc. complete</t>
  </si>
  <si>
    <t>Dismantling wooden floor  including beams and joists, stacking the materials as directed with all leads, lifts etc. complete.</t>
  </si>
  <si>
    <t>Removing mud  plaster including disposing of the spoils as directed with all leads, lifts etc, complete.</t>
  </si>
  <si>
    <t>Removing wire fencing with wooden post and stacking the material with all leads, lifts etc. complete.</t>
  </si>
  <si>
    <t>Removing  earthen,  stonewate  pipe  and  stacking  them  as  directed  with  all  leads,  lifts  etc. complete.</t>
  </si>
  <si>
    <t>Removing  Np-2  and  Np-3  class  pipes  including  stacking  at  road  side  as  directed  by  the Engineer in charge. Upto 900mm dia. etc complete.</t>
  </si>
  <si>
    <t>Removing single country tiled roof with battens and stacking the materials as directed with all leads and lifts etc. complete.</t>
  </si>
  <si>
    <t>Removing  battens  from  roof  and  stacking  them  as  directed  with  all  leads  and  lifts  etc. complete.</t>
  </si>
  <si>
    <t>Removing matting from roof and stacking  as directed with all leads and lifts etc. complete.</t>
  </si>
  <si>
    <t>Removing purlins from roof including stacking  as directed with all leads , lifts etc. complete.</t>
  </si>
  <si>
    <t>Removing  rafters  from  roof  including  the  materials   as  directed  with  all  leads  ,  lifts  etc. complete.</t>
  </si>
  <si>
    <t>Providing  and   fixing  Jute  Kantan   (Tarat)  screen   to  the  scaffold-ing  for  external  guniting  as  directed including removing the same after the work is over etc. complete.</t>
  </si>
  <si>
    <t>Removing urinal pans or wash hand basins with frame including disconnecting the sanitary and  water  supply connections,  removing  the  same  carefully  and  stacking  the  serviceable materials  as  and  where  directed including  throwing  the  unserviceable  materials  outside  etc complete</t>
  </si>
  <si>
    <t>Removing  W.C.  pans  including  disconnecting  the  sanitary  and  water  supply  connections, removing and breaking flooring and bed con-crete around pan removing  the same carefully and   stacking  the  serviceable materials  as  adn   where  directed   including  throwing  the unserviceable  materiasls  out  side  etc.  carefully and  throwing  out  the  refusal  outside  etc. complete.</t>
  </si>
  <si>
    <t>Providing and erecting 1.5 metre high wire fencing with seven rows of barbed wire supported on M.S. Angles (50 mm x 50 mm x 6 mm) at 2.5 metres centre to centre including excavating pits for foundation, fixing posts in cement concrete  of size 45 x 45 x 45 cm, fastening the wire and painting the M.S. Angles with one coat of red lead primer and two coats of painting etc. complete.</t>
  </si>
  <si>
    <t>Replacement of damaged alluminium Butt Hinges of 125 mm of approved quality and make to  door  shutter including   removing   existing   the   same   in   original   position   making   proper  adjustment  for  smooth operation etc. complete as per sample approved by Engineer incharge.</t>
  </si>
  <si>
    <t>Replacement   of   damaged   Mortise   Lock   of   approved   quality   and   make   to   door   shutter  including Removing   and   Refixing   with   Necessary    screw,   making  proper   adjustment   for  smooth   operation  etc. complete as per sample approved by Engineer in-chareg.</t>
  </si>
  <si>
    <t>Replacement   of   damaged   Tower   Bolt  300   mm  Chromium  plated   of   approved   quality   and  make  to door/window   shutter   including   removing   existing   the   same   in   original   position  making   proper adjustment  for  smooth   operation  etc.  complete  as  per  sample  approved  by Engineer in-charge.</t>
  </si>
  <si>
    <t>Providing  &amp;  Applying   chemical   for  cleaning  the  exposed  steel  structure,  TMT  bars,  etc.  of  structure  by grinding  the  surface  by  grinder  machine,  wire  brush,  removing  existing  corrosion  from  the  metal  also removing  loose  particles,  of  the  area  by  water  jet,  (using  other  mechanical  /  manual  means)  and  apply  on prepared surface of  as corrosion preventive coat on prepared TMT bars, steel structure,metal surface etc. to protect it from corrosion etc. as per manufacturer's  specification  (  using other  manual  /  mechinical  means) after  that   Providing and  applying  high   abrasive  resistant,  self  curing,  UV  resistant,impermeable ,high strength, non  shrink,  Poly  Ironite  Ceramic  Cementatious  (PICC)     repair  mortar  resurfacing  on concrete surface  of  thickness  up  to  10  mm  including    breaking  honey  comb   area,   (using manual/mechanical means) , clean the concrete surface with special chemical clonon      with pressure water jet for removing of algae fungi,  apply  bond  coat  Kelox   water misible epoxy before PICC  application   with  all  leads and  lifts, Material,  Machinery,  labour,  scaffolding,  etc.  complete  as  per  specification  and  as  directed  by  engineer-in- charge.</t>
  </si>
  <si>
    <t>Providing and   grouting the holes by Poly  Ceramic  Cementitious  i.e NicGrout G   06 +  53 grade cement material of   as per requirement  to reduce the porosity  of concrete / Masonry structure and  to increase the strength of structure using  grouting pipes , grouting m/c, mixer etc and all relevant safety with all leads and lifts, material, machinery, labour, etc. Complete as per specification and as directed by Engineer-in-Charge.</t>
  </si>
  <si>
    <t>Providing and  applying high   abrasive resistant, UV  resistant,impermeable ,self  curing,high strength,  non shrink,   Poly   Ironite   Ceramic   Cementatious   (PICC)    repair   mortar   for   water  proofing    on   concrete surface  with   thickness   up   to   5   mm,   ,   apply   bond   coat   Kelox   Water  Misible  epoxy      before  PICC application    (using  manual/mechanical   means)   and   Providing  and   Applying   PCC   up   to   50   mm thickness  for  desire  slope  to  drain  the  water  and  kept ponded for continuous period of 3 days to detect any seepage / leakage/ dampness if any, the surface  then  shall  be  cleared,  complete  as  per  specification including  cost  of  all  materials, machinery, labour, insurance charges  as directed by the Engineer in charge.</t>
  </si>
  <si>
    <t>PICC Coating for concrete Bridge repair work :-Providing and applying Poly Ironite Ceramic Cementitious (PICC)    material   of   Self   curing    ,High   Abrasion   resistant   ,   Non   shrink   ,High  strength,UV  resistant, repair  mortar  coating  on  bond  coat  Kelox  water  missable  epoxy  of     on  concrete  surface   upto  10  mm thickness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</si>
  <si>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Removal of Vegitation/Plants:- Removal of entire root inside the bridge portion. Remains of the root shall be treated with special chemical Steripure MBT 20. Top 50 mm shall filled with high  strength  grout including cost  of  all  material,  machinery,  labour,  scaffolding,  etc.as  per  specification  and  as  directed  by Engineer-in- Charge.</t>
  </si>
  <si>
    <t>Providing &amp;  Applying  DuraClean-  WR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DuraGuard   -     as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</si>
  <si>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15  mm  coat etc.complete with  all  leads  and   lifts,  Material,  Machinery,  Labour  etc.  complete  as  per  specification and  as directed by engineer-in-charge.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</si>
  <si>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25  mm  coat etc.complete with  all  leads  and   lifts,  Material,  Machinery,  Labour  etc.  complete  as  per  specification and  as directed by engineer-in-charge.</t>
  </si>
  <si>
    <t>Providing   and   applying   Poly   Ironite   Ceramic   Cementitious   (PICC)   of    self   curing,   a   high  abrasion resistant,  non-shrink,high  strength,  low  porosity,  UV  resistant  coating  mortar  on existing  GSB  of  100 mm thickness  ,  get  levelled  the  surface  and   cure  then  applying   self curing coating PICC mortar  for 50 mm  thickness  after  stamp  the  surface  by  special  concrete  stamping   mold   as   per   specified   texture   and colour  etc.complete  with  all  leads  and  lifts, Material, Machinery, Labour etc. complete as per specification and as directed by engineer-in- charge.</t>
  </si>
  <si>
    <t>Masonry  Bridge  repair  work:-Providing  pointing  on   masonry  surface  of  Bridge  with   UV resistance, Non-shrink.  high  strength,  high  abrasion,  material  like  Poly  Ironite  Ceramic Cementitious (PICC)  self curing  cementitious material for masonry joint filling to depth of 20mm including pointing work  of  masonry by  removing of  existing loose  portion  of  stone masonry by braking removing existing loose particles upto required  depth   50  mm or  as  per  site  confition   cleaning   with   special   chemicals   clonon   and   water   jet under   pressure   for  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</si>
  <si>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Providing  &amp;  Applying   DuraClean-  WR   -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DuraCap   2   coats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</si>
  <si>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repair mortar  to fill the pot holes  on concrete/Bitumen  surface  upto 75 mm depth  to match existing road thickness etc. Complete with all leads and lifts, Material, Machinery, Labour etc. complete as per specification and as directed by engineer- in-charge.</t>
  </si>
  <si>
    <t>Kilogram.</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</si>
  <si>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fast seting repair mortar  to fill the pot holes  on concrete/Bitumen  surface  upto 75 mm depth  to match existing road thickness etc. &amp; movement  the  vechical  within  1  hour.  complete  with  all  leads  and  lifts,  Material, Machinery, Labour etc. complete as per specification and as directed by engineer-in-charge.</t>
  </si>
  <si>
    <t>Providing  and  applying   30  mm  thick  self  curing  Ceremic  Polymer  Microconcrete  of approved  make having Compressive strength above M30, non  shrink,  impermeable ,  filling mortar  to load carrying R.C.C member  in  two  layers  on  cleaned  concrete surface  ,  including  honey  comb  area  (using  manual/mechanical means). Mixing  mortar of Nicosil C80 and fresh 53 grade cement with required water cement ratio for desired consistency and applying and finishing   by   manual   trawelling   ,   curing   after   curing   initial   setting time   etc,   as   per manufacturers specification etc. complete as per specification and as directed by engineer- in- charge. Work shall be executed by certified applicator only and work shall be guaranteed for 5 years and guarantee shall be provided  on   Rs. 500 /- stamp paper. (Bond coat mentioned below is to be done before coating)</t>
  </si>
  <si>
    <t>Providing and  applying Kelox  R 101 (Resin)  + Kelox  H 404 (Hardner)  water misible epoxy of approved make  for bonding old concrete to new moratr after mixing  slowely in predefined ratio and applying by brush on  the  surface,  when  it  is  tacky  then  apply  the  moratr  complete  as  per  specification  and  as  directed  by engineer-in-charge. Work shall be executed by certified applicator only and work shall be guaranteed for 5 years and guarantee shall be provided on Rs. 500 /- stamp paper</t>
  </si>
  <si>
    <t>Providing protection of unexposed old reinforcement on non spalled concrete by insertion of sustained release corrosion  inhibitor caplets like POWRTHROW sustained  release Corrosion  inhibiting caplets of  to protect both  anodic  &amp;  cathodic  sites  and  shall  reduce  to  reduce  corrosion  potential  Ecorr  by  minimum 80  mV  in conductive medium, by drilling 20 mm holes into the concrete at a depth of 25 mm and inserts to be filles by EPCO-PC-Putty. Caplets shall inhibit corrosion inhibition efficiency of 98% (when added 0.03% by weight) against control sample evaluated by Tafel polarization  method. Depth  of penetration  for effective corrosion protection shall be 120 mm and film formation of 20 Microns as evaluated by CSIR-CECRI Karaikudi.</t>
  </si>
  <si>
    <t>Providing  and  applying  Elastomeric,  Anti  carbonation,  Anti  corrosive,  UV  resistant,  Solvent  based  Pure Aliphatic  Acrylate  System-  MONOPOL  456  on  the  exterior  faces  of  Buildings  Protection  against  ION penetration,  carbonation,UV  radiations  and  wethering  effect    conforming  to  ASTM  D  4541-02  having Electrochemical impedance of 107 Ω and achieving dry film thickness of minimum 200 microns in a primer coat followed by two top coats using brush or spray after complete cleaning &amp; removal of oil, grease or loose particles from the surface etc. complete.</t>
  </si>
  <si>
    <t>Providing and constructing non load bearing wall with 200mm  Horizontally perforated clay hollow blocks of approved make with compressive strength not less than 35 Kilogram/Sqcm, U value of 47.0 W/m2K, Water Absorption  of  15%,  masonry  to be done using fine  aggregate (natural  sand/crushed  sand  VSI grade  finely washed etc.) cement mortar 1:6 with blocks of size  400mm  x  200mm  x  200mm  (12.5  bricks  per  Square Metre.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</si>
  <si>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150mm  Horizontally perforated clay hollow blocks of approved  make with  compressive strength not less than  35Kilogram/Sqcm, U value of 47.0 W/m2k, Water Absorption of 15%, with cement mortar 1:6 with blocks of size  400mm  x  150mm  x  200mm  (12.5  bricks per  Sq.m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</si>
  <si>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100mm  Horizontally perforated clay hollow blocks of approved make with compressive strength not less than 35Kilogram/Sq.cm, U value of 47.0 W/m2k, Water Absorption of 15%, with cement mortar 1:6 with blocks of size  400mm  x  100mm  x  200mm  (12.5  bricks per  Square  Metre.  excluding  mortar  joint thickness) At every 5th course level, Concrete band of 100mm thick with 1:3:6 Mix Concrete along with  Nominal  Reinforcement  to be provided.  The rate  inclusive of cost  of  materials, labour charges, scaffolding, curing at all height,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</si>
  <si>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Laying   factory  made   coloured   chamfered   edge  Cement   concrete  grass   paver  blocks  of required strength,thickness &amp; size/shape, made by table vibratory method using PU mould,  laid  in  required colour  &amp;  pattern  over  50mm  thick  compacted  bed  of  fine  fine aggregate (natural sand/crushed sand VSI grade finely washed etc.), compacting and proper embedding/laying of inter locking paver blocks into the fine aggregate  (natural  sand/crushed  sand  VSI  grade  finely  washed  etc.)  bedding  layer  through  vibratory compaction by using plate vibrator,  filling  the  joints  with  fine  aggregate  (natural  sand/crushed  sand  VSI grade  finely washed  etc.)  and  cutting  of  paver  blocks  as  per  required  size  and  pattern,  finishing  and sweeping extra fine aggregate (natural sand/crushed sand VSI grade finely washed etc.) and complete as per manufacturer spsecifications &amp; direction of Engineer-in-Charge. 60mm thick CC paver block of M-35 grade concrete with approved colour and design &amp; pattern.</t>
  </si>
  <si>
    <t>Bamboowood   14  mm thick  tile  flooring including quater  round,  door  reduces  and  plywood-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(MBTPC).  The  flooring shall  be  fixed  with  tongue  and  groove  interlocaking  system,  with  plywood  of  mr grade of 18mm thickness as base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</si>
  <si>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Tile Flooring including quarter round &amp; door reducer -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(BMTPC).  The  flooring  shall  be  fixed  with tongue and groove interlocaking system, with 2mm underlay  as  sound  abrobing  and  moisture  barrier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</si>
  <si>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wall   Skirting   -   Providing   &amp;   fixing   in   position   Phenol   bonded  Epitome Bamboowood   in   wall   skirting   with   planks   of   sizes   14mm   thick,   1900mm   length  (minimum)   and 85mm   wide   (minimum),   in   approved   colour,   texture   and   finish,   having  Performance   Appraisal Certificate   (PAC)   issued   by   Building   materials   &amp;   Technology  Promotion   Council   (BMTPC).   The skirting  shall  be  fixed  SS  screws  &amp;  rawl  plugs,  over underlayment   of   4mm   thick   expanded   poly ethylene     foam     sheets     having     density   40Kilogram/cum,    over    prepared    surface.    The    Epitome Bamboowood   planks   shall   have  minimum   density   1000   Kilogram/cum   &amp;   minimum   Hardness   1000 Kilogramf.  with  Eco friendly UV coating, all complete as per direction of Engineer in-charge</t>
  </si>
  <si>
    <t>Bamboowood   20mm   thick   Decking   Outdoor   Flooring   Tile   Providing   &amp;   fixing   in   position  Phenol bonded Epitome Bamboowood deck flooring tiles with planks of sizes 20mm thick, 1900  mm  length  and 135mm  wide  ,in   approved   colour   ,   texture   and   finish   ,   having  performance   Appraisal    Certificate (PAC)    issued    by    Building    Materials&amp;    Technology  promotion  Council  (BMTPC)with  necessary profiled edges and groove fixed with 40mm ss screws 3 nos in each tile to frame work made of second class seasoned and treated teak wood of size 38x38 mm placed underneath acoss the tile at both ends and in centre fixed with clips holding in position. The Epitome Bamboowood planks shall have minimum density of 1000 Kilogram/cum &amp; minimum hardness 1000 Kilogramf.all complete as per direction of engineer in-charge.</t>
  </si>
  <si>
    <t>Providing and  applying 2 coats of 100% Pure acrylic low VOC  and  APEO  &amp; HCHO  free water  based paint   of   approved   colour   that   belongs   to   class   1   flame   spread   resistance   of  approved   make  Paint should provide durable and long lasting silk finish with  a high  crack tolerance of upto 1mm. Paint should have an oustanding washability with high resistance to wide range of bacteria and  fungus. Paint  has to  be applied  on smooth  and  uniform surface prepared by an acrylic copolymer low VOC &amp; Odour putty. This surface should be primed with  water based low VOC Primer. The work activity should  cover all aspects of applying paints from surface preparation as directed by Engineer in charge.</t>
  </si>
  <si>
    <t>Providing  and  applying  2  Coats  of  high  quality  acrylic  copolymer  matt  latex  low  VOC emulsion paint of approved shadethat gives smooth, flat and washable and durable finishing of approved  make. Paint should have good flow levelling property with good colour retention and  incan  antibacterial  property.  Paint  has  to be  applied  on  smooth  and  uniform  surface prepared by an acrylic copolymer low VOC &amp; Odour putty. This  surface should  be primed  with  water  based  low  VOC  acrylic  copolymer  based  primer  sealer  that  has incan antibacterial property.  The  work  activity  should  cover  all  aspects  of  applying  paints  from  surface preparation,  filling  to  erecting  and  dismantling  of  scaffolding,  finishing  the  surface  etc  as directed by Engineer in charge.</t>
  </si>
  <si>
    <t>Providing and   applying 2 Coats of 100% Pure acrylic low VOC water based   paint with   to withstand  for period of atleast 5 years of approved  make. Paint should provide durable long lasting  silk  finish  with  high resistance  to  UV  and  resistance  to  spreading  of  flame.  Paint should protect against concrete carbonation with R value of minimum 600 and ability to built cracks  upto  min  0.7mm.  The  paint  has  to  be  applied on  High  quality  water  based  acrylic copolymer primer with good alkali resistance properties. With all leads and lifts at all levels etc. complete, as directed by Engineer in charge.</t>
  </si>
  <si>
    <t>Providing  and  applying    top  coat  exterior  paint  to  terrace  of  approved   make,  shade  and quality  and one  coat  of  primer  before  applying  textured  paint  including  scaffolding  if necessary preparing surface by throughly cleaning of oil, grease, dirt and other material and fine aggregate (natural sand/crushed sand VSI grade finely washed etc.) preparing as required, etc. complete.</t>
  </si>
  <si>
    <t>Providing  &amp;  laying  water  proof  treatment  of  terrace  slab  with  B.B.  Coba  in  all  position  with  an   average thickness  of  150mm  consisting  specialised  materials  as  per  the  manufactures specifications and  covering 10 years guarantee on  court fee stamp paper including all lead, lift, etc. complete.</t>
  </si>
  <si>
    <t>Bamboowood  paneling  or  paneling  and  glazing  in  paneled  and  glazed  shutters  for  doors  of  25  to   40mm thick.  Providing  &amp;  fixing  in  position  Phenol  bonded  Bamboowood  paneling  of 10mm thick, in 25 to 40 mm  thick  paneled  or  paneled  and  glazed  shutters  for  doors,  windows,  clerestorey  windows  in  approved colous, texture &amp; finishi.  The bamboo  wood  planks  shall have minimum density of 1000 Kilogram/cum &amp; minimum Hardness 1000 Kilogramf.  The panels shall have profiled interlocking system locked in place with bamboo pins, all complete as per direction  of the Entgineer inchargeand   (Area of  opening for  panel inserts excluding portion inside grooves or rebates)</t>
  </si>
  <si>
    <t>Bamboowood   paneled   or   paneled   and   glazed   Shutters   of   Doors   Providing   of   fixing,   in  position Phenol  bonded  Bamboowood  panelled  or  paneled  and  glazed  shutters  for  doors, windows,  clerestorey windows  with  pre-molded  30mm  thick  planks,  in  approved  colous, texture  &amp;   finish.   It   shall   have 10mm  wide,   25mm  deep   grove  to   fit  inpanels.   The bamboowood shall have minimum density of 1000 Kilogram/cum, minimum Hardness 1000 Kilogramf.  All  styles  and  rails  shall  have  profiled  interlocking system  locked  in  place  by bamboo pins, all complete as per direction of Engineer in-charge  (The paneling will be paid for separately)</t>
  </si>
  <si>
    <t>Providing and fixing in position U.P.V.C.(Unplasticized Poly Vinyl Chloride) having multi- chambered  outer frame  section   (73   x   50)mm  with   an   outer   wall   thickness   of   2mm  &amp;   steel  reinforcement,   multi- chambered  slider  frame  (73x  60)  mm  with  steel  reinforcement,  multi- chambered  slider  sash  (46x  82) mm  with  steel  reinforcement  designed  to  give  optimum strength, 5 mm thick toughened  double glass with 12 mm spacer of good quality including alluminium   track,   Inter-locking   profile,   coextruded   beadings, EPDM   gaskets,silicon sealent,sliding handle, fixtures and fastenings (couplings, hinges) including with all required  screws   and   nuts   with   all   necessary   U.P.V.C.   sections   as   per   the   detailed   drawing   and   as directed by Engineer-In-Charge etc. complete.</t>
  </si>
  <si>
    <t>Providing  and  fixing  C.P.  2  Way  BIB  cock  with  wall  flange of  approved   make  including necessary sockets/ union nut etc. complete as directed by Engineer in charge.</t>
  </si>
  <si>
    <t>Providing and fixing C.P. BIB cock with wall flange of approved  make including necessary sockets/ union nut etc. complete as directed by Engineer in charge.</t>
  </si>
  <si>
    <t>Providing and fixing white european type wall-hung, of size 360mm x 360mm x 575mm with flush  valve  of approved   make   including  soil  pipe,  vent  pipe  upto  outside  face  of  wall, 100mm dia C.I. plug bend inlet pipe all fittings,cutting &amp; making good walls, floors etc as directed by Engineer in charge.</t>
  </si>
  <si>
    <t>Providing and  fixing  Shower Head, with   shower arm of approved  make mixer of   including all  necessary pipe fittings and connections etc. complete as directed by Engineer in charge.</t>
  </si>
  <si>
    <t>Providing and fixing white wash basin with half pedestal of size 515mmX615mmX460mm including pillar cock auto-closing system CP angular stop cock long thread of approved make continental including S.S. bottle trap of necessary pipe connection upto the outside face of the wall.</t>
  </si>
  <si>
    <t>Providing and  fixing white european  type wall-hung pan,   of size 350mm x  355mm x  570 mm  concealed flush  tank  with  floor-mounting  frame installing  kit  and  drain  pipe  connection  set  for  wall  hung WC,  with approved make square control plates including soil pipe, vent pipe upto  the  outside  face  of  wall,  100mm dia  C.I.  plug  bend  inlet  pipe  all  fittings,cutting  &amp; making good walls, floors etc. complete.</t>
  </si>
  <si>
    <t>Providing  and   fixing  white  glazed    urinal   of   size   710x460x300mm  with   sensotronic concealed type flushing valve for  urinal  with  complete kit  having fittings,  inlet  pipe with  stop  tap,  brackets  for  fixing  the cistern, 32mm diameter P.V.C. flush pipe with fitting and flushing arrangement including lead soil pipe, lead trap &amp; soil pipe connection upto the outside face of wall etc complete.</t>
  </si>
  <si>
    <t>Providing   and   fixing   of   approved   make   white   aquafree   Waterless   Urinal   of   with   cartride   size   of 31.5x33x60cm including other necessary fittings etc. complete.</t>
  </si>
  <si>
    <t>Providing   and   fixing    wall-hung   white   wash   basin   of   size   470x575x190mm   of   approved  make  half pedestal, pillar cock, C.P.Angular stop cock, long thread continental including S.S. bottle  trap  of   having necessary  pipe  connections  up  to  the  outside  face  of  the  wall.etc complete.</t>
  </si>
  <si>
    <t>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</si>
  <si>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t>Boring/drilling  bore  well  of  300mm  dia  for  casing/  strainer  pipe,  by  suitable  method prescribed in IS: 2800 (part I), including collecting samples from different strata, preparing and  submitting  strata  chart/  bore log,  including  hire  &amp;  running  charges  of  all  equipments, tools, plants &amp; machinery required for the job, all complete as per direction  of Engineer in charge, upto 90m depth below ground level.</t>
  </si>
  <si>
    <t>Providing &amp; fixing heat insulation by wrapping the pipes with glass wool/asbestos fibre rope or tape/videoflex 32 mm as directed by Engineer in charge.</t>
  </si>
  <si>
    <t>CoolMortar  -  Providing  &amp;  fixing  40mm thick  CoolMortar  for  insulation  which  has  proportioned  blend  of white  cement,  well-graded  fine  aggregate  (natural  sand/crushed  sand  VSI  grade  finely  washed  etc.)  and selected  assortment  of  fine  metal  and  mineral  stabilizers  to  provide  a  heat  barrier  including  filling  joints, curing and cleaning complete. The rate shall be inclusive of all labour, material, scaffolding, transportation, taxes, including all leads, lifts at all levels and shall be as directed by Engineer in charge.</t>
  </si>
  <si>
    <t>Bamboowood  10mm thick  Wall  Cladding including Threshold  &amp;  T-mold  -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50mm in centre and ends of each tile. The bamboowood cladding shall be laid over teak wood frame and hold in place by 50mm thick  teak  wood  placed  in  centre  of  two  teak  wood  and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</si>
  <si>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Supplying and spreading geofabric filter layer of Geotextile of Polypropylene multifilament woven to the line, level and grade with pore size less than 0.075 mm and permeability greater than 9.0 litre/Square Metre/second confirming specification IS:1969 and ASTM standard  including conveying to the site, joining and stitching with proper overlap and laying at excavated surface in tidal condition as directed by Engineer- in- Charge  etc. complete.</t>
  </si>
  <si>
    <t>sand obtained from excavation of foundation</t>
  </si>
  <si>
    <t>50% Sand obtained from excavation + 50% crushed sand</t>
  </si>
  <si>
    <t>crushed sand (upto 5 mm) brought by Contractor</t>
  </si>
  <si>
    <t>Supplying and laying  trap stones upto 20 kilogram for Filter / Core layer including conveying with all the leads, lifts, laying in required lines, level, slope as per drawing including necessary equipments and machinery as directed by etc. complete in tidal conditions.</t>
  </si>
  <si>
    <t>Supplying and laying laterite stones upto 20 kilogram for Filter / Core layer including conveying with all the leads, lifts, laying in required lines, level, slope as per drawing including necessary equipments and machinery as directed by etc. complete in tidal conditions.</t>
  </si>
  <si>
    <t>Supplying  and  laying  trap  stone  weighing  20   to  50  kilogram  for   Core  /  Sub  armour  layer  including conveying with  all the leads, lifts,  laying in  required lines,  level, slope as per  drawing including necessary equipments and machinery as directed by etc. complete in tidal conditions.</t>
  </si>
  <si>
    <t>Supplying  and  laying  laterite  stone  weighing  20   to  50  kilogram  for   Core  /  Sub  armour  layer  including conveying with  all the leads, lifts,  laying in  required lines,  level, slope as per  drawing including necessary equipments and machinery as directed by etc. complete in tidal conditions.</t>
  </si>
  <si>
    <t>Supplying  and  laying  trap  stone  weighing  50   to  100  kilogram  for   Core  /  Sub  armour  /  Armour  layer including conveying with  all  the leads,  lifts, laying in required  lines, level,  slope as  per drawing including necessary equipments and machinery as directed by etc. complete in tidal conditions.</t>
  </si>
  <si>
    <t>Supplying  and  laying  laterite  stone  weighing  50  to  100  kilogram  for   Core  /  Sub  armour  /  Armour  layer including conveying with  all  the leads,  lifts, laying in required  lines, level,  slope as  per drawing including necessary equipments and machinery as directed by etc. complete in tidal conditions.</t>
  </si>
  <si>
    <t>Providing  and  laying  trap  stones  weighing  100  to  200  kilogram  for   Core  /  Sub  armour  /  Armour  layer including conveying with  all  the leads,  lifts, laying in required  lines, level,  slope as  per drawing including necessary equipments and machinery as directed by etc. complete in tidal conditions.</t>
  </si>
  <si>
    <t>Providing and laying trap stones weighing 200 to 300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</si>
  <si>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200 to 300 kilogram for Apron / Armour layer including collection, sorting and laying in required lines, level, slope as per drawing including necessary equipments and machinery as directed by etc. complete in tidal conditions.</t>
  </si>
  <si>
    <t>Providing  and  laying  trap  stones  weighing  300  to  500  kilogram  for  Sub  armour  /  Apron  /  Armour  layer including conveying with  all  the leads,  lifts, laying in required  lines, level,  slope as  per drawing including necessary equipments and machinery as directed by etc. complete in tidal conditions.</t>
  </si>
  <si>
    <t>Providing  and  laying  trap  stones  weighing  500  to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</si>
  <si>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500 to 1000 kilogram for Apron / Armour layer including collection, sorting and laying in required lines, level, slope as per drawing including necessary equipments and machinery as directed by etc. complete in tidal conditions.</t>
  </si>
  <si>
    <t>Providing  and  laying  trap  stones  weighing  above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</si>
  <si>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above 1000 kilogram for Apron / Armour layer including collection, sorting and laying in required lines, level, slope as per drawing including necessary equipments and machinery as directed by etc. complete in tidal conditions.</t>
  </si>
  <si>
    <t>Providing &amp; fixing G.I. wire Gabions coated with Zinc+PVC of required size, section including boxes made of mechanically woven hexagonal shaped wire mesh of type, 10x12cm. edges mechanically selvedged made of heavily (Zinc+ PVC) coated G.I. wires as per BS: 443, mesh wire 3.00 mm Ø edge wire 3.9 mm Ø and filled with 20 to 50 kilogram weight trap  stones including conveying with all the leads &amp; lifts and placing at required  places  in  required  line,  level,  slope  as  per  drawing,  section  as  directed  etc.  complete  under  tidal conditions.</t>
  </si>
  <si>
    <t>(a)    Gabions of size – 1.00 x 1.00 x 1.00 M</t>
  </si>
  <si>
    <t>(b)    Gabions of size – 1.50 x 1.00 x 1.00 M</t>
  </si>
  <si>
    <t>(c)    Gabions of size – 2.00 x 1.00 x 1.00 M</t>
  </si>
  <si>
    <t>(d)    Gabions of size – 3.00 x 1.00 x 1.00 M</t>
  </si>
  <si>
    <t>(e)    Gabions of size – 4.00 x 1.00 x 1.00 M</t>
  </si>
  <si>
    <t>Providing and laying box type flexible gabions of required size and rope of 10 mm  Ø polypropylene material four strand mesh of 150 mm x 150 mm size, filled with hand packed stones of 20 to 50 kilogram in weight; so as to give total mass required with all leads and lifts including fusing top of gabions, tying to each other and laying to required line, level, slope as per drawing, section as directed etc. complete under tidal conditions.</t>
  </si>
  <si>
    <t>(a)  Gabions of size – 1.00 x 1.00 x 1.00 M</t>
  </si>
  <si>
    <t>(b)  Gabions of size – 1.50 x 1.00 x 1.00 M</t>
  </si>
  <si>
    <t>(c)  Gabions of size – 2.00 x 1.00 x 0.50 M</t>
  </si>
  <si>
    <t>(d)  Gabions of size – 3.00 x 1.00 x 1.00 M</t>
  </si>
  <si>
    <t>Providing  and  laying  precast  tetrapods  /  blocks  of  plain  cement  concrete  of  M-30  grade,  weighing  2000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</si>
  <si>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Providing  and  laying  precast  tetrapods  /  blocks  of  plain  cement  concrete  of  M-30  grade,  weighing  3000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</si>
  <si>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Providing and fixing fenders made from used tyres including fixing by stainless steel chain links of  8mm dia. and anchor bolts of 16 mm diameter etc. complete as per drawing and as directed under tidal range.</t>
  </si>
  <si>
    <t>Supplying and  laying  100%  PP  Staple fibre Non  woven  Geobags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</si>
  <si>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Supplying and laying  100% PP Staple fibre Non woven Geo 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</si>
  <si>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Providing laying and  placing in  position  segment  of  a/b/c  diameter  UV  Resistance Geotextile  tubes  as  per design and drawing of High strength woven Geotextile made from polypropylene multifilament woven in both warf and weft directions, with cover of UV protective pp tape woven Geotextile with pore size less than 0.075 millimetre and permeability greater than 9.00 litre/square metre/second conforming specification IS:1969 and ASTM  standards  placed  parallel  to  high  water  line  and  duly  filled  with  sea  sand  mechanically  by  sand dredging machine so as to act as  main  burnt  and  toe burm at  offshore to hold  accumulated  sand on  beach including all labour, plant, equipment and machinery required including shuttering and scaffolding as directed by Engineer-in-Charge of the work etc. complete.</t>
  </si>
  <si>
    <t>(a)  Geotextile tubes of diametre –  3.00 M</t>
  </si>
  <si>
    <t>(b)  Geotextile tubes of diametre –  1.50 M</t>
  </si>
  <si>
    <t>Square metre</t>
  </si>
  <si>
    <t>Waterproofing  Treatment  to  existing  Toilet  and  bathrooms  by  using  Polymeric  cementitious  membrane  of approved make &amp; approved by Engineer in charge and replacing the existing waterproofing treatment. Break open the existing I.P.S. and brick bat coba of the toilet and bathroom areas to expose the bare slab. (If there are  cracks  on  the  bare  slab  open  the  crack  in  V  Groove  and  fill  it  with  P.M.M.  and  if  there  are  lots  of honeycombs  and  identified  bad  patches  of  concrete  the  same  should  be  grouted  by  grouting  procedures). Clean  the  entire  surface  thoroughly   and  over  this   prepared  surface,  apply   three  coats  of  polymeric waterproofing    coating   having    a   breathable  non  toxic  acrylic  polymer    liquid   of  approved  make  &amp; approved by Engineer in charge over  this waterproofing  treatment, provide and lay brick bat coba of average 112 mm thickness.</t>
  </si>
  <si>
    <t>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t>
  </si>
  <si>
    <t>Providing  &amp;  Supplying  corrosion  inhibiting  admixture  in  concrete  to  protect  steel  bars  for  all  concrete  in every part Polyalk CP 293  of approved make &amp;  approved by Engineer in charge migrating, non-nitrite based corrosion inhibiting admixture shall be added at a dose of 3 Kilograms per cum of concrete. The admixture should  protect  both  cathodic  and  anodic  sites  and  have  been  accredited  by  Indian  Roads  Congress, recommended for use by Ministry of Road Transport &amp; Highways and should have a 4 year track record of use  in  both  the  Gulf  Region  and  India.  Admixture  should  have  evaluated  test  reports  demonstrating  a corrosion rate of zero coulombs after 9 test cycles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specific gravity of 0.99 – 1.1, colour : brownish.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(Material  Cost Analysis only)</t>
  </si>
  <si>
    <t>Providing  and  mixing  shrinkage  compensating  admixture  cum  plasticizer  –  Sunplex  330  gms  pouch   of approved  make  &amp;   approved  by  Engineer  in  charge,  adding  per  50Kilogrambag  of  cement  in  sand  faced cement plaster to internal/external surfaces in finished in proper line and level. Add Sunplex in dry machine mix before addition of gauging water. (Material Cost Analysis only)</t>
  </si>
  <si>
    <t>Pouch</t>
  </si>
  <si>
    <t>Providing and applying one pack bonding coat between concrete members like RCC slabs, columns, beams, chajjas,  pardis  etc  and  cement  mortar  plaster  using  Hack  Aid  Plast   of  approved  make  &amp;  approved  by Engineer in charge. Clean the concrete surface thoroughly to remove dust, dirt, grime, deshuttering oils and rub down to a clean surface. Apply Hack Aid Plast  of approved make &amp;  approved by Engineer in charge by spray on the entire concrete surface. Provide a lean cement - sand dash coat over the same. Allow the dash coat to set for around 24 hours. Further plastering as per specifications can continue.</t>
  </si>
  <si>
    <t>Providing  and  fixing  factory  made  door/Window  frames  of  required  colour  made  with  wood  Polymer composite (WPC) extuded internal ribbed sections conforming to American Society for testing and materials (ASTM) in regard with density, tensile strength, flexural strength, Izod impact, water absorption and screw withdrawal strength with wall thickness of 5mm (+/1mm) and with frames having mitred joints at each corner, joined  together  by  two  nos.  of  10  x  8  mm &amp;  40  mm long  PVC  dovetail  keys  including  hard  wood  piece support along the full vertical and horizontal length in rebate portion hole for fixing hinges and fixtures and the frames fixed to Walls/columns with 15 mm long dash fasteners/holdfasts (dash fasteners/holdfasts to be paid  separately)  etc.  complete  as  per  the  direction  of  Engineer  in  charge,with  prior  approval  of  concerned Superitending Engineer.</t>
  </si>
  <si>
    <t>1.1. For Profile size of 75 x 50 mm with 32 x 12 mm rebate</t>
  </si>
  <si>
    <t>1.2  For Profile size of 100 x 50 mm with 32 x 12 mm rebate</t>
  </si>
  <si>
    <t>1.3 For Profile size of 125 x 50 mm with 38 x 12 mm rebate</t>
  </si>
  <si>
    <t>1.4  For Profile size of 120 x 50 mm with 32 x 12 mm double rebate (Window Section)</t>
  </si>
  <si>
    <t>Supply  &amp;  Fixing  of   Rectified  Porcelain  Stoneware  Tiles  for  Ventilated  Facades  of  Specified  size  as  per specification/ site drawings having 6 mm and 9 mm thickness with factory made Kerfs (grooves) as per need and  size 600/1200  and  800/1600. The  Rectified  Porcelain  Stoneware Tiles shall possess properties having Water absorption &lt; 0.5% Bending Strength &gt; 40 N/mm2 and are resistant to : UV Light, chemicals, smog, thermal  shocks  &amp;  bacteria.  The  facade  will  be  made  from  Nexion  Rectified  Porcelain  Stoneware  Tiles (Sintered  Compact  Surfaces)  specified  as  per  ISO  13006  :  Annex  G-  EN  14411 :  Annex  G  : Dry Pressed Ceramic Tiles and all the tests carried out by Italian labs accredited according to ISO/ IEC 17025 : 2005. The Terramilano  Fixing  sub  structure  will  confirm  to  Norme  Tec  niche  per  le  Costruzioni  NTC/8  (Technical Standard  for construction) guidelines for construction  in Italy, Eurocode 0 "  Information  on  the method  of semi-probabilistic limit states and safety factor " Euro coad 1 " Determination and calculation of actions on structure " Euro 9 " Project aluminum structures " UNI 11018 and ETAG 034 The Substructure will consists of Upright extruded aluminum profile TruSt80, alloy 6060 T5 thickness equal to 1.5 to 2 mm and dimension 80 x 110 mm, inter axis 80 cm of Length 3660 mm, 8085 Aluminum box Section of 1 x 3 inch,1x2inch and 1x  5  inch  of  length  3660  mm and  thickness  1.5  to 2  mm as  per  need.  Brackets  St80  galvanized  steel  and aluminum of 80 mm x 60 mm, aluminum L bracket size 1.5 x 1.5 inch and 1 x 2.5 inch thickness 3 mm that allow to anchor the vertical stand to the Building, 9 mm/6mm S10 Hooks Harmonic Stainless Steel AISI 304 which supports the weight of the Tiles; Bossong/Hilti Mechanical Fasteners and  Nylon Anchor Fastner; and Structural Sealant of 3M for Ventilated Facade. Packing of Edges and corner with window seal with ACP of appoved make for water Proofing and alteration. Inclusive of scaffolding and fixing. The installation method differ according to the structure of building and design. For EXTERNAL AND INTERNAL CLADDING OF STRUCTURE. with prior approval of concerned Superitending Engineer.</t>
  </si>
  <si>
    <t>Supply &amp; Fixing of  Rock / Stone Finished outdoor vitrified flooring Tiles 20 mm thick and required width wide in plain pattern including  Cement float, filling joints, with neat cement slurry, Natural sand, curing and cleaning complete. with prior approval of concerned Superitending Engineer.</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</si>
  <si>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t>
  </si>
  <si>
    <t>Supply &amp; Fixing of  Full Body Vitrifid Steptiles Ready to install Treads and  Risers 16 mm thick, required width  and  required  finish  in  plain  pattern  including  Cement  float,  filling  joints,  with  neat  cement  slurry, Natural sand, curing and cleaning etc complete. with prior approval of concerned Superitending Engineer.</t>
  </si>
  <si>
    <t>Supply &amp; Fixing of Rock/ Stone Finished Full Body Vitrifid Steptiles with thick Bullnose for Ready to install Treads and Risers,  16 mm thick and of required width  in plain pattern including Cement float, filling joints, with  neat  cement  slurry,  Natural  sand,  curing  and  cleaning  complete.  with  prior  approval  of  concerned Superitending Engineer.</t>
  </si>
  <si>
    <t>Supply &amp; Fixing of Rock/ Stone Finished Full Body   Steptiles Stone  Vitrifid Tiles with thick Bullnose for Ready to install Steps and Risers  12 mm thick and required width wide in plain pattern including  Cement float, filling joints, with neat cement slurry, Natural sand, curing and cleaning complete. with prior approval of concerned Superitending Engineer.</t>
  </si>
  <si>
    <t>Providing  and  constructing  non  load  bearing  wall  with  200  mm  Horizontally  perforated  THERMO  clay hollow blocks with  compressive  strength not less than  35Kilogram/Sqcm, U value of 0.60 W/m2K, Water Absorption of 15% mansonry  to be done using sand cement mortar 1:6 with blocks of size 400mm x 200 mm x 200 mm (12.5 brick per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</si>
  <si>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Providing  and  constructing   non  load  bearing  wall  with  150  mm  Horizontally  perforated  THERMO  clay hollow blocks with  compressive  strength not less than  35Kilogram/Sqcm, U value of 0.60 W/m2K, Water Absorption of 15% mansonry  to be done using sand cement mortar 1:6 with blocks of size 400mm x 150 mm x 200 mm (12.5 brick per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</si>
  <si>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Dry wall cladding with clay tile; Designing, supplying and fixing of  Clay tile of Wienerberger (Red Series or Grey Series)  or  Equivalent  with  suitable size and  thickness  not less than  20  mm as  per manufacturer  with approved colour and pattern with composition of finest powdered clay and colour mixtures. The clay tile shall be fixed on the suitable farming system by using continuous aluminium profiled section as per manufacturer with suitable size and spacing to withstand the structural design criteria specifled in the technical specification by using necessary HDG brackets, SS316 grade anchor bolts etc as per manufacturer specification. Cladding joints should be with open groove system. with prior approval of concerned Superitending Engineer.</t>
  </si>
  <si>
    <t>Providing and constructing  non load bearing wall with 200 mm  Grinded Horizontally perforated clay hollow blocks  with  compressive   strength  not  less  than  35Kilogram/Sqcm,  U  value  of  1.00  W/m2K,  Water Absorption  of  15%  tolerance  on   Grinded  brick  height  is  +/-  1.00  mm,  masonry  to  be  done  using POROTHERM  Dry  Flx.  Systeam  with  20  mm  thick  S  shape  application  (Application  method  need  to  be followed  as  per  Wienerberger  methodology)  blocks  of  size   400mm x  200  mm x  200  mm (12.5  brick  per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</si>
  <si>
    <t>Providing and constructing  non load bearing wall with 150 mm Grinded Horizontally perforated clay hollow blocks with compressive  strength not less than 35Kilogram/Sqcm, U value of 1.2 W/m2K, Water Absorption of 15% tolerance on   Grinded brick height is+/- 1.00 mm, masonry to be done using  Dry Flx. Systeam with 20 mm thick S shape application (Application method need to be followed as per Wienerberger methodology) blocks of size  400mm x 150 mm x 200 mm (12.5 brick per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t>
  </si>
  <si>
    <t>Providing  and  fixing  of  imported  clay  tiles  pn  M.S.  frame  Work  using   Maditerranean  plus  roof  tiles  of Wienberger tile of colour Red Engobe or equivalent with necessary accessories required to fix tile including clips and screw (Prior permission of S.E. is to be obtained before inclusion)</t>
  </si>
  <si>
    <t>Providing and constructing Ductile Iron circular manhole 45 cm dia. At top 90 cm at bottom up to 1.80 meter to  2.70  meter  depth  including  excavation,  laying  1:4:8  cement  concrete  bedding  15  cm  thick  burnt  brick mansonry with 1:1 cement mortar plaster 25 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t>
  </si>
  <si>
    <t>Providing and  laying  CE  Marked  Woven  Polypropylene  Geotextile indigenously  manufactured  from black UV  stabilized  polypropylene tape yarn  of  Techfab  India  on  the  prepared  subgrade  for  Reinforcement  cum separation  cum  drainage  &amp;  filtration  application  with  necessary  overlaps  as  per  drawing  etc.  complete. (Specification: MORTH Section-700) with prior approval of concerned Superitending Engineer.</t>
  </si>
  <si>
    <t>a)TFI-5300 Type-I</t>
  </si>
  <si>
    <t>Providing and laying CE Marked Woven Multifilament Polyester Geotextile indigenously manufactured using high  molecular weight, high  tenacity polyester filament yarn with high  tensile strength, low elongation  and low  creep  of  Techfab  India  on  the  prepared  subgrade  for  Reinforcement  cum  separation  cum  drainage  &amp; filtration  application  with  necessary overlap as per drawing etc.  complete. (Specification:  MORTH  Section- 700) with prior approval of concerned Superitending Engineer.</t>
  </si>
  <si>
    <t>a) TFI-3100</t>
  </si>
  <si>
    <t>b) TFI-3200</t>
  </si>
  <si>
    <t>a) TFI TECHGEO PR-15</t>
  </si>
  <si>
    <t>b) TFI TECHGEO PR-20</t>
  </si>
  <si>
    <t>c) TFI TECHGEO PR-30</t>
  </si>
  <si>
    <t>d) TFI TECHGEO PR-40</t>
  </si>
  <si>
    <t>e) TFI TECHGEO PR-60</t>
  </si>
  <si>
    <t>Providing and  Laying CE marked Knitted  and  PVC coated Polyester Biaxial Geogrid  (Techgrid) for Basal Reinforcement  indigenously  manufactured   from selected  high  tenacity  polyester  yarn  with  high  molecular weight of Techfab India (&gt; 25000 g/mol), and low carboxyl end group (&lt;30mmol/Kilogram)  (extruded PP geogrids &amp; Polyester strips &amp; Geostrips, Steel Strips not allowed &amp; not accepted). Requirement of geogrid strength in both direction and granular fill. (Coating of Geogrid/ reinforcing geosynthetic material with LDPE, Latex,  Bitumen  and  any  other  coating  will  not  be  allowed  and  will  not  be  accepted).  For  reinforcement application  to subgrade, unbound  sub base / base courses &amp; soil stabilization, etc. complete (Specification: MORTH Section-700). with prior approval of concerned Superitending Engineer.</t>
  </si>
  <si>
    <t>a) TFI TechGrid GeoGrid TGB-40</t>
  </si>
  <si>
    <t>b) TFI TechGrid GeoGrid TGB-60</t>
  </si>
  <si>
    <t>Providing  and  laying  CE  Marked  PP  Extruded  Biaxial  Geogrid  for  basal  reinforcement,  indigenously manufactured from virgin high density polypropylene of Techfab India having aperture size of (38 x 38)mm and  ultimate  tensile  strength  of  20  kN/m  on  both  direction  with  minimum  junction  strength  of  95%  &amp; minimum radial stiffness of 350 kN/m (@0.5% strain for reinforcement application to subgrade, unbound sub base  /  base  courses  &amp;  soil  stabilization,  etc.  complete  (Specification:  MORTH  Section-700).with  prior approval of concerned Superitending Engineer.</t>
  </si>
  <si>
    <t>a) TFI TechGrid GeoGrid PP2020</t>
  </si>
  <si>
    <t>b) TFI TechGrid GeoGrid PP3030</t>
  </si>
  <si>
    <t>Providing and laying CE Marked knitted and PVC coated Polyester Uniaxial Geogrid (Techgrid) indigenously manufactured  from  selected  high  tenacity  polyester  yarn  with  high  molecular  weight  of  Techfab  India   (&gt; 25000 g/mol), and low carboxyl end group (&lt;30 mm mol /Kilogram)  (extruded PP geogrid &amp; Polyester  strip &amp; Geostrip, steel strips not allowed &amp; not accepted ) with granular fill as per design prepared by technical provider of reinforced earth wall and slope. The reinforced earth wall and slope should have 100% coverage of  5m  width  knitted  and  PVC  coated  Polyester  geogrid.  (Coating  of  Geogrid/Reinforcing  geosynthetic material with LDPE, Latex, Bitumen and any other coating will not be allowed and will not be accepted) for reinforced   soil   wall   and   reinforced   slope   application,   etc.   complete  (Specification:   MORTH   Section- 3100).with prior approval of concerned Superitending Engineer.</t>
  </si>
  <si>
    <t>a) TFI TechGrid GeoGrid TGU-40</t>
  </si>
  <si>
    <t>b) TFI TechGrid GeoGrid TGU-60</t>
  </si>
  <si>
    <t>Providing and laying Geocell-Techcell CE Marked a three dimensional honeycomb like cellular confinement system having weld spacing 356mm and cell depth 150mm of Techfab India, indigenously manufactured by blend of various polyethylene and additives, polyethylene strips ultrasonically welded consists of a multiple rhomboidal  indentations  over  the  entire  strip  on  the  prepared  subgrade  for  subgrade  stabilization  by reinforcement and drainage application for roads, ground improvement work and erosion control of slopes etc. complete. (Specification: MORTH Section-700) with prior approval of concerned Superitending Engineer.</t>
  </si>
  <si>
    <t>a) TFI TechCell GeoCell-356x150</t>
  </si>
  <si>
    <t>b) TFI TechCell GeoCell-660x75</t>
  </si>
  <si>
    <t>Providing  and  laying  CE  Marked  Reinforced  Non-Woven  Composite  indigenously  manufactured  needle punched polypropylene  (continuous filament will not be accepted) of Techfab India, Reinforced with  high tenacity  Polyester  Yarn   on  the  prepared  sub  grade  for  Reinforcement  cum  separation  cum  drainage  &amp; filtration  application  with  necessary  overlaps  as  per  drawing  etc.  complete.  (Specification:  IRC:SP:59- MORTH Section-700) with prior approval of concerned Superitending Engineer.</t>
  </si>
  <si>
    <t>a) TFI TGC-60</t>
  </si>
  <si>
    <t>b) TFI TGC-90</t>
  </si>
  <si>
    <t>Providing and inserting CE Marked Prefabricated Vertical Drain / Band Drain (TechDrain)  of Techfab India indigenously manufactured   with Polypropylene Core and wrapped with Non-Woven Geotextile in the very soft clay to a design depth for quick consolidation etc. complete. (Specification: MORTH Section-700).with prior approval of concerned Superitending Engineer.</t>
  </si>
  <si>
    <t>a) TFI TechDrain TD-3520 U 100mm x 4mm</t>
  </si>
  <si>
    <t>b) TFI TechDrain TD-5020 U 100mm x 5mm</t>
  </si>
  <si>
    <t>Providing &amp; fixing CE Marked Metal Gabions indigenously manufactured as per required section including boxes  made of  mechanically  woven  hexagonal  shaped  wire mesh  of  type,  (8  x  10)cm, edges  mechanically selvedged  made  of  heavily  (Zinc  +  PVC)  coated  G.I.  wires  as  per  BS:443,  mesh  wire  2.70/3.70  mm  Ø (ID/OD), edge wire 3.40/4.40 mm Ø (ID/OD) of Techfab India type and filled with 20 to 50Kilogramweight trap stones including conveying with all leads and lifts and placing at required places in required line, level, slope, section as directed, etc. and tied by 5% lacing wire 2.20/3.20 mm Ø (ID/OD) as directed by Engineer- in-charge. For retaining walls, toe walls, etc. for slope protection &amp; erosion control application of river bank &amp; sea-shore etc. complete (Specification: MORTH section-2500. (Excluding Rubble) with prior approval of concerned Superitending Engineer.</t>
  </si>
  <si>
    <t>a) For 1m height</t>
  </si>
  <si>
    <t>b) For 0.5m height</t>
  </si>
  <si>
    <t>Providing  and  laying   CE  Marked  Glassfibre  GeoComposite  (TechGlass  AIC)  indigenously  manufactured from high performance glass fibre roving to form a reticular structural material with a unique combination of fused  fibre  glass  and  polypropylene  non-woven  needle  punched  geotextile  to  asphalt  overlay  flexible pavements  and  asphalt  overlay  distressed  rigid  pavements  of  Techfab  India  for  Reinforcement,  seizure reflective cracks, reduced surface rutting &amp; water infiltration. (Specification: MoRTH section-700).with prior approval of concerned Superitending Engineer.</t>
  </si>
  <si>
    <t>a) TFI Techglass AIC-50</t>
  </si>
  <si>
    <t>b) TFI Techglass AIC-100</t>
  </si>
  <si>
    <t>Providing and  laying a Paving Fabric CE Marked Needle Punched  and  Mechanically Bonded  Non-Woven Geotextile  of  Techfab  India,  indigenously  manufactured  from  high  quality  polypropylene  staple  fibres (continuous  filament  will  not  be  accepted)  with  heat  treatment  on  one  side  to  form  a  strong,  flexible  and dimentionaly stable fabric structure, with optimum bitumen retention capacity to asphalt overlay over flexible pavement  and  distresses  regid  pcc  pavement  for  moisture  barrier,  avoid  refelective  cracking  and  stress relieving membrane with necessary overlaps as per drawing, etc. complete. (Specification: MORTH section- 700). with prior approval of concerned Superitending Engineer.</t>
  </si>
  <si>
    <t>a) TFI TechPave-C040</t>
  </si>
  <si>
    <t>Providing  and  laying  Fin  Drains  (Drainage  Composite)  TFI  TDC-55130W  CE  Marked  indigenously manufactured  by thermo  bonding a  polypropylene drainage core-  Geonet  comprises  of  two  sets of  parallel overlaid  ribs  integrally  connected  to  have  a  rhomboidal  shape  and  Needle  Punched  &amp;  Thermally  Bonded Nonwoven Geotextile on the prepared sub base of paved/unpaved roads &amp; behind the RE wall by replacing granular filter media for separation,  drainage &amp; filtration application with necessary overlaps as per drawing etc.  complete  .  (Specification:  MORTH  Section-700  )  with  prior  approval  of  concerned  Superitending Engineer.</t>
  </si>
  <si>
    <t>a) TFI TDC-55130W</t>
  </si>
  <si>
    <t>a) RE Wall Height 1 to 4 meter</t>
  </si>
  <si>
    <t>b) RE Wall Height 4 to 6 meter</t>
  </si>
  <si>
    <t>c) RE Wall Height 6 to 8 meter</t>
  </si>
  <si>
    <t>d) RE Wall Height 8 to 10 meter</t>
  </si>
  <si>
    <t>e) RE Wall Height 10 to 12 meter</t>
  </si>
  <si>
    <t>f) RE Wall Height 12 to 14 meter</t>
  </si>
  <si>
    <t>b)  For  750  mm  height   (With  Interlocking  provison  -  For  Traffic  Delineation  Applications  )  ,  Empty Weight:9.04 Kilogram/ Rgm,Weight Full : 57.14Kilogram/ Rgm approx. (After Water / Sand Filling)</t>
  </si>
  <si>
    <t>d)  Site Safety Fence  (1.75 Mtrs(H)) (Efficient Substitution to sheet Metal Barricade)  , Empty Weight 16.57: Kilogram/ Rgm,Weight Full : 74.29 Kilogram/ Rgm approx. (After Water / Sand Filling)</t>
  </si>
  <si>
    <t>e)  Site Safety Fence  (2.00 Mtrs(H)) (Efficient Substitution to sheet Metal Barricade)  , Empty Weight : 17.00 Kilogram/ Rgm,Weight Full : 70.00 Kilogram/ Rgm approx. (After Water / Sand Filling)</t>
  </si>
  <si>
    <t>organosilance Nanotechnology for Bituminous organosilance nanotechnology such as Zycotherm added in the bitumen   binder   @   0.1%   dosage   to   the   weight   of   the   bitumen   at   HMA   plant   to   schive   chemical bonding,complete    coating    and    consistant    compaction    in    various    bituminous    mixes    such    as BM/DBM/Carpet/sealcoat/MSS/SDBC etc.as per the direction of Engineer-in-charge with prior approval of concerned Superitending Engineer.</t>
  </si>
  <si>
    <t>Water  proofing  of  subgrade:waterproofing  on  top  compacted  (as  per  relevant  MORT&amp;H  specification)sub grade  and  shoulder  soil  base  with  organosilance  Nanotechonology  &amp;  nano  acrylic  co-polymer  with  water (&lt;1000  ppm  TDS)in  the  ratio  of  1KilogramOrganosilance   Nanotechonology  :1Kilogramnano  acrylic  co- polymer  :200  liter  water  spray  @3  liter/Square  Metre  in  two  spray  application  (1.5  liter  +1.5  liter)  as  per direction of the Engineer-in-charge. with prior approval of concerned Superitending Engineer.</t>
  </si>
  <si>
    <t>providing and applying primer coat with bitumen emulsion on prepared surface of Aggregate layer including clearing of  road  surface and  spraying primer  mixed  with  Nano-  Technology  silance in  the ratio 1:100:100 (1Kilogramsilance  :100KilogramSS1  Emulsion:100  liter  water);the  rate  of  1  Liter/Square  Metre  using mechanical means as per the direction of Engineer-in-charge. with prior approval of concerned Superitending Engineer.</t>
  </si>
  <si>
    <t>Tack   coat   (with   Silance   nanotechnology):preparing   and   applying   of   water   soluable   organo   silance nanotechnology  (for  bitumen  emulsion  application  ,IRC  approved)  with  cationic  bitumen  emulsion  CRS1 amd water (&lt; 1000 ppm TDS) in the ratio of 1:4Kilogram organo  silance : 100Kilogram cationic bitumen emulsion CRSS1: 200 liter water. with prior approval of concerned Superitending Engineer.</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</si>
  <si>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rubble obtained by blasting.(Hand broken). with prior approval of concerned Superitending Engineer.</t>
  </si>
  <si>
    <t xml:space="preserve">Compacting the sub grade/gravel/oversize metal (200 mm loose) layers for all width with Power roller having weight 8 to 10 MT. including necessary, labour, materials and artificial watering complete.  </t>
  </si>
  <si>
    <t xml:space="preserve">Compacting  the  sub  grade/gravel/oversize  metal  (200  mm loose)  layers  for  all  width  with  Vibratory  roller having weight 8 to 10 MT. including necessary, labour, materials and artificial watering complete.  </t>
  </si>
  <si>
    <t xml:space="preserve">Compacting the sub grade / gravel / size metal (100 mm loose) layers for all widths with Power roller having weight 8 to 10 MT. including necessary, labour, materials and artificial watering complete.  </t>
  </si>
  <si>
    <t xml:space="preserve">Compacting  the  sub  grade  /  gravel  /  size  metal  (100  mm loose)  layers  for  all  widths  with  vibratory  roller having weight 8 to 10 MT. including necessary, labour, materials and artificial watering complete.  </t>
  </si>
  <si>
    <t>Supply of ready mix patch repairing compound as per section 3000.2.2(filling pothole and patches repair with specific  approval  of  the  engineer),MORT&amp;H  specifications  for  roads  and  bridge  works,5th  Revision,  for instant repair of surface defects of  road under all weather conditions.The premix should consists of a binder with  hydrophilic  properties  and  accelerated  adherence to all  types  of  aggregares  and  can  be  applied  on  all patches  and  potholes  including  water  logged  patches  and  poyholes  and  in  rainy  conditions.  The  material should be suitable for both Bituminous and concrete roads with quick setting properties and allow traffic to be released within 10 mins.of patch or pothole repair.the material should for use on roads with both passanger and  heavy  commercial  vechiles.The mix  should  be suitable for  reparing of  surfacing course and  should  be comparising  of  fine  aggregates  0-10  mm,(5.5-7.5  %).additives  as  ewquired.the  mix  should  packed  in  bags which can be easily handled manually and be storable under normal storage conditions for at least 8 month.</t>
  </si>
  <si>
    <t>Providing  60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with prior approval of concerned Superitending Engineer.</t>
  </si>
  <si>
    <t>a)  Door  Frame:  Supplying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60 mm spray quoted with 2 coats of intumescent paint of minimum 200 micron, with single row of Brush- Type ASTROFLAME intumescent strip of size 10mm x 4mm affixed in the slit of the Frame for fire and smoke sealing, etc. complete.</t>
  </si>
  <si>
    <t>b)Shutter  :  Providing  of  65mm  thick  asbestos  free  composite  -  3  criteria  -  fire,  heat  and  smoke  check Accoustic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100x32 mm with 32mm thick infill of ceramic fiber (density 128Kilograms/CMT), vermaculite mix faced  with  6mm  Fire  retardant  High  Density  ply,  internally  lipped  with  hardwood  beading,  and  pasted  in Hydraulic Press under 50 tonnes pressure, spray quoted with 2 coats of In tumescent paint of minimum 200 micron,  and  with  1  row  of  Brush-  Type  Astroflame®  intumescent  strip  (imported)  of  size  10mmx4mm concealed  for fire and  smoke sealing in the grooves in the shutter on  all edges except bottom, without any external lipping.</t>
  </si>
  <si>
    <t>Providing of  Accoustic Door to effectively control noise inconference rooms, broadcasting studios, theatres and music practice rooms. with prior approval of concerned Superitending Engineer.</t>
  </si>
  <si>
    <t>a)Door Frame: Providing Frames for Accoustic door shutters with double rabbit of 68mm 1st class Malaysian Hardwood Frame densified and pressure treated with chemicals in vacuum impregnation vessel under 160 PSI pressure as per IS:401and kiln seasoned to moisture below 15% as per IS:1141 of section 120 X 70 mm spray quoted  with  2  coats  of  In  tumescent  paint  of  minimum 200  micron,  with  1  row  of  Hafele Accoustic  seals concealed in the groove of the Frame for noise control, etc. complete as per direction of Engineer in Charge</t>
  </si>
  <si>
    <t>b)Shutter: Providing of 65mm thick Accoustic Door Shutters with wooden structure comprising of Chemical treated internal timber with anti termite chemicals in pressure impregnation vessels under 160 PSI pressure as per IS:401and kiln seasoned to moisture below 15% as per IS:1141 frame work of 100x 48 mm with 48 mm thick infill of ceramic vermiculite mix of density 54Kilograms/CMT, 3mm sheet rubber interlayer sheet on one side for acoustic property, faced with 6mm High Density Waterproof Ply confirming to IS Code 2201, internally  lipped  with  hardwood  beading,  and  pasted  in  Hydraulic  Press  under  50  tonnes  pressure,  spray quoted  with  2  coats  of  PU  paint  of  minimum  200  micron  of  color  of  engineer  choice  (any  Veneer  or Lamination will cost extra), without any external lipping along with double rebatting in shutters &amp; accoustic seal</t>
  </si>
  <si>
    <t>Providing of  120 min Fire rated lead lined doors system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Lead  lined  to  check  radiation.  Code  No;  2  Hour  Insulated, Flame, Smoke Radiation check Lead Lined Fire Door 57mm 2HR FRL (120/120) 3 Criteria - INTEGRITY / INSULATION/ STABILITY WOODEN DOOR - Fire Door Tested in accordance to IS: 3614 Part 2.</t>
  </si>
  <si>
    <t>b) Shutter: Providing of 57mm thick asbestos free composite, 'TUFWUD' brand - 3 criteria - fire, heat and smoke check Lead Lined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100x30 mm with  30mm thick infill of ceramic fibre (density 128 Kilograms/CMT) vermiculite mix, 3mm thick Lead Sheet on one side faced &amp; 3mm Fire retardant High Density Fibreboard, internally  lipped  with  hardwood  beading,  and  pasted  in  Hydraulic  Press  under  50  tonnes  pressure,  spray quoted  with  2  coats  of  Intumescent  paint  of  minimum  300  micron,  and  with  1  row  of  Brush-  Type Astroflame®  intumescent  strip  (imported)  of  size 10mmx4mm concealed  for  fire and  smoke sealing in  the grooves in the shutter on all edges except bottom, without any external lipping.</t>
  </si>
  <si>
    <t>Providing of  Lead Lined Door system with 120x60 mm Hardwood Frames, interlayered with 3mm lead and 44mm Solid core flush door shutters conforming to the I.S. specification 2202-1991 (specification for wooden flush  door  shutter  –  solid  core  type),  interlayered  with  3mm  lead  with  prior  approval  of  concerned Superitending Engineer.</t>
  </si>
  <si>
    <t>Supplying installation  testing and  commissoning of  Hubless  centrifugally  cast  iron  pipes  as  per  ISI  15905 equivalent to NECO inclusive of all necessary special fitting like bends, tees, and caps, 'Y' bends for cleaning offsets, junctions, cowls, etc. lad under floor/fixed on walls and in pipe shafts etc. complete. The quoted rate should include lead and lifting charges to all levels, necessary scaffolding and supports like hanger supports grip bolts and CV sheet 304 grade clamps etc. with prior approval of concerned Superitending Engineer.</t>
  </si>
  <si>
    <t>a) 50 mm dia</t>
  </si>
  <si>
    <t>b) 65 mm dia</t>
  </si>
  <si>
    <t>c) 75 mm dia</t>
  </si>
  <si>
    <t>d) 100 mm dia</t>
  </si>
  <si>
    <t>e) 150 mm dia</t>
  </si>
  <si>
    <t>f) 200 mm dia</t>
  </si>
  <si>
    <t>Providing &amp; Fixing in position, Acoustical Panelling made from Wood-wool board 20mm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</si>
  <si>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Gypsum plain 12mm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</si>
  <si>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12mm wp Ply wood &amp; 1.5mm laminate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</si>
  <si>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t>Providing &amp; Fixing in position, Acoustical Ceiling made from Compressed polyester fibre nonwoven 9mm panels   on  approved  heavy  duty  GI  frame  300  mm  c  to  c  &amp;  intermediate  channels  at  1200  mm  c  to  c, suspended  with  Hangers  from Roof,  including  cost  of  required  Cut-Outs,  decorative mouldings  /  finishing- items  &amp;  Scaffolding,  as  per  Architectural  &amp;  Acoustical  Design  &amp;  Instructions  &amp;  Complete  in  all  aspects including all materials labour,finishing etc complete</t>
  </si>
  <si>
    <t>Providing &amp; Fixing in position, Acoustical Panelling made from 12mm thick Agro wood strips of 50, 75 7 100 mm width on 50 x 50 mm Sal-wood frame of 600 x 600 c to c having supports from wall of required length,  in  front  of  1000  gsm synthetic  wool  50  mm thick  with  approved  coloured  fabric  on  strips  side  &amp; chicken  mesh  on  wall  side,  including  cost  of  required  Cut-Outs,  decorative  mouldings  /  finishing-items  / Melamine Polish &amp; Scaffolding, as per Architectural &amp; Acoustical Design &amp; Instructions &amp; Complete in all aspects. including all materials labour,finishing etc complete</t>
  </si>
  <si>
    <t>Providing &amp; Fixing in position, Fabric wrapped Compressed polyester fibre nonwoven 9mm  panels above the wood  wool  board  panelling or  existing sal  wood  frame,  using adhesive,  as  per  Architectural  &amp;  Acoustical Design &amp; Instructions &amp; Complete in all aspects.  including all materials labour,finishing etc complete</t>
  </si>
  <si>
    <t>Providing &amp; Fixing in position,  Partition made from 12mm thick Gypsum from both sides on 50 x 50 mm Sal-wood frame of 600 x 600 c to c, having  of 800 gsm synthetic wool 50 mm thick in between, including cost  of  required  Cut-Outs  &amp;  Scaffolding,  as  per  Architectural  &amp;  Acoustical  Design  &amp;  Instructions  &amp; Complete in all aspects including all materials labour,finishing etc complete</t>
  </si>
  <si>
    <t>Providing  and  Fixing  Rollar  Blinds  AMI  Make  or  approved  make  &amp;  shade  of  38mm  round  Aluminium channel  with  Blackout fabric  &amp; telting with  chain  (Ball) system with  all  necessary fixtures  and  fitting etc. complete. (Sample to be final by Engineer In-charge prior execution of work)</t>
  </si>
  <si>
    <t>Providing  and  Fixing  Vertical  Blinds  of  approved  Make  and  shade  of  100mm regular  fabric  with  powder coated  aluminium  channel  with  telting  PVC  chain  &amp;  bottom  weight  plate  with  all  necessary  fixtures  and fitting etc. complete. (Sample to be final by Engineer In-charge prior execution of work)</t>
  </si>
  <si>
    <t>Executive Table @ 2250Lx2100Dx750HT including Low Height Credestal @ 1200Lx450Dx650HT Providing &amp;  Fixing of  Table  @  2250Lx2100Dx750HT  TOP  &amp;  GABLE  END  to be  made of   Membrane finish with soft water fall edges &amp; curved panel &amp; Decorated Anodized  section MODESTY  PANEL to be made  of  18  mm  thick  Prelaminated  particle  board  with  PVC  edge  band.  INCLUDING  CREDESTAL  @ 1200L X 450D X 650H  :- To be made out of Membrane Finish ( 2 Openable Shutter &amp; 3 Drawer Pedestal in between ) as per drawing.</t>
  </si>
  <si>
    <t>Running meter</t>
  </si>
  <si>
    <t>Providing  &amp;  Arrangemnt  of  High  Back,  Synchronized  Mechanism  with  Multiple  Locking,  Adjustable Armrest, Gaslift for Seat height adjustment, Standard 5-prong P/Nylon Base  with Leatherite Upholstery</t>
  </si>
  <si>
    <t>Providing  &amp;  Arrangemnt  of  Mid  Back,  ECO  CTS  Mechanism  ,  Fixed  Armrest  ,  Gaslift  for  Seat  height adjustment, Standard 5-prong P/Nylon Base with Fabric Upholstery</t>
  </si>
  <si>
    <t>Providing Silica plaster plaster externally in two coats in all positions including base coat of 8 to 10 mm thick curing the same for not less than two days and keeping the surface of base coat rough to receive the final coat treatment 5 to 7 mm thick .finishing the surface by taking out grains and curing for 8 to 10 daysscaffolding etc complete.(The  silica  plast  material  shall  contain  53  grade  OPC  cement  with  pozzolanic  materials  .size  of agreegates shall be of 3 mm having 1:3 proportion with cement.</t>
  </si>
  <si>
    <t>Providing and Fixing toilet set for differently Abled persons consist of Floor Mounted white vitreous china water  Closet  including  6  litre  capacity  white  vitreous  china  flushing  Cistern  with  raised  soft-push  button, white vitreous china wash basin of size 46 x 36 cm and one no SS 304 hinged  rail 76 cms &amp; three no SS 304of (Grab Bar) 60 cms all including cutting and making good the walls and floors wherever required ,seat cover,  cistern  &amp;  wash  basin  fittings,nuts,  bolts  and  gasket  etc complete as per  the direction  of Engineer-In- charge.</t>
  </si>
  <si>
    <t>Floor Directories Providing and fixing acrylic multilingual Braille (raised dots)ADA compliant modular  floor directories system on all floors of size1.5' x 2' , showing the floor plan and the list of rooms on that floor, to be installed on each floor near the staircase, designed as per standards and having 4mm thick blue acrylic base plate with Upper Case San Serif words and symbols made of white acrylic non glare cut out letters of height 20mm raised not less than 0.8mm above base plate and the equivalent word/s written in Hindi with Devnagri non glare imported acrylic letters of height 15mm raised not less than 0.8mm above base plate. Grade 2/ Grade 1 Braille to be integral with the sign face and be raised 0.5mm above base plate.  Each directory to be fixed as per manufacturers specifications on the wall at the approved location at a height of 1200mm from FFL and as per the directions by the engineer in charge.</t>
  </si>
  <si>
    <t>Providing an ADA compliant Disability Service Desk having a lowered portion (800mm from FFL) and  leg space of 450 mm, having the approved design and of the approved make as per manufacturers specifications</t>
  </si>
  <si>
    <t>Providing and fixing SS-304 studs having 35mm dia.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</si>
  <si>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Providing  and  fixing  SS-304  strips  of  size  280mm  x  35mm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</si>
  <si>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Providing  and  fixing  Braille indicators  for  handrails  of  the  approved  design  and  make  having Braille  dots raised 0.5mm above base plate, to be installed at the specified locations as per the directions of the engineer in charge</t>
  </si>
  <si>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and stainless steel dash fasteners, stainless steel bolts, etc. of the required size on the top of the floor of the side of waiste slab with suitable arrangement as per approval of engineer in charge (for payment purpose, only the weight of the stainless steel members shall be considered excluding fixing accessories such as nut bolts, fasteners etc.). 50mm dia. pipe, 1.5mm thickness and weight 1.92Kilogram/ r. metre</t>
  </si>
  <si>
    <t>ADA  compliant  modular  Multilingual  and  tactile  Emergency  evacuation  map  of  each  floor  indicating  the current  position  of  the  viewer  saying  "YOU  ARE  HERE"  of  15mm  height  letters  in  red  with  white bacKilogramround, indicating the emergency exits, locations of fire extinguishers etc.  Signs shall have a solid header with the text ―EVACUATION PLAN‖ in contrasting uppercase letters no less than 3/4" in height. The size  of  the  board  shall  be  2ft  x  2ft  and  shall  be  installed  at  a  height  of  1200mm  from FFL   and  shall  be oriented to the position of the viewer as per the direction of the site engineer</t>
  </si>
  <si>
    <t>Supplying and installing of in position the signages " FIRE ORDER" it should contain the following matter on  3mm  thick  "Opaque"  PVC  foam  board  of  computerized  cut,  PVC  Non-reflective  self  adhesive  vinyle painted foam board of 3' x 4'.Product to be ADA compliant and modular system.</t>
  </si>
  <si>
    <t>Providing an emergency evacuation chair of the approved design, weight and loading capacity</t>
  </si>
  <si>
    <t>Providing and fixing SS Braille buttons in the elevator of the approved brand and make to be installed using the specified adhesive and as per the instructions given by the manufacturer</t>
  </si>
  <si>
    <t>Design,  supply,  fabrication  and  fixing  of  SS,  non  glare  Signage  board  (2  ft.  x  2  ft.-  1  Number)  for  the accessible parking, as per the approved design and make, having 1.2mm thick SS non glare base plate and Grade 2/ Grade 1 Braille (raised dots)to be etched/ engraved and be raised 0.5mm above base plate  and Upper Case San Serif words and Universal Accessibility Symbol to be etched/ engraved and signage to be installed at a height of 2100mm from the ground level using a post of MS hollow square section (50mm x 50mm) as per the installation procedure specified by the manufacturer and as per accessibility standards and up to the satisfaction of the engineer in charge.</t>
  </si>
  <si>
    <t>Design, supply, fabrication and fixing of SS, non glare multilingual Braille (raised dots) entrance signage (size 1 ft x 1 ft) as per the approved design and make,indicating the name of the building. Having 1.2mm thick SS non glare blue coloured base plate with the 'Universal Accessibility Symbol' and Upper case Sans Serif words of height 15mm engraved on it along with the equivalent word/ s written in Hindi using Devnagri script of height 15mm in white colour. Grade 2/ Grade 1 Braille to be etched/ engraved and be raised 0.5mm above base plate.The signage to be installed at the specified location on the compound wall near the site entrance gate  installed  at  a  height  of  1200  mm from the finished  ground/  floor  level,  using  the necessary  hardware specified by the manufacturer and to be installed up to the satisfaction of the engineer in charge.</t>
  </si>
  <si>
    <t>Providing and laying in place 300mm x 300mm x 16mm cement tactile directional and warning tiles (for a person with visual impairment)of the approved brand and make and specified colour for outdoor floors such as footpath, courtyard, multimodals location etc. laid on 20mm thick base of cement mortar 1:4 (1 cement: 4 coarse  sand)  in  all  shapes  and  patterns  including  grouting  the  joints  with  white  cement  with  matching pigments etc. complete as per direction of engineer in charge</t>
  </si>
  <si>
    <t>Providing and laying in place 300mm x 300mm x 9.8mm vitrified tactile warning and directional tiles of the approved brand, make and colour inside the buildings at in all corridors and lobbies, level differences etc. as per accessibility standards and  as per the installation  instructions prescribed  by the manufacturer  including zarri making wherever required and finishing including grouting the joints with white cement with matching pigments etc. up to the satisfaction of the engineer in charge complete.</t>
  </si>
  <si>
    <t>Design, supply, fabrication and fixing acrylic multilingual Braille (raised dots) signboards of size 6"x 9" for room titles, designed  as per the drawings issued and  having 4mm thick blue acrylic base plate with  Upper Case San  Serif  words  made  of  white  acrylic  non  glare cut  out  letters  of  height  15mm raised  not  less  than 0.8mm above base plate and the equivalent word/s written in Hindi with Devnagri non glare acrylic letters of height 15mm raised not less than 0.8mm above base plate. Grade 2/ Grade 1 Braille to be integral with the sign face and be raised 0.5mm above base plate.Each signboard to be fixed as per manufacturers specifications on the wall adjoining the respective room door at a height of 1200mm from FFL and as per the directions by the engineer in charge.</t>
  </si>
  <si>
    <t>Providing  and  Fixing  Accessible  Wayfinding  and  navigation  signage  systems  -  Providing  and  fixing  in location  as diected  by Engineer in Charge, accessible modular wayfinding and  navigational signage system comprising of ADA and Harmonised Guidelines compliant sigange and wayfinding elements, in multilingual, tactile and braille format. Sigange systems to be designed for entire building / complex under consideration</t>
  </si>
  <si>
    <t>Providing,aupplying,fabricating and fixing panel of aluminium composite panel cladding in approved shape made out of 4 mm thick ACP sheet material consisting of 3mm thick FR grade mineral core following NBC part IV Fire and life safety (having 2 hours fire resistance in accordance to ASTM E119-12 and BS476 part 6 and 7 class O) 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Kilogram/Square Metre)</t>
  </si>
  <si>
    <t>i</t>
  </si>
  <si>
    <t>j</t>
  </si>
  <si>
    <t>k</t>
  </si>
  <si>
    <t>l</t>
  </si>
  <si>
    <t>l) Up to 500 user size (6mx2.0mx1.6m), Capacity of Biodigester:-20000 liters, Area of top, bottom and side walls: - 50.72  sq.m, Area of partition  walls: 13.36sq.m, Total weight of FRP: - 917.86 Kilogram, Bacteria inoculums quantity: - 7000 liters, Minimum thickness of side walls / top and bottom: 9 mm, Number of inside partitions: - 4, Minimum thickness of partition wall: 4mm</t>
  </si>
  <si>
    <t>Providing  and  laying  Hyperplas  Aluminium  or  equivalent  polymeric  multiple  monolithic  five  layer  water proofing flexible, pliable and high tensile strength membrane (3 Kilogram/Square Metre) which is comprise of top with "V" shape embossed 40 micron Aluminium foil to bear thermal expansion and avoiding delamination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Kilogram/Square Metre maximum as per surface condition or Hyperplas primer @ 250 gms/Square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</si>
  <si>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Hyperplas  standard  or  equivalent  polymeric  multiple  monolithic  five  layer  water proofing flexible, pliable and high tensile strength membrane (3 Kilogram/Square Metre)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Kilogram/Square Metre maximum as per surface condition or Hyperplas primer @ 250 gms/Square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</si>
  <si>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mechanical protective layer over water proofing membrane with cement screed plaster 1:5 after laying chicken mesh over membrane including curing etc. complete 20 mm thick with cost of chicken mesh  etc.  complete  and  covering  7  years  guarantee  on  court  stamp  paper  of  Rs.100/-  including  necessary testing specified by Engineer (Prior permission of S.E. is necessary before inclusion of this item in estimate) (Note :- This item shall be executed over item Number 5 of BD-J Water Proofing)</t>
  </si>
  <si>
    <t>Providing internal / external  12 mm thick Ready Mix plaster confirming to IS:4031(Part-4) 1988 and IS 383- 1970 in  a single coat using Cement mortar   of proportion  1:4  containing special type of polymer  additives about 0.4%, to all type of surfaces in all positions including scaffolding and curing complete.</t>
  </si>
  <si>
    <t>Providing internal / external 20 mm thick Ready Mix plaster confirming to IS:4031(Part-4) 1988 and IS 383- 1970 in  a single coat using Cement mortar   of proportion  1:4  containing special type of polymer  additives about 0.4%, to all type of surfaces in all positions including scaffolding and curing complete</t>
  </si>
  <si>
    <t>Providing  brick  masonry  with  interlock  "Fourlock"  bricks  in  plinth  &amp;  superstructure of  specified  150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</si>
  <si>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Providing  brick  masonry  with  interlock  "Fourlock"  bricks  in  plinth  &amp;  superstructure of  specified  100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</si>
  <si>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Providing and  laying of Plastirib T or equivalent  raised profile edge line marking (audible vibratory)  with special hot applied thermoplastic road marking compound according to IRC 35 : 2015, Clause 7.7 with2 mm thick base coat layer above that ribs profile size of length 40 mm x width 140 mm x height 6mm thick (Total 8 mm thick) at the distance of 250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</si>
  <si>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Providing and laying of Plastirib 2K or equivalent  raised profile edge line marking (audible vibratory) with special 2 component cold applied road marking compound according to IRC 35 : 2015, Clause 7.7 with 2 mm thick base coat layer above that ribs profile size of length 40 mm x width 140 mm x height 6mm thick (Total 8 mm thick) at the distance of 500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</si>
  <si>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51.126 a</t>
  </si>
  <si>
    <t>Providing and Laying  of Rumble strips with Plastirib 2K, or equivalent 2 component cold plastic  profiled material to give total width of 500 mm and height of 10 mm. Ramp provided  to give width of 145 mm, width of ribs to be 55mm laid at centre to centre distance of 35 mm, with reflective glass beads @ 350 gm / Square Metre.  The finished surface to be levelled, uniform and free from streaks and holes, to be applied on the edge lines, including surface cleaning and cost of all materials etc. complete.</t>
  </si>
  <si>
    <t>51.126 b</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</si>
  <si>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100 mm and height 20 mm. Gap between two ribs shall be 300 mm. Each rumble marking shall be made complete with drop on Soild Plus reflective glass beads @ 300 gm / Square Metre spread throughout the surface of marking. The finished surface to be levelled, uniform and free from streaks and holes, including surface cleaning and cost of all materials etc. complete.</t>
  </si>
  <si>
    <t>Supplying  and  fixing   of  Plastic  body  studs   with  two  shanks  and  without  shanks  of  SWAREFLEX  or equivalent in yellow, red and white color made of ABS body with size 100*100*17.9 mm, having reflective panels of 34 special Swaro glass reflective elements embedded in plastic and 19 degrees tilted to provide the highest reflectivity. Having reflective panels in yellow, red and white plastic with yellow, red, white or green Swaro glass elements. The studs shall have a compressive strength test certificate of 25 tons in accordance with  ASTDM D 4280 and successfully passing retro reflectivity test as per EN 1463-1 and the road test EN 1463-2 from a reputed laboratory. The fixing of the road studs shall be done by using a recommended Two Component Epoxy. In addition two holes should be drilled in the depth of 50 mm on the road for the version with two shanks.</t>
  </si>
  <si>
    <t>Supplying and fixing of Swareflex or equivalent  Metal Road studs with shank, made of Die-cast Aluminum alloy molded body with the size of 100*100*19.8 mm, shank size 50mm, having reflective panels of 34 glass reflective  elements  embedded  in  plastic  and  19  degrees  tilted  to  provide  the  highest  reflectivity  having reflective panels in yellow, red and white plastic with yellow, red, white or green glass elements. The weight of  Aluminum  stud  should  be  not  less  than  370  grams.  The  studs  shall  have  a  compressive  strength  test certificate of 40 tons in accordance with ASTDM D 4280-04 and successfully passing retro reflectivity test as per  EN  1463  part  1  &amp;  part  2,  from  a  reputed  international  laboratory  .  The  bidder  shall  attach  a  product warranty  certificate  against  Breakage  and  loss  of  reflectivity  from  the  manufacturer  for  3  years  from installation. The fixing of road studs shall be done by using a  recommended  Two  Component Epoxy  after drilling 60 mm hole on the road for the shank to go inside.</t>
  </si>
  <si>
    <t>Supplying and  fixing of Plastic body of Swaro Warn or equivalent 184*81*60  mm, mounted  on road  side plastic  guide  posts  at  a  height  of   80cm  to  100cm  from  the  ground  level  and  fixed  on  post  with  screws supplied with the Swaro warn product. Swaro Warn comes in white or blue color. Visual wildlife warning system deflecting the headlights  of  approaching vehicle towards  Road  side at  Dusk  or  night  for  creating  a visual warning fence for the wildlife to avoid the accidents of wild life. Confirming standards RVS 04.03.12. The Swaro Warn article 7178 can be used for all types of terrain.</t>
  </si>
  <si>
    <t>Soil Stabilisation-Stabilization  of in-situ (existing pavement crust) or soil or otherwise sub-base course upto the    required    depth    by    cold    in-situ    recycling    using    chemical    additives/otherwise:    Providing pulverizing,spreading,milling and mixing of chemical additives at the rate of minimum 750 ml/cum require quantity as per job mix design in accordance with IRC37-2012.Cementitious additive @ rate of minimum 4% should  be  spread  on  the  existing  pavement  using  a  mobile  truck  mounted  containerized  cement/additive spreader  with  microprocessor  controlled  weighing  and  spreading  system.The  additive  spreader  shall  have variable  working  width  sufficient  to  cover  whole  pavement  lane.The  in-situ  stabilization  process  shall  be carried out by a mobile and self propelled stabilizer / reclaimer of working width of 2.4 mt and with minimum engine horse power of 440 kw with a variable working depth of minimum 50 cm.The resultant stabilised mix then would be profiled to the required grade ,level and thickness using motor grader and the mix would be compacted using 20 tonne pad foot roller in combination with smooth whell roller to achieve desired proctor density  as  per  IRC37-2012  and  complete  in  all  respects  and  curing  with  water  as  required  including  all materials ,labor and machinery etc.  The entire In-situ process would be carried out in single pass with milling and pulverzing of damaged asphalt pavement/soil/aggregates/soil-aggregate mixture to the desired depth and with simultaneous addition of additives and water with machine integrated spray bars fitted on the wheeled self-propelled   and  vibratory  pad  foot  roller  to  achieve  desired  proctor  density  in  all  respects.  Necessary graded  stone  aggregates  shall  be  added  to  achieve  desired  profile  of  the  road.  The  minimum  unconfined compresssive strength (UCS) of stabilized sub base should be 4.5 to 7 MPa after 7 / 28 days curing as per IRC37-2012 .Also ,durability aspects (wet-dry cycles) of stabilized sub base should be satisfied as per IRC37- 2012 .The gradation mixes and magterials should be as per IRC37-2012.</t>
  </si>
  <si>
    <t>Providing  and  erecting  a  Road  Restraint  system  -   Roller  System  Barrier  ETI  Roller  System  H1  &amp;  H2 comprisiong of post of hot dip galvanized steel of 139.8mm diameter (L-2200  and L-750 ) thickness 4.5 mm spaced with interval of 1 meter installed in to hardened road . Safety frame rail from sheet of 3.20mm thick are fixed to main posts, shock absorbing rollers 345 mm diameter and 480mm height made of polypropelene - EVA , post caps,  locker , pipes and connection material. Distance between main post and short post shall be 500 mm. the height of upper edge rail is 960 mm. All steel parts( FRAME s235R equivalent SS400) and post S235JR shall be hot dip galvanised to protect against corrosion. The system shall be installed in accordance with the drawings and assembly instructions. etc. complete.</t>
  </si>
  <si>
    <t>Milling of existing bituminous surface to specified depth of bituminous layer including disposal of removed material with all lift and lead upto 1000 m etc complete. Using machine like Writgen (W100) or equivalent</t>
  </si>
  <si>
    <t>Providing  and  applying  low  viscosity  bitumen  emulsion  RS1  for  sealing  cracks  less  than  3  mm  wide  or incipient fretting or disintegration in an existing bituminous surfacing.</t>
  </si>
  <si>
    <t>Providing and  laying Microsurfacing course comprising of dry (A) fine aggreegates confirming to Type III grading  @12  Kilogram/Square  Metre.  of  Road  Surface  coverage  of  specification  as  per  IRC  SP  81,  2008 Polymer   /  latest  modified  cationic  quick  setting  bitumen  emulsion  having  60%  binder  content  and  3.6% polymer (B) @ 12.5% by weight of fine aggregate ordinary portland cement (C) @ 2% by weight of agrregate chemical additives (D) @1.5% by weight of fine aggregate and water as per requirement.</t>
  </si>
  <si>
    <t>51.139 a</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</si>
  <si>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over  BT  Surface)  (VG-30  bulk  bitumen  rates  are considered to arrive at rates)</t>
  </si>
  <si>
    <t>51.139 b</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</si>
  <si>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 Over MPM Surface) (VG-30 bulk bitumen rates are considered to arrive at rates)</t>
  </si>
  <si>
    <t>Chipping of all loose and Spalling of concrete to bottom of slab, beams etc.(wherever required), cleaning of reinforcement,  carrying out  thorough  sand  blasting,  application  of  anti-corrosive zinc  rich  epoxy  primer  to exposed reinforcement including cost of material, labour, equipment, tools, scaffolding etc. complete.</t>
  </si>
  <si>
    <t>Providing and applying epoxy bonding agent for bonding old to new concrete for structural members prior applying the epoxy mortar to the concrete surfaces etc complete.</t>
  </si>
  <si>
    <t>Charges for groove cutting of15 mm x 15 mm deep along crack and sealing and refilling the same with epoxy mortar including cost of material, labour etc. complete</t>
  </si>
  <si>
    <t>Cleaning of rocker &amp; roller bearing using high pressure water jet, free from rust scales, re-setting &amp; greasing the bearings using graphite grease including cost of materials, labour etc., complete.</t>
  </si>
  <si>
    <t>Per bearing</t>
  </si>
  <si>
    <t>Bearing cleaning and pier cap cleaning for the proper movement of bearing etc. complete including all tools and machineries scaffolding etc. complete as per the direction of Site in Charge.</t>
  </si>
  <si>
    <t>Providing and applying ―high strength, non shrink free flow grout material‖ i. e. micro concrete (like shrink comp or equivalent) having compressive strength as 400 Kilogram/sq.cm. including finishing the surface and curing for 07 days. Etc complete. The usage of this non shrink concrete with zero slump is to allow to occupy every free space leaving no voids, thereby producing dense concrete with proper bonding with concrete (The quoted rates to be  inclusive of all materials, labours, tools &amp; tackles, transportation, taxes etc complete) to be applied for foundation and strengthening of pier etc and as per the direction of Site-In-Charge. (The product like Ultratech/Rendroc (RGL) of FOSROC or its equivalent)</t>
  </si>
  <si>
    <t>Cubic M.</t>
  </si>
  <si>
    <t>Grouting to the Dowel bars with epoxy of resin+hardner to ensure the proper fixing of dowel bars including all the machineries etc. complete, as per the direction of Site- In-Charge.</t>
  </si>
  <si>
    <t>Providing  and  applying  waterfroof  coating  to  the  concrete  surface  to  resist  entry  of  moisture  and  prevent growth of fungus etc. complete as per the direction of site in charge.</t>
  </si>
  <si>
    <t>Span</t>
  </si>
  <si>
    <t>Replacement of existing damaged Expansion joints by providing and laying of Strip Seal Expansion Joint System, including removal of existing damaged exp joints by dismantling of deck slab, wearing coat etc. and back filling of the recess up to final finish level with conc of grade M-35, complete as per M.O.R. T&amp;H specification.</t>
  </si>
  <si>
    <t>Providing, drilling and fixing Nipples for pressure injection grouting of polymer cement grout etc. complete</t>
  </si>
  <si>
    <t>Filling voids/honeycomb with high pressure injection grouting of Polymer Cement Grout (10% of Polymer by Weight of Cement)</t>
  </si>
  <si>
    <t>Sqm</t>
  </si>
  <si>
    <t>MT</t>
  </si>
  <si>
    <t>Providing and fabricating and fixing at site hot dip  galavanised structural steel work 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</si>
  <si>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t>Providing and fixing Sill beam in size 100 X100 mm with 10 mm thick, in FRP material with lifting eye bolts. And as per specifications mentioned in the Technical spectications and product features excluding GST</t>
  </si>
  <si>
    <t>Rmt</t>
  </si>
  <si>
    <t>Supply and installation of cubicles of width and depth as per Athena Lite- SS Series Cubicles- Std Sizes (W x D x H): 900 mm x 1550 mm x 2105 mm, (Height is including 100 mm gap from bottom, Door Width- 600 mm  specifications/  site  drawings).  Cubicle  height  to  be  2105  mm.  Made  from  solid  grade  compact  high pressure  laminate  as  per  IS:2046  and  EN-438  manufactured  under  high  specific  pressure  &gt;  5  MPa  and temperature &gt;120°C, All doors will be of single colour and made of 12 mm thick Merino HPL compact panel. The doors will have chamfered edges. Each door will be supported by 3 stainless steel made hinges affixed to the pilasters. Size of panels to be as per drawing. HARDWARE &amp; ACCESSORIES are H shaped (Top) head frame  structure  made  of  extruded  Aluminium  grade  6063  T5-50  micron  epoxy  powder  coated  for  surface protection, Size to be 125x70x5T.  Corner joinery section, Size to be 40x16.5x1.8T. U-Channel Wall joinery section,Size to be 22x16x1.6T. Door stopper section, Size to be 21x12.5x1.6T. Spring loaded Butt Hinges made from Stainless steel grade 304. Surface finish to be matt type. Covers to be lacor coated.etc complete.</t>
  </si>
  <si>
    <t>Supply and installation of  CEILING HUNG  cubicles of width and depth as per specifications/ site drawings. Cubicle height to be 2400 mm. Std Sizes (W x D x H): 900 mm x 1550 mm x 2400 mm, (Height is including 100 mm gap from bottom) Door Width- 600 mmITEM DESCRIPTION Made from solid grade Merino make compact high pressure laminate as per IS:2046 and EN 438 manufactured under high specific pressure &gt; 5 MPa  and  temperature &gt;120° C,  All doors  will be of single colour and  made of  18 mm thick Merino  HPL compact panel. The doors will have chamfered edges. Each door will be supported by 3 stainless steel made hinges affixed  to the pilasters. All intermediate partitions or dividers will be made of 12 mm thick Merino HPL compact laminate panels. Size of panels to be as per drawing. HARDWARE &amp; ACCESSORIES are H shaped  (Top)  head  frame  structure  made  of  extruded  Aluminum grade  6063  T5-50  micron  epoxy  powder coated  for  surface  protection.  Size  to  be 125x70x5T.   Corner  joinery  section,  Size  to be  40x16.5x1.8T.  U- Channel Wall joinery section, Size to be 22x16x1.6T. Door stopper section, Size to be 21x12.5x1.6T. Spring loaded Butt Hinges made from Stainless steel grade 304. Surface finish to be matt type. Covers to be lacor coated.Coat hook with rubber stopper made from Stainless steel grade 304. Surface finish to be matt type. etc complete.</t>
  </si>
  <si>
    <t>Supply and installation of  PD DOOR cubicles of width and depth as per specifications/ site drawings. PD Door height to be 1980/2100 mm.PD Doors Series :  Std Sizes  (W x H): 2100 mm x 7500 mm  (Height is including  150  mm  gap  from  bottom),  Door  Made  from  solid  grade  Merino  Make  compact  high  pressure laminate as per IS:2046 manufactured under high specific pressure &gt; 5 MPa and temperature &gt;120°C ,.Panel thickness  12  mm.  Size  of  panels  to  be  as  per  drawing.  HARDWARE  &amp;  ACCESSORIES  are  Specially designed  D-shape wall mounted  pole made from extruded  grade aluminum alloy 6063/HE9/T-6 and  epoxy powder coated (color as per specifications) for surface protection. Size to be 46x41x2T, Matching profile and color Nylon Polyamide-6 caps to cover aluminum Poles, Self closing Hinges (Gravity mechanism) made from Nylon  Polyamide grade-6. Color to be as per specifications, Stainless steel grade 304 screws, Anti-rotation Nylon polyamide grade-6 expandable wall plugs, etc complete.</t>
  </si>
  <si>
    <t>Supply and installation of  12MM BOX UP cubicles of width and depth as per specifications/ site drawings. Cubicle height to be 2100Titan Box up 18 mm Series Cubicles:  Std Sizes   (W x D x H)- 900 mm x 1550 mm x 2100 mm, (Height is including 100 mm gap from bottom) Door Size- 600 mm mm.Titan Box up 18 mm Series Cubicles:  Std Sizes   (W x D x H)- 900 mm x 1550 mm x 2100 mm, (Height is including 100 mm gap from bottom) Door Size- 600 mmTitan Box up 18 mm Series Cubicles:  Std Sizes   (W x D x H)- 900 mm x 1550  mm  x  2100  mm,  (Height  is  including  100  mm  gap  from  bottom)  Door  Size-  600  mmITEM DESCRIPTION:  Made  from  solid  grade  Merino  make  compact  high  pressure  laminate  as  per  IS:2046 manufactured  under  high  specific  pressure  &gt;  5  MPa  and  temperature  &gt;120°C,  All  doors  will  be  of  single colour  and  made  of  18  mm thick  Merino  HPL  compact  panel.  All  pilasters  will  be  made of  18  mm thick Merino HPL compact panel. HARDWARE &amp; ACCESSORIES are No head frame structure, all panels to be aliengned to the top, Corner joinery section made from Stainless steel grade 304. Surface finish to be brush type. A thin plastic film pasted for surface protection. Size to be 35mmx15mmx0.8 mm. etc complete.</t>
  </si>
  <si>
    <t>Supply  and  installation  of  ZMS  (Nylon)  cubicles  of  width  and  depth  as  per  specifications/  site  drawings. Cubicle height will be 2003 mm. ZMS Series Cubicles:  Std Sizes (W x D x H): 900 mm x 1550 mm x 2003 mm, (Height is including 150 mm gap from bottom) Door Width- 600 mmITEM DESCRIPTION  Made from solid  grade  compact  high  pressure  laminate  as  per  IS:2046  and  EN-438  manufactured  under  high  specific pressure &gt; 5 MPa and temperature &gt;120°C. All doors will be of single colour and made of 12 mm thick HPL compact panel. All pilasters will be made of 12 mm thick HPL compact panel. All intermediate partitions or dividers will be made of 12 mm thick HPL compact laminate panels. Size of panels  to be as per  drawing. HARDWARE &amp; ACCESSORIES are Semi-spherical (Top) head frame structure for surface protection. Size to be 50x32x1.6T. Corner joinery section, Size to be 40x16.5x1.8T.U-Channel Wall joinery section, Size to be 22x16x1.6T.Door stopper section, Size to be 21x12.5x1.6T. Stainless steel grade 304 screws, Anti-rotation Nylon polyamide grade-6 expandable wall plugs, The Work shall complete as per drawing , under supervision of engineer in charge, etc complete.</t>
  </si>
  <si>
    <t>KILOGRAM</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</si>
  <si>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</si>
  <si>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</si>
  <si>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</si>
  <si>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t>Providing of  2 Hour Rated Acoustic Fire Door to effectively control noise in conference rooms, broadcasting studios,  theatres  and  music  practice  rooms.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accoustic fire doors are tested with  NCBN technology ("Non Combustible by Nature") duly tested for sound insulation as per ISO 10140-2 / ASTM E 90 for sound transmission loss evaluation of 42db in reverberation chamber at ARAI.</t>
  </si>
  <si>
    <t>a)Door  Frame:  Providing  &amp;  Fixing  Frames  for  Fire  resistant  door  shutters  1st  class  Malaysian  Hardwood Frame densified and pressure treated with fire retardant chemicals in vacuum impregnation vessel under 160 PSI pressure as per IS:401and kiln seasoned to moisture below 15% as per IS:1141 of section 120 X 70 mm spray  quoted  with  2  coats  of  In  tumescent  paint  of  minimum  200  micron,  with  1  row  of   Brush-  Type Astroflame® intumescent strip (imported) of size 10mmx4mm concealed in the groove of the Frame for fire and smoke sealing, etc. complete as per direction of Engineer in Charge</t>
  </si>
  <si>
    <t>b)Shutter:  Supplying  &amp;  Fixing  of  75mm  thick  asbestos  free,   fire,  heat  and  smoke  resistant  composite Acoustic Door Shutter complying with with fire performance - FD 120 as per IS:3614 (part - II) comprising of 2x12mm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100x36 mm with 36mm thick infill of ceramic fiber (density 128 Kilogram/cum), vermaculite mix faced with 6mm Fire retardant  High  Density  fibre  ply,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and placement of 3 mm thick rubber membrane, at the inside face, sandwitched  between  calcium silicate board  &amp; high  density fire retardant ply, without any external lipping with triple rebatting in shutters, etc complete. Providing of  Fire Barrier Systems to prevent the spread of fire and smoke within roof and ceiling voids.</t>
  </si>
  <si>
    <t>BITUMNOUS CONCRETE :- Providing and laying Bituminous concrete using crushed stone aggregates of specified grading, premixed with HIMA Grade bituminous binder like ART (Highly Modified Asphalt Binder having not less than 90°C Softening Point and not less than 90% Elastic Recovery) @ 5.4% (percentage by weight of total mix) and lime filler @ 2% (percentage by weight of Aggregate) prepeared in Batch Type Hot Mix Plant and filler, transporting the hot mix to work site by tippers, laying with paver finisher equiped with electronic sensor to the required grade, level and alignment and rolling with smooth wheeled, vibratory and tandem  rollers  to  achieve  the  desired  40/50  mm  compacted  thickness  and  density  as  per  specification, complete and as per directions of Engineer-in-Charge.</t>
  </si>
  <si>
    <t>cubic meter</t>
  </si>
  <si>
    <t>Providing, Supplying, Laying &amp; Fixing of concrete Canvas 5mm thick (flexible concrete impregnated fabirc which hardens when hydrated to form thin, durble, water proof &amp; fire resitant concrete layer within 24 hrs) for slope protection/drain lining/concrete repair works and other similar works complete in all respect and as per direction of engineer-in-charge. Special Condition 1) Contractor shall submit all relevant test certificates of the material. 2) Mass of unset concrete canvas should be 7Kilogram/Square Metre. 3) Width of roll should be 1 m.</t>
  </si>
  <si>
    <t>Providing, Supplying, Laying &amp; Fixing of concrete Canvas 8mm thick (flexible concrete impregnated fabirc which hardens when hydrated to form thin, durble, water proof &amp; fire resitant concrete layer within 24hrs) for slop protecion/drain lining/concrete repair works and other similar works complete in all respect and as per direction of engineer-in-charge. Special Condition  1) Contractor shall submit all relevant test certificates of the material. 2) Mass of unset concrete canvas should be 12Kilogram/Square Metre. 3) Width of roll should be 1.1m.</t>
  </si>
  <si>
    <t>Providing, Supplying, Laying &amp; Fixing of concrete Canvas 13mm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19Kilogram/Square Metre. 3) Width of roll should be 1.1m.</t>
  </si>
  <si>
    <t>Providing, Supplying, Laying &amp; Fixing of concrete Canvas hydro 5mm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8Kilogram/Square Metre. 3) Width of roll should be 1m.</t>
  </si>
  <si>
    <t>Providing, Supplying, Laying &amp; Fixing of concrete Canvas hydro 8mm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13Kilogram/Square Metre. 3) Width of roll should be 1m.</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</si>
  <si>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</si>
  <si>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16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3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16mm thick panels shall be used for a roofing height of upto 15 mtrs.</t>
  </si>
  <si>
    <t>Providing and applying two coats of Hues Surface Coatings Clear Coat (Stone-X ) with silicon technology on stones, clay tiles, bricks, facades,sand stone,plastered,texture finished interior or exterior surfaces.(It is tested with standand test method NumberIS15489:2004 &amp; Low VOC as per ASTM D2369/ISO 11890-1 and water vapour permeability as per ASTM D-1653/ISO 7783).Surface  preparation includes cleaning and scrubbing with brush,soap and water to remove all dust, fungus,cement, paints etc,washing with water all complete.The coating thickness and the methodology of application shall strictly as per manufacturer's specifitions and as approved by engineer in charge.The contractor shall give guarantee for the performance  of coating for water repellency and also  the durabitity of coating, all complete as per direction of Engineer - in- incharge.</t>
  </si>
  <si>
    <t>Providing and Fixing Processed Stone Cladding on wall surface/ plywood surface. RCC pardi/ Wall and all type  of  Interior,  Exterior   Compound  wall  and  Gate  etc.  of  cladding  processed  stone  with  material  of Processed clay, Wooden chips, Silica sand, Cement, GFRC admixtures, Colour pigments, Fiber up to thick of 230 mm/ 25 mm  including scaffolding, fixing of screw, etc. (As directed by Engineer in Charge)</t>
  </si>
  <si>
    <t>FRP Beam Crash Barrier -- Type - A, W : FRP Beam Crash Barrier (Providing and erecting a W "FRP beam crash barrier comprising of 3 mm thick corrugated sheet FRP beam rail, 70 cm above road/ground level, fixed on ISMC series channel vertical post, 150 x 75 x 5 mm spaced 2 m centre to centre, 1.8 m high, 1.1 m below ground/road level, all steel parts and fitments to be galvanised by hot dip process, all fittings to conform to IS:14856 (2000)  and IS:18319 (2015), FRP beam rail to be fixed on the vertical post with a spacer of channel section 150 x 75 x 5 mm, 330 mm long complete as per clause 810)" As directed by Engineer incharge.</t>
  </si>
  <si>
    <t>Providing and fixing in position various capacity rainwater harvesting dual intensity auto flush open ended at drain  outlet  filter  with  working  principal  of  COHESSIVE  AND  CENTRIFUGAL  FORCE  having  filter element  made  out  of  S.S.  304  screen  with  mesh  size  of  205  microns  having  rainfall  capacity  of  75  m/hr intensity with operating pressure of 0.060Kilogramper sq.cm. of Head with discharge capacity ranging from 10 to 480  lit/min including all necessary accessories like coupler,bends,PVC valve,etc fixing with  Bombay nails of required length etc. complete with inlet size of 90 mm to 110 mm diameter from rooftop pipe with drain  outlet of 90 mm to 110 mm diameter size with  clean water outlet of 62 mm to 90 mm diameter size including fitting and fixing excluding inlet and outlet piping etc complete as per the direction by engineer in charge.</t>
  </si>
  <si>
    <t>51.228.a</t>
  </si>
  <si>
    <t>FL-100  for the catchment up to 110 sq.m. system size 90 mm diameter inlet, 63 mm diameter clean  water outlet, 90 mm diameter drain outlet (filterain,tee,door bend, valve 63mm)</t>
  </si>
  <si>
    <t>51.228.b</t>
  </si>
  <si>
    <t>FL-150  for the catchment up to 150 sq.m. system size 90 mm diameter inlet, 75 mm diameter clean  water outlet, 90 mm diameter drain outlet (filterain,tee,door bend, valve 63mm)</t>
  </si>
  <si>
    <t>51.228.c</t>
  </si>
  <si>
    <t>FL-200 for the catchment up to 225 sq.m. system size 110 mm diameter inlet, 75 mm diameter clean water outlet, 90 mm diameter drain outlet (filterain,tee,door bend, valve 75mm)</t>
  </si>
  <si>
    <t>51.228.d</t>
  </si>
  <si>
    <t>FL-300 for the catchment up to 350 sq.m. system size 110 mm diameter inlet, 90 mm diameter clean water outlet, 90 mm diameter drain outlet (filterain,tee,door bend, valve 90mm)</t>
  </si>
  <si>
    <t>51.228.e</t>
  </si>
  <si>
    <t>FL-500 for the catchment up to 500 sq.m. system size 110 mm diameter inlet, 90 mm diameter clean water outlet, 110 mm diameter drain outlet (filterain,tee,door bend, valve 90mm)</t>
  </si>
  <si>
    <t>running kilometre</t>
  </si>
  <si>
    <t>51.229a</t>
  </si>
  <si>
    <t>Square kilometre</t>
  </si>
  <si>
    <t>Scanning,  Digitisation  and  Geo-referencing  of  cadastral  /revenue  maps  and  interpretation  of   all  existing features  like  building,  water  bodies,  rivers,  agricultural  field   etc  to  generate  base  map.  Creation  of  GIS platform by using orthorectified image and revenue data by Linking of textual data(7/12)  which special data( Vector digitised maps). All will helps to  analyse and identify all affected properties.</t>
  </si>
  <si>
    <t>Installation: 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for fixing Keel. Install Keel vertically using screws and plugs at spacing of not more than 600mm centre-to-centre. The first and last keel should not be more than 150mm from the ends. Trim the tongue of the first bottom panel and install  using  headless  nail  with  groove  side  upward.  Subsequent  panels  are  installed  with  tongue  side downward  by  engaging  with  each  other  using  tongue  and  groove  mechanism  and  secured  by  inside  clip. Continue  this  process  until  required  height  is  achieved.  Shorter  butt  edges  need  to  be  joined  using industrial/wood glue. The keel shall also be used for transition of the butt end of adjacent panel at every 7.2m. Install the Skirting (provided by others) of width 50mm or more as required by the Architect/ Engineer-in- Charge.  Finish off the edges using wooden moulding of matching colour (by others). Installation should be carried out as per Manufacturer recommended procedure.</t>
  </si>
  <si>
    <t>Supply,  fixing  and  installation  of  4mm  thick  Aluminium  Composite  Panel  (ACP)  of  approved  colour  for external cladding in combination of solid and  metallic colours, including all necessary Framework, support and complete weather sealing as per architectural drawing. The Aluminium Composite Panel (ACP) should be made out of thermoplastic core of low-density polyethylene LDPE (100% virgin mix), sandwiched between two aluminium sheets of ALLOY GRADE- 5000 series, each not less than 0.50 mm thick, total thickness of aluminium composite panels not to be less than 4 mm, the exposed surface thereof shall have Stove lacquered finishing coat not less than (26 + - 2) micron (containing minimum 70% kynar 500 based PVDF) of colour and  shade  as  per  architectural  design.  The  inside  surface  (facing  the  building  exterior  surface)shall  have polyster based powder coating not less than 25 Micron with protective peel-off foil on the exterior face (peel off film will in no case leave any adhesive mark over the composite panel surface after it is peeled off). The supporting framework shall be made out of 50 mm X25mm X 3mm thick Aluminium section to be spaced horizontally and vertically for fixing of panel of size 900 mm X 1200 mm and fixed to the building structure as per design through 50mm X50mm X5 mm MS angle clamps prefixed to masonry or slab, columns with Hilti make anchor fastener screws. The fixing of panel to be done with the help of VHB tapes and screws and all  the  sealing  of  joints  to  be  done  with  weather  sealent  Silicon  as  directed  by  Engineer-in-charge.  (Prior permission of S.E. is necessary before inclusion of this item in estimate)</t>
  </si>
  <si>
    <t>Supplying  and  fixing  of  6mm  thick  Exterior  Compact  Laminate  or  High  Pressure  Laminate  of  approved colour by approving authority with UV resistant Decorative colour paper on both side typically made out of multiple layers of craft papers and then impregnated with thermosetting phenolic resins, on top of it melamine treated barrier paper and decorative paper and wear layer on both the sides saturated with melamine resins and then  covered  with  UV  resistant  acrylic  resin  layer  which  makes  it  extremely  durable and  weather  resistant compressed  together  on   extremely  high  pressure  and  hardened  with  electron  beam  curing  to  get  the  total desired thickness of 6mm matching European standard specification as per EN 438 -part 6, protected with 60 Micron protective peel-off film on both side which in no case leave any adhesive mark over the panel surface after it is peeled off. Fixing of the same to be done on a supporting frame of 50 mm X 5 mm X 3 mm powder coated aluminium box section to be spaced horizontally and vertically in 600mm X 600mm grid and fixed to building structure as per design through 50mmX50mmX  mm 5 mm MS  angle bracket prefixed to masonry slab  or  columns  with  Hilti  make  anchor  fastener  along  with  all  related  hardware  and  fixtures.  The  panel should then be fixed on the Aluminium section with the help of pure polyester exterior grade colour coating rivets  as  per  architectural  drawings  or  as  directed  by  Engineer-in-charge.  Each  panel  should  be riveted  on substructure maintaining a gap of 6mm on all the sides between each Panel for Air circulation and expansion and  contraction  as  per  installation  specifications  provided  by  the  manufacturer.  The  cost  shall  include  all expenses related to storage, material handling, lifting, freight, labour, scaffolding etc as directed by Engineer- in-charge. (Prior permission of S.E. is necessary before inclusion of this item in estimate)</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</si>
  <si>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60 mm and height 20 mm. Gap between two ribs shall be 300 mm. Each rumble marking shall be made complete with drop on Soild Plus reflective glass beads @ 300 gm / Square Metre spread throughout the surface of marking. The finished surface to be levelled, uniform and free from streaks and holes, including surface cleaning and cost of all materials etc. complete. as directed by Engineer-in- charge.</t>
  </si>
  <si>
    <t>Providing , constructing and fixing Precast M 30 grade Self Compacted Concrete of required thickness of curved  section  to serve as arch type  bandhara as per the standard  drawing ,  cast  in suitable casting yard including cost of all basic mateials ,labour ,   charges for casting formworks, TMT ( Fe -500) reinforcement as per standard drawings required for arches only  , casting of end pillers and bottom haunch as per drawing at site ,transporartion of arch segmement to site from casting yard , unloading and errecting  the same at site to make arch shape Bandhara , filling joints of Arch segment with M-30 grade self compacted concrete at site , providing waterproofing impermeable geotex membrane at joints as per standard drawings  and providing all requisite safety measure during casting and  errecting the arches   (excluding transporation  of  basic  material from quarry / market ) etc complete.</t>
  </si>
  <si>
    <t>a) 125 mm Thick precast ( For span Upto 6.50 M )</t>
  </si>
  <si>
    <t>b) 150 mm Thick Precast ( For Span above 6.50 m to 10.00 m)</t>
  </si>
  <si>
    <t>Providing and casting in stu RCC M 30 grade Self Compacted Concrete of required thickness  for arch type  bandhara as per the standard drawing    including cost all basic mateial ,labour ,   including cost of formworks, TMT ( Fe500 )  reinforcement as per standard drawings required for arches only , casting of end pillers and bottom haunch as per drawing  to make arch shape Bandhara , providing waterproofing impermeable geotex membrane at joints  and providing all requisite safety measure during construction of  the arches  (excluding transporation of basic material from quarry / market)   etc complete.</t>
  </si>
  <si>
    <t>a) 150mm Thick  ( For span Upto 6.50 M )</t>
  </si>
  <si>
    <t>b) 200 mm Thick   ( For Span above 6.50 m to 10.00 m)</t>
  </si>
  <si>
    <t>Appointing   Expert /Professional Consultant for selection  of  Bandhara sites  upto 100 m length having minimum 2 visits per bandhara   , noting the broad features like span, height, type of foundation, special features specific to the site to come to the conclusion of adopting standard design &amp; drawing, checking suitability  of  site,  finalizing  site  for  construction  of  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</si>
  <si>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Per Site</t>
  </si>
  <si>
    <t>Per No</t>
  </si>
  <si>
    <t>Providing and constricting Rammed Earth walls  built out of normal compacted soil with temporary  steel formwork,  similar  to  one  for  concreting,  has  to  be  erected;  soil  is  placed  into  the  framework  and compacted. Soon after finishing compacting, the formwork can be removed.  The ideal soil for this kind of  building  consists  in  a  good  mix  of  different  sizes  of  granularity,  from  clay (about  10-40%)  to  silt (about  10-40%)  to  sand  (about  35-65%)  and  even  very fine  gravel.  Top  soil  and  organic  soil  have  a strong smell of moldy, especially when fresh or humid are not suitable for building.The mix for rammed earth wall shall consist of soil, sand and cement / lime (5% to 8%) as binding material. The minimum thickness  shall be  around 35cm,  mainly to allow stability and thermal mass.  The work must got done under supervision of an experience Mason including necessary scaffolding, formwork, labour, material and finishing etc. complete.</t>
  </si>
  <si>
    <t>Cum</t>
  </si>
  <si>
    <t>Providing and fixing Bamboo Shingle roofing with top layer of Bamboo shingles, made of flattened CCB pressure treated bamboo of 50-100mm dia and in size of 450mm x150mm and 3 to 5 mm thick laid over bamboo  battens  of  minimum 25mm thickness,  perpendicular  to rafter/Beam  at spacing  of  150mm c/c including  laying  of  bituminous  sheet  3  mm  thick  and  minimum  overlap  of  300  mm  placed  over  sub- purling  which  is  laid parallel to main rafter /beam consisting  of 50mm dia not less than  3m length at spacing  of  300mm c/c  on  treated  Bamboo  woven  matt  of  approved  design  made  out  of  thin  Bamboo strips, supported by CCB treated Bamboo purlins of min dia 50mm not less than 3m length at spacing of 300mm c/c and WPC sheet 6 mm thick, junction details as per drawing and design including all Bamboo accessories  like  CCB  treated  Shingles,antiabrasive  fire  retardant  coating  (  top and  bottom surfaces  of roofing system as directed  by Engineer in Charge),  Bamboo, bamboo mats, SS clamps, nails,  Screws, including  required  scaffolding  and  cost  of  labour  material  with  all  lead  &amp;  lifts  and  machinery  &amp; equipment charges, etc complete.</t>
  </si>
  <si>
    <t>Providing and fixing in position Phenol bonded Bamboo wood flooring with planks of sizes 14mm thick, 1800 mm length (minium) and 130 mm wide (minimum), in approved colour, texture and finish, having Performance Appraisal certified (PAC) issued by Building Materials &amp; Technology Promotion Council (BMTPC). The flooring shall be fixed with tongue and groove interlocking system, with underlayment of 4mm thick  expanded  poly ethylene  foam sheets  having density 40kg/One  Cubic  metre,  over  prepared surface with necessary quarter round planks of size 1900mm x 18mm and door reducer of size 1900mm x 44mm,  whereever  required.  The  bamboo wood planks  shall have  minimum density of  1000  kg/One Cubic metre &amp; minimum Hardness 1000kgf. with Eco friendly UV coating, all complete as per direction of Engineer in -charge. Ground floor</t>
  </si>
  <si>
    <t>Providing  &amp;  fixing  in  position  Phenol  bonded  Bamboo  wood  partition  60mm  thick  at  all  height  with planks of size 10mm thick, 1800mm length ( minimum) and 130mm ( minimum), in approved colour, texture  and  finish,  on  both  side  having  Performance  Appraisal Certificate  (PAC  )  issued  by Building Material &amp; Technology Promotion Council (BMTPC), with necessary profiled edges fixed with 40 mm SS screws 5nos in each tile to frame made of second class teak wood of size 40 x 40 mm in center of each tiles  and bottom / top of  work height. The  bamboo wood planks  shall have  minimum density of 1000kg  /  cum  &amp;  minimum  Hardness  1000kgf.  with  Eco  friendly  UV  coating,  all  complete  as  per direction of the Engineer in -charge.</t>
  </si>
  <si>
    <t>Square Metret</t>
  </si>
  <si>
    <t>Providing  &amp;  fixing  after  cutting  in  proper  size  &amp;  shape  bamboo pole  of  Dentrocalamus  stocksii  with minimum wall thickness of 10 mm of size 50 mm(+/- 5 mm) diameter (i.e., 50mm dia. in bottom &amp; top dia. should be 35mm &amp; average dia. should not be less than 40mm &amp; taper length should not more than 2.5mm  per  Rmt),  which  is  well  seasoned  by  freshly  cut  canes  including  treatment  with  preservative inside  the  bamboo  pole  &amp;dosing  with  CCB  (Chromium  Copper  Bromate)  using  pressure  vacuum treatment plant with retention level of minimum 8% and in accordance with IS 9096. These bamboos are used  for  making  beams  &amp;  columns  including  bending  of  bamboos,  joining,  bunching  of  bamboos, assembly and its installation as per design using bamboo pegs (45 degree), SS Studs fixed with nuts &amp; bolts  (304  grade),  GI  plates  coated  with  epoxy  coating,  including  transportation  &amp;  cost  of  material, antiabrasive  fire  retardant coating  before  bunching of  bamboos( Two  coats  before  bunching and  final coat after complete installation as directed by Engineer in Charge) , necessary scaffolding with all lead, lift, machinery &amp; equipment charges, etc. complete, as directed by the Engineer in charge</t>
  </si>
  <si>
    <t>Providing  and fixing in roof system after cutting in proper size and  shape Griha  Certified WPP  sheet made  of  wood  polymer  composite  -  WPC)  of  thickness  6mm,  density more  than  550  kg/cum,  having proper screw holding capacity. This board shall not be pasted with treated bamboo mats and fixed over bamboo purlins with SS Nails/SS Screws. The bamboo mat design visible from below may be hapazard. The  rates  shall  be  including  trasportation,  cost  of  WPC  Board  and  all  fixtures  and  fastenings  with necessary scaffolding with all lead and lift, machinery and equipment charges etc. complete as directed by Engineer in charge.</t>
  </si>
  <si>
    <t>Supply &amp; Application of Fire retardant Polish with Fire Retardant sealer field coat of approved make &amp; one, two or three coats. Top Coat to provide class-I surface spread of flame as per BS:476 Part 6 &amp; 7 and IS-12777 in clear shade including cleaning, injecting of fire retardent sealer and preparation of surface including  transportation  and  cost  of  material,  necessary  scaffolding  with  all  lead,  lift,  machinery  &amp; equipment    charges,    etc.    complete    as    per    instructions    of    Engineer-In-Charge/Manufacturers specification,3- Apply Two coats of    fire  retardant  clear solvent  based  top coat which specific gravity should be 0.97 in regular 4-6  hour duration</t>
  </si>
  <si>
    <t>Waterproofing  Treatment  to  new  Toilet/bathroom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wall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properties:1) Elongation % (ASTM D412-2016): @ 100%    2) Tensile Strength N/mm2 (ASTM D412- 2016): 3.3 3) Specific Gravity: 1.02 ± 0.02    4) Total Solids (ASTM D1644-2012): 43.98   5) Hardness Shore A (ASTM D2240-2015): 82</t>
  </si>
  <si>
    <t>Kilo Gram</t>
  </si>
  <si>
    <t>Providing  and  applying  one  coat  of  thiazolinones  (TZ)  based  Microbial  Wall  Wash  and  Anti-rooting Solution treatment as approved by Engineer in charge to entire surface of external wall. At the junction of chajja and wall and also on the parapet wall top, give a coat of anti fungal treatment. Cracks, if any, shall be filled with acrylic polymeric non-shrink crack filler putty as approved by Engineer in charge, before  giving  waterproofing  treatment  to  the  external  surfaces.  This  is  followed  by  one  coat  of  2- (methoxycarbonyl)-1-propene-Butyl-2  propenoate  (MPBP)  based  polymeric  waterproofing  solution  as approved  by Engineer  in  charge,  having  a  non-toxic  acrylic  polymer  liquid  and  white  cement  mix  in proportion 1:1 by weight with coat interval as 24 hours. Air curing shall be done for 24 hours. Before giving this treatment the entire surface of wall shall be thoroughly cleaned to remove existing paint, dust, dirt, oil etc. After the waterproofing treatment is cured, provide and apply two coats of titanium dioxide based   2-(methoxycarbonyl)-1-propene-butyl-2    propenoate   (TMPBP)   emulsion,   heat   insulating, waterproofing exterior coating as approved by Engineer in charge in the desired shade. The inter-coat gap  to  be  24  hours.  The  rate  shall  include  complete  treatment  mentioned  above.  100%  Acrylic, Decorative,  Waterproofing,  Heat  Insulating,  Exterior  Coating,  Anticarbonation  Coating  should  have following minimum properties: 1. Specific Gravity: 1.3 ± 0.1 at 25°C 2. pH: 7.0 to 10.00 3. Viscosity: 18 to 30 sec. at 25°C by Ford Cup No. B-4 (Dilute 2 parts of product with 1 part of water) (If scaffolding is required, same shall be provided and will be paid under relevant item)</t>
  </si>
  <si>
    <t>Providing  &amp;  mixing  liquid  internal  curing  compound  which  is  based  on  water  soluble  oxyethylene polymer (OEP) for RCC, Shotcrete, mortar .The liquid shall be conforming  to AS 3799 -1998 for curing efficiency  not  less  than  90%  &amp;  capable  of  improving  workability,  pumpability,  impermeability,  full hydration of all types of cement essential for optimum strength development. The dose of liquid shall be average  1.25 % by weight of  cement. The  liquid is  to be  mixed with  gauging water while mixing the concrete/motar/shortcrete.</t>
  </si>
  <si>
    <t>Providing Water proofing treatment to old terraces by removing existing treatment, sealing of cracks by non shrink crack fill compound applying first coat of polymer modified semi-viscous paste prepared by mixing polymer of approved make  and Cement in 1 : 2 proportion (1 litre polymer : 2 Kg Cement )or Rohnex water proofing system in two coats(1kg powder,700 ml water and polymer jelly for first coat &amp; 1 kg  powder,500  ml  water  &amp;  polymer  jelly for  second  coat)  to a  neatly  cleaned  and  dust  free  concrete surface  and  upto 300  mm over  parapet  wall  prepared  by removing  loose  and  deposited  material  with brush and water, followed by two coat of flexible cementious coating of approved make after laying glass fibre  mesh  of  10  x  10  specification  of  approved  make  over  tacky  surface  of  first  coat  of  polymer followed by second coat in transverse direction, sprinkling coarse sand over it, followed by protective mechanical cover of 40 mm to 75 mm. thick cement concrete of 1:2:3 proportion using coarse aggregate of 10 MSA and water proofing compound of approved make along with 14 guage 40 mm x 40 mm size welded mesh and and polypropylene fibres @ 125 gm per bag of cement within it conforming to IS in pannels  of  3m/4m  or  as  per  site  condition  &amp;  filling  the  joints  with  polt  sulphide  sealant(0.12  kg  per sq.mt.)  after  curing,  including  providing  holler  with  drip  moulds   at   the   junction  and  finishing   the concrete surface with neat cement slurry including curing as directed and ponding the surface as directed etc. complete; covering 10 years guarantee against leakproofness on Court Fee Stamp Paper of Rs. 100/-</t>
  </si>
  <si>
    <t>Providing water proofing treatment to newly laid fully cured concrete slab of terraces by applying first coat of polymer modified semi - viscous paste prepared by mixing polymer of approved make chemical and Cement in 1:2 proportion  (1 litre polymer : 2 Kg Cement)or Rohnex water proofing system in two coats(1kg powder,700 ml water and polymer jelly for first coat &amp; 1 kg powder,500 ml water &amp; polymer jelly for second coat) to a neatly cleaned and dust free concrete surface and upto 300 mm over parapet wall prepared by removing loose and deposited material with brush and water, laying glass fibre mesh of 10 x 10 specification of approved make over tacky surface of first coat of polymer followed by second coat in transverse direction, laying mechanical protective cover to polymer coating treatment with brick bat coba with burnt broken brick bats laid in C.M. 1:5 admixed with approved water proofing compound filling up to half depth of brick bats, curing this layer for 3 days, applying cement slurry over this layer, joints of Brick Bats with C.M. 1:3 admixed with approved water proofing  compound   and  finally  top finishing with average 20mm  thick layer of same mortar added with polypropylene fibers at 125 gm per bag of cement including finishing the surface smooth with neat cement slurry admixed with approved water proofing compond, Marking finished surface by false squares  of   300 mm x  300  mm, Making the junctions at the parapet rounded and tapered top for required height, with drip mould at the junction of  plaster  and  prapet  and  curing  and  covering  10  years  Guarantee  against  leakproofness  on  court  fee stamp paper Rs. 100/- including ponding test etc. complete</t>
  </si>
  <si>
    <t>Providng Grouting by specially prepared grout of approved make chemical  with cement in proportion 1:3.5 (1 part chemical &amp; 3.5 part cement by weight) along wih 50 ml super plasticizer   non cracking antiwash high strength polymer cement grout P C grout available in bags or equivalent with proper water for  injectable  consistency  and  applying  it  in  the  body  of  structure  like  slab,  beam,  column,  pillars, deckslab, retaining wall, basement, underground and elevated water storage reservoir concrete and brick wall, crack  portion of structure etc. by injectng method, to achieve its original strength including drilling of  suitable  diameter   drills  holes  at  2  to  4  Nos.  per  sqm.  using  caps  and  nozzle  grouting  machinery necessary, scaffolding, finishing and covering gurantee of 10 years on court stamp paper of Rs. 100/- and necessary testing etc. complete.  (Prior permission of S.E. in writing is necessary before inclusion of this item in estimate)</t>
  </si>
  <si>
    <t>For  all  concrete  New  /  Repair  of  RCC  /  PSC  Bridges  using  migrating,  non-nitrite  based  corrosion inhibiting admixture   as  approved  by Engineer in charge  at a  dose  of  3 Kg  per cum of  concrete.  The admixture should protect both cathodic and anodic sites and has been recommended for use by Ministry of Road Transport &amp; Highways and should have a 8 year track record of use in both abroad and India. Admixture should have evaluated test reports demonstrating a corrosion rate of zero coulombs after 9 test cycles and less than 2000 coulombs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and is based on Polyalkalene polyamines with specific gravity of 0.99 - 1.1 brownish colour.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(If scaffolding is required, same shall be provided and will be paid under relevant item)</t>
  </si>
  <si>
    <t>Rake out loose pointing mortar material atleast upto 50 mm in depth and clean with using a nylon brush or  low-pressure  compressed  air.  It  may  require  more  depth  some  times  depending  upon  the  loss  of integrity of existing mortar. Care is to be taken that the adjacent good and sound matrix is not disturbed. Provide anti-rooting treatment to entire recessed pointed area. Clean the joint area properly and pointing shall be done with High Viscosity  having special  thicxotropic chemicals  along with long chain nylon reticulent  (LCNR)  Epoxy  Resin  Mortar  as  approved  by  Engineer  in  charge.  Mix  2  kg  Resin  +  1  kg Hardener + 9-12 kg Quartz Sand (Graded) thoroughly to homogeneity using a slow speed (300-500 rpm) flame proof or air driven drill fitted with a mixing attachment. Hand press this mortar in the joint and finish the surface and allow the mortar to set for minimum 24 hours. (If scaffolding is required, same shall be provided and will be paid under relevant item)</t>
  </si>
  <si>
    <t>R. Mtr.</t>
  </si>
  <si>
    <t>Rake out loose pointing mortar material from the joints of the heritage stone masonry atleast upto 50 mm in depth and clean the same by using a nylon brush or low-pressure compressed air. It may sometimes require more depth depending upon the loss of integrity of existing mortar. Care is to be taken that the adjacent  good  and  sound  matrix  is  not  disturbed.  Provide  anti-rooting  treatment  to  entire  recessed pointed area. Clean the joint area properly and pointing shall be filled with a special mix of lime base hydraulic mortar and water for masonry with highly sulphate resistant cement and silica aggregates as approved  by  Engineer  in  charge.  This  lime  based  mortar  is  based  on  special  limes  with  thixotropic agents,  aldehyde  based  polymer  and  selected  sands  having  high  abrasion  resistance.  Hand  press  this mortar  in  the  joint  and  finish  the  surface  and  allow  the  mortar  to  set  for  minimum  24  hours.  Mortar should  have  Compression  Strength  of  Appr.  10  N/mm2.  (If  scaffolding  is  required,  same  shall  be provided and will be paid under relevant item)</t>
  </si>
  <si>
    <t>Visits  (  minimum  2)  to   site  of  Bridge/Bandhara  of  length  upto  100  m   by  Expert/Professional Consultant, noting the broad features like span, height, type of foundation, special features specific to the site  to  come  to  the  conclusion  of  adopting  standard  design  &amp;  drawing,  checking  suitability  of  site, finalizing site for construction of Bridge/Bandhara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</si>
  <si>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Taking  longitudinal  section  of  stream  extending  1.20  km  on   upstream  side  of  the  bandhara  site, requisite  number  of  cross  sections  (minimum 3)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</si>
  <si>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No</t>
  </si>
  <si>
    <t>Running kilometre</t>
  </si>
  <si>
    <t>Supplying and fixing M.S. Pipe 80 mm diameter ( 4.85 mm thick ) heavy type drilled on top and painted with one coat of epoxy primer and two coats of epoxy finish paint having black and white bands of 25 cm, last part of the post 0.75 mt. below ground level is painted with three coats of red lead paint with two number of high tensile G.I. bolt and nut of size 10 mm die of 25 mm long including transportation etc. complete.</t>
  </si>
  <si>
    <t>Supplying and fixing G.I.. Pipe 50 mm diameter  heavy type drilled on top and painted with one coat of epoxy primer and two coats of epoxy finish paint having black and white bands of 25 cm, last part of the post 0.75 mt. below ground level is painted with three coats of red lead paint with two number of high tensile G.I. bolt and nut of size 10 mm die of 25 mm long including transportation etc. complete.</t>
  </si>
  <si>
    <t>Providing and fixing  4mm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EN438- 2&amp;3:2005  standard  .  Finish  and   colour  of  compact  laminates  should  be  finalised   under  direction  of Engineer  –in-charge.Including  fixing  Compact  laminates    on  25x50mm  aluminium  tube  or  approved tube size  at 600mm c/c  under desirable height and fixed through same compact colour rievts or compact adhesive as per recommended by compact supplied agency. Finish and colour of Interior clade should be approved under engineer-in-charge direction.</t>
  </si>
  <si>
    <t>Providing and fixing  6 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EN438- 2&amp;3:2005  standard  .  Finish  and   colour  of  compact  laminates  should  be  finalised   under  direction  of Engineer  –in-charge.  including  fixing  Compact  laminates  on  25x50  mm aluminium  tube  or  approved tube  size   at  600  mm  c/c   under  desirable  height  and  fixed  through  same  compact  colour  rievts  or compact adhesive as per recommended by compact supplied agency. Finish and colour of Interior clade should be approved under engineer-in-charge direction.</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</si>
  <si>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</si>
  <si>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</si>
  <si>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</si>
  <si>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500 -16 mm dia 320mm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</si>
  <si>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500 -20 mm dia400mm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</si>
  <si>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500 -25mm dia 500mm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</si>
  <si>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500 -32mm dia 640mm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</si>
  <si>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</si>
  <si>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</si>
  <si>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</si>
  <si>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HY200 -16 mm dia 320mm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</si>
  <si>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HY200 -20 mm dia400mm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</si>
  <si>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 200 -25mm dia 500mm depth</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</si>
  <si>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Hilti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Hilti PS Scanning tool to avoid rebar hits.  stud anchor HST3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</si>
  <si>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</si>
  <si>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</si>
  <si>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studanchorHST3 SS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</si>
  <si>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M12x115-20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</si>
  <si>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SSM12 x 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</si>
  <si>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</si>
  <si>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M16x145-45</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</si>
  <si>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Safety stud anchor HST3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</si>
  <si>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</si>
  <si>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M24x200 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</si>
  <si>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M24x200 30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</si>
  <si>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M10X90-21</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</si>
  <si>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AnchorHVU2+ HAS U M12x110-90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</si>
  <si>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M16x125</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</si>
  <si>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M20x170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</si>
  <si>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M24x300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</si>
  <si>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M30 x 270</t>
  </si>
  <si>
    <t>ACOUSTICAL  WOODWOOL  WALL  PANELLING:  Providing  &amp;  fixing  of  100%  Natural  Material-  Magnesite  (Hygroscopic  &amp; biologically sound  binding  agent)  bonded  woodwool Heradesign  planks  of  600Mm*1200Mm  *25Mm  thickness  made  out of  wood wool fibre of width 1Mm Fiber thickness mixed with Natural water &amp; Magnesite (No-Cement) with open &amp; smooth surface texture, Weight of panel to be 11.3 Kg/m2.  A Completly harmless Envirenment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(AUB-Envirenmental  Product declaration). Manufacturing tolerance for nominal size: Length, Width &amp; Thickness ± 1 mm, &amp; In a Standard Climate of  23° C and 50% rel. humidity. FIXING &amp; SUBSTRUCTURE: Impact Resitant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legth of 3000Mm &amp; to form a section of 600mm x 1200mm. Heradesign Superfine panels to be fixed on the wall with a minimum of 200Mm void or gap with Galvanized screws of length 50Mm &amp; Dia 4.5Mm with a backing of  Mineral  Wool of  density 64kg/m3  density (50mm  thick).Colour  Of  Panels  : NATURAL BEIGE,  Can  be  Painted  to  the  desired colour (Any- RAL, NCS or StoColor Shades) using water based color by Spray method prior to installation. FIRE CLASS as per EN 13501-1:B –s1, d0. Test Certificates to be submitted.</t>
  </si>
  <si>
    <t>ACOUSTICAL  WOODWOOL  FALSE  CEILING:  Providing  &amp;  fixing  of  100%  Natural  Material-  Magnesite  (Hygroscopic  &amp; biologically sound  binding  agent)  bonded  woodwool Heradesign  planks  of  600Mm*1200Mm  *25Mm  thickness  made  out of  wood wool fiber of width 1Mm Fiber thickness mixed with Natural water &amp; Magnesite (No-Cement) with open &amp; smooth surface texture, Weight of panel to be 11.3 Kg/m2.  A Completely harmless Environment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achieve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(AUB-Environmental  Product declaration). Manufacturing tolerance for nominal size: Length, Width &amp; Thickness ± 1 mm, &amp; In a Standard Climate of  23° C and 50% rel. humidity. FIXING &amp; SUBSTRUCTURE: Impact Resistant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length of 3000mm  &amp; to form a section of 600mm x 1200mm. The CD Profile is to be suspended from soffit with the help of nonius hanger at a center distance of 900mm. UD Profile 28/27/0.6mm to be fixed on wall at the perimeter of the wall. If the main CD profile needs to extended, it needs to be connected with CD profile connector 60/27. The CD profiles to be connected to each other at the intersection by CD cross connector. Heradesign Superfine panels to be fixed to the ceiling with a minimum of 200mm void or gap with Galvanized screws of length 50Mm &amp; Dia 4.5Mm with a backing of Mineral Wool of density 64kg/m3 density (50mm thick). Colour pf Panels : NATURAL BEIGE, Can be Painted to the desired colour (Any- RAL, NCS or StoColor Shades) using water based color by Spray method prior to installation. FIRE CLASS as per EN 13501-1:B –s1, d0. Test Certificates to be submitted.</t>
  </si>
  <si>
    <t>CUSTOM  PRINTED  ACOUSTICAL   FALSE  CEILING  :Providing  &amp;  Fixing  of  Custom  color  Printed  Mineral  Fibre  Acoustical Suspended Ceiling System with 19mm thick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0.045 - 0.048 W/mK, Colour Global White, Fire Performance of Class 0/1 as per BS 476 Part6/7  and  Class  A  as  per  ASTM  E  84  with  19mm  Square  Tegular/Microlook  90˚  edge  and  8mm  drop  in  module  size  of  600  x 600mm. The scrim on the face of the tile shall be cleanable, soil and scratch resistant and having superior scrub-ability (Gardner Test). The  tiles  shall  be  classified  as  ISO  14644-1  cleanroom  class  5.  The  tile  shall  have  a  rating  of  8  or  above  for  tests  conducted  for Resistance to growth of Mold in accordance to ASTM D3273. It shall be suitable for Green Building application, with Recycled content of 36%. The tile shall have certifications from  GRIHA and GreenPro thereby confirming that it is an environment friendly product. SUSPENSION: The tile shall be laid on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</si>
  <si>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NATURAL BAMBOO WALL PANELLING :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t>
  </si>
  <si>
    <t>Providing and fixing  interior wall to wall expansion joint cover model W90 for 50 mm gap size, this surface mounted aluminium cover is designed for interior application where low maintenance is desirable. This model is made using Aluminium alloy 6063 and temper T5/T6. This cover is installed using stailness steel clip in the rear which helps the movement to + 10 mm.</t>
  </si>
  <si>
    <t>Providing  and  fixing  of   external   wall  to  wall  cover  model  ASM  200X  for  50  mm  gap  size,this  surface- mounted  metal  wall  cover  is  designed  for  exterior  applications  where low  maintenance or  tamper-resistant applications are desired. The free-floating aluminum center plate spans the joint and slides over the surface of the  wall  to  allow  required  movement.EPDM  vapor  barrier  to  protect  the  joint  with  water.  This  profile  is extruded  aluminum  with  ASTM  B  221,  Alloy  6063-T5.  This  profile  has  been  tested  under  Architectural Testing Agency ( an Intertek Company) for the movement performance. The minimum opening of the profile is 10mm ( -40mm) and the maximum openeing of the profile is 76mm (+26mm) which is more than ±50% movement.</t>
  </si>
  <si>
    <t>Providing and fixig of  floor to floor expansion joint cover GFT 200 for 50 mm gap size. The cover which is designed  for  interior  floor  to  floor  application  suitable  for  most  floor  finishes  where  frame  depth  and configuration is variable to suit selected finish. It is a gasketed floor to floor joint cover comprises of extruded aluminium frames made of aluminium alloy 6063 temper T5/ T6 and TPR seal having strength of 90 shore A as per ASTM D2000 and available in 4 colours, with standard loading capacity of 500 lbs. The nominal joint width  of  the  profile  is  51  mm  which  contracts  down  to  38  mm  as  minimum  and  can  expand  64  mm  as maximum,  the  movement  has  been  tested  with  Architectural  testing INC.,  an  Intertek  company  (Intertek  – ATI) as per ASTM E 1399-97 Report no. 84287.01-106-31</t>
  </si>
  <si>
    <t>Providing and  Fixing  of   external  Roof  cover  model  RJT  200  for  50  mm gap  size,  Aluminium roof  cover comprised of extruded alumunium components, Injection molded turnbar, duroflex gaskets and EPDM vapor barrier.This profile is extruded  aluminum with  ASTM B 221,  Alloy 6063-T5.  This profile has been  tested under Architectural Testing Agency ( an Intertek Company) for the movement performance. The minimum opening of the profile is 3mm ( -47mm) and the maximum openeing of the profile is 92mm (+42mm) which is more than ±50% movement.</t>
  </si>
  <si>
    <t>SSR    Item No.</t>
  </si>
  <si>
    <t>Reference No.</t>
  </si>
  <si>
    <t>MORTH 201</t>
  </si>
  <si>
    <t>MORTH 301</t>
  </si>
  <si>
    <t>MORTH 309</t>
  </si>
  <si>
    <t>MORTH 305</t>
  </si>
  <si>
    <t>MORTH 402</t>
  </si>
  <si>
    <t>MORTH 403</t>
  </si>
  <si>
    <t>MORTH 401</t>
  </si>
  <si>
    <t>MORTH 404</t>
  </si>
  <si>
    <t>MORTH 305.4.3</t>
  </si>
  <si>
    <t>MORTH 202</t>
  </si>
  <si>
    <t>MORTH 501.8</t>
  </si>
  <si>
    <t>MORTH 405</t>
  </si>
  <si>
    <t>MORTH 405.2</t>
  </si>
  <si>
    <t>MORTH 406</t>
  </si>
  <si>
    <t>MORTH 407</t>
  </si>
  <si>
    <t>MORTH 502</t>
  </si>
  <si>
    <t>MORTH 503</t>
  </si>
  <si>
    <t>MORTH  505</t>
  </si>
  <si>
    <t>MORTH 504</t>
  </si>
  <si>
    <t>MORTH 505</t>
  </si>
  <si>
    <t>MORTH 507</t>
  </si>
  <si>
    <t>MORTH 509</t>
  </si>
  <si>
    <t>MORTH 511</t>
  </si>
  <si>
    <t>MORTH 510</t>
  </si>
  <si>
    <t>MORTH 602</t>
  </si>
  <si>
    <t>MORTH 601</t>
  </si>
  <si>
    <t>MORTH 602.6.5</t>
  </si>
  <si>
    <t>MORTH 602.6.4.2</t>
  </si>
  <si>
    <t>MORTH 602.5</t>
  </si>
  <si>
    <t>As directed by Engineer Incharge</t>
  </si>
  <si>
    <t>MORTH 807</t>
  </si>
  <si>
    <t>MORTH 805</t>
  </si>
  <si>
    <t>MORTH 805.1</t>
  </si>
  <si>
    <t>MORTH 801</t>
  </si>
  <si>
    <t>MORTH 806</t>
  </si>
  <si>
    <t>MORTH 804</t>
  </si>
  <si>
    <t>MORTH 803.4</t>
  </si>
  <si>
    <t>IRC-67 2012</t>
  </si>
  <si>
    <t>IRC-67 2022</t>
  </si>
  <si>
    <t>MORTH 408</t>
  </si>
  <si>
    <t>MORTH</t>
  </si>
  <si>
    <t>MORTH 702</t>
  </si>
  <si>
    <t>MORTH 703</t>
  </si>
  <si>
    <t>MORTH 303</t>
  </si>
  <si>
    <t>MORTH 409</t>
  </si>
  <si>
    <t>MORTH 810</t>
  </si>
  <si>
    <t>MORTH 811</t>
  </si>
  <si>
    <t>MORTH 809</t>
  </si>
  <si>
    <t>RD</t>
  </si>
  <si>
    <t>MORTH 3002</t>
  </si>
  <si>
    <t>MORTH 3003</t>
  </si>
  <si>
    <t>MORTH 3004.2</t>
  </si>
  <si>
    <t>MORTH 514</t>
  </si>
  <si>
    <t>As Directed by Engineer In Charge</t>
  </si>
  <si>
    <t>Rd.43.3.1</t>
  </si>
  <si>
    <t>Rd.45.3.1</t>
  </si>
  <si>
    <t>CD 1</t>
  </si>
  <si>
    <t>CD 3A</t>
  </si>
  <si>
    <t>CD 3B</t>
  </si>
  <si>
    <t>CD 4</t>
  </si>
  <si>
    <t>CD 6</t>
  </si>
  <si>
    <t>CD 7</t>
  </si>
  <si>
    <t>CD 8</t>
  </si>
  <si>
    <t>CD 27</t>
  </si>
  <si>
    <t>CD</t>
  </si>
  <si>
    <t>BR 3A</t>
  </si>
  <si>
    <t>BR 3B</t>
  </si>
  <si>
    <t>BR 3C</t>
  </si>
  <si>
    <t>BR 3D</t>
  </si>
  <si>
    <t>BR 3E</t>
  </si>
  <si>
    <t>BR 3F</t>
  </si>
  <si>
    <t>BR 3G</t>
  </si>
  <si>
    <t>BR 4 B</t>
  </si>
  <si>
    <t>BR 5A</t>
  </si>
  <si>
    <t>BR 6</t>
  </si>
  <si>
    <t>BR 8</t>
  </si>
  <si>
    <t>BR 9A</t>
  </si>
  <si>
    <t>BR 10</t>
  </si>
  <si>
    <t>BR 13A</t>
  </si>
  <si>
    <t>BR</t>
  </si>
  <si>
    <t>BR 14</t>
  </si>
  <si>
    <t>BR 16</t>
  </si>
  <si>
    <t>BR 16A</t>
  </si>
  <si>
    <t>BR 17A</t>
  </si>
  <si>
    <t>BR 17B</t>
  </si>
  <si>
    <t>BR 59 a</t>
  </si>
  <si>
    <t>BR 34A</t>
  </si>
  <si>
    <t>BR 35A</t>
  </si>
  <si>
    <t>BR 35B a</t>
  </si>
  <si>
    <t>BR 35B b</t>
  </si>
  <si>
    <t>BR 36A</t>
  </si>
  <si>
    <t>BR 36B</t>
  </si>
  <si>
    <t>BR 38A</t>
  </si>
  <si>
    <t>MORTH C1-2604</t>
  </si>
  <si>
    <t>BR 43A</t>
  </si>
  <si>
    <t>BR 43B</t>
  </si>
  <si>
    <t>BR 45</t>
  </si>
  <si>
    <t>BR 46</t>
  </si>
  <si>
    <t>BR 48</t>
  </si>
  <si>
    <t>BR 51B</t>
  </si>
  <si>
    <t>BR 51C</t>
  </si>
  <si>
    <t>BR 55</t>
  </si>
  <si>
    <t>BR 62</t>
  </si>
  <si>
    <t>BDA 1</t>
  </si>
  <si>
    <t>BDA 2</t>
  </si>
  <si>
    <t>BDA 3</t>
  </si>
  <si>
    <t>BDA 4</t>
  </si>
  <si>
    <t>BDA 5</t>
  </si>
  <si>
    <t>BDA 5 B1</t>
  </si>
  <si>
    <t>BDA 6</t>
  </si>
  <si>
    <t>BDA 7</t>
  </si>
  <si>
    <t>BDW</t>
  </si>
  <si>
    <t>BDA 10</t>
  </si>
  <si>
    <t>BDA 11</t>
  </si>
  <si>
    <t>BDA 12</t>
  </si>
  <si>
    <t>BDA 13</t>
  </si>
  <si>
    <t>BDA</t>
  </si>
  <si>
    <t>Bd-B</t>
  </si>
  <si>
    <t>Bd/B-4 P-270</t>
  </si>
  <si>
    <t>Bd/B-2 P-269</t>
  </si>
  <si>
    <t>Bd/B-8 P-271</t>
  </si>
  <si>
    <t>BDC 2</t>
  </si>
  <si>
    <t>BDC 3</t>
  </si>
  <si>
    <t>BDC 6</t>
  </si>
  <si>
    <t>BDC 8</t>
  </si>
  <si>
    <t>BDC</t>
  </si>
  <si>
    <t>BDW 6A</t>
  </si>
  <si>
    <t>BDE 1</t>
  </si>
  <si>
    <t>BDE 2</t>
  </si>
  <si>
    <t>BDE 4</t>
  </si>
  <si>
    <t>BDE 7</t>
  </si>
  <si>
    <t>BDE 5</t>
  </si>
  <si>
    <t>BDE 3</t>
  </si>
  <si>
    <t>BDF 3</t>
  </si>
  <si>
    <t>BDF 5</t>
  </si>
  <si>
    <t>BDF 6</t>
  </si>
  <si>
    <t>BDF 8</t>
  </si>
  <si>
    <t>BDF 9</t>
  </si>
  <si>
    <t>BDF10</t>
  </si>
  <si>
    <t>BDF 11</t>
  </si>
  <si>
    <t>BDF 12</t>
  </si>
  <si>
    <t>BDF 13A</t>
  </si>
  <si>
    <t>BDF 14A</t>
  </si>
  <si>
    <t>BDF 15A</t>
  </si>
  <si>
    <t>BDF 16</t>
  </si>
  <si>
    <t>BDF 17</t>
  </si>
  <si>
    <t>RT and H 1600 Edition2 0</t>
  </si>
  <si>
    <t>BDF 20</t>
  </si>
  <si>
    <t>BDF 41</t>
  </si>
  <si>
    <t>BDF</t>
  </si>
  <si>
    <t>BDG 1</t>
  </si>
  <si>
    <t>BDG 2</t>
  </si>
  <si>
    <t>BDG 3</t>
  </si>
  <si>
    <t>BDG 5</t>
  </si>
  <si>
    <t>BDG 7</t>
  </si>
  <si>
    <t>BDG 8</t>
  </si>
  <si>
    <t>BDG 9</t>
  </si>
  <si>
    <t>BDG 10</t>
  </si>
  <si>
    <t>BDG</t>
  </si>
  <si>
    <t>BDH 1</t>
  </si>
  <si>
    <t>BDH 2</t>
  </si>
  <si>
    <t>BDH 3</t>
  </si>
  <si>
    <t>BDH 4</t>
  </si>
  <si>
    <t>BDH 5</t>
  </si>
  <si>
    <t>BDH 6</t>
  </si>
  <si>
    <t>BDH 7</t>
  </si>
  <si>
    <t>BDH 8</t>
  </si>
  <si>
    <t>BDH 11</t>
  </si>
  <si>
    <t>BDH 12</t>
  </si>
  <si>
    <t>BDH 13</t>
  </si>
  <si>
    <t>BDH 14</t>
  </si>
  <si>
    <t>BDH 40</t>
  </si>
  <si>
    <t>BDI 1</t>
  </si>
  <si>
    <t>BDI</t>
  </si>
  <si>
    <t>BDK 1</t>
  </si>
  <si>
    <t>BDK 1A</t>
  </si>
  <si>
    <t>BDK 1B</t>
  </si>
  <si>
    <t>BDK 1C</t>
  </si>
  <si>
    <t>BDK 1D</t>
  </si>
  <si>
    <t>BDK</t>
  </si>
  <si>
    <t>BDJ 2</t>
  </si>
  <si>
    <t>BDJ 3</t>
  </si>
  <si>
    <t>BDJ</t>
  </si>
  <si>
    <t>BDL 1</t>
  </si>
  <si>
    <t>BDL 2</t>
  </si>
  <si>
    <t>BDL 2A</t>
  </si>
  <si>
    <t>BDL 2B</t>
  </si>
  <si>
    <t>BDL 4</t>
  </si>
  <si>
    <t>BDL 4A</t>
  </si>
  <si>
    <t>BDL 4B</t>
  </si>
  <si>
    <t>BDL 7</t>
  </si>
  <si>
    <t>BDL 8</t>
  </si>
  <si>
    <t>BDL 9</t>
  </si>
  <si>
    <t>BDL 10</t>
  </si>
  <si>
    <t>BDL 15A</t>
  </si>
  <si>
    <t>BDL 15B</t>
  </si>
  <si>
    <t>BDL 16</t>
  </si>
  <si>
    <t>BDL 17</t>
  </si>
  <si>
    <t>BDL 18</t>
  </si>
  <si>
    <t>BDL</t>
  </si>
  <si>
    <t>BDM 1</t>
  </si>
  <si>
    <t>BDM 1A</t>
  </si>
  <si>
    <t>BDM 1B</t>
  </si>
  <si>
    <t>BDM 3</t>
  </si>
  <si>
    <t>BDM 3A</t>
  </si>
  <si>
    <t>BDM 3B</t>
  </si>
  <si>
    <t>BDM</t>
  </si>
  <si>
    <t>BDM 7</t>
  </si>
  <si>
    <t>BDM 6</t>
  </si>
  <si>
    <t>BDM 7A</t>
  </si>
  <si>
    <t>BDM 6A</t>
  </si>
  <si>
    <t>BDM 22</t>
  </si>
  <si>
    <t>BDM 22B</t>
  </si>
  <si>
    <t>BDM 29B</t>
  </si>
  <si>
    <t>BDM 29C</t>
  </si>
  <si>
    <t>BDM 15</t>
  </si>
  <si>
    <t>BDM 12</t>
  </si>
  <si>
    <t>BDM 13</t>
  </si>
  <si>
    <t>BDM 35</t>
  </si>
  <si>
    <t>BDN 1.1</t>
  </si>
  <si>
    <t>BDN 1.2</t>
  </si>
  <si>
    <t>BDN 1.3</t>
  </si>
  <si>
    <t>BDN 1.4</t>
  </si>
  <si>
    <t>BDN</t>
  </si>
  <si>
    <t>BDO 1</t>
  </si>
  <si>
    <t>BDO 2</t>
  </si>
  <si>
    <t>BDO 2A</t>
  </si>
  <si>
    <t>BDO 3</t>
  </si>
  <si>
    <t>BDO 4</t>
  </si>
  <si>
    <t>BDO 4A</t>
  </si>
  <si>
    <t>BDO 5</t>
  </si>
  <si>
    <t>BDO 6</t>
  </si>
  <si>
    <t>BDO 6A</t>
  </si>
  <si>
    <t>BDO 7</t>
  </si>
  <si>
    <t>BDO 7A</t>
  </si>
  <si>
    <t>BDO 8</t>
  </si>
  <si>
    <t>BDO 8B</t>
  </si>
  <si>
    <t>BDO 8C</t>
  </si>
  <si>
    <t>BDO 8D</t>
  </si>
  <si>
    <t>BDO 8E</t>
  </si>
  <si>
    <t>BDO 8F</t>
  </si>
  <si>
    <t>BDO</t>
  </si>
  <si>
    <t>BDP 1</t>
  </si>
  <si>
    <t>BDP 1A</t>
  </si>
  <si>
    <t>BDP 2</t>
  </si>
  <si>
    <t>BDP 2A</t>
  </si>
  <si>
    <t>BDP 3</t>
  </si>
  <si>
    <t>BDP 3A</t>
  </si>
  <si>
    <t>BDP 4</t>
  </si>
  <si>
    <t>BDP 4A</t>
  </si>
  <si>
    <t>BDP 5</t>
  </si>
  <si>
    <t>BDP 5A</t>
  </si>
  <si>
    <t>BDP 6</t>
  </si>
  <si>
    <t>BDP 6A</t>
  </si>
  <si>
    <t>BDP</t>
  </si>
  <si>
    <t>BDQ 1</t>
  </si>
  <si>
    <t>BDQ 1A</t>
  </si>
  <si>
    <t>BDQ 2</t>
  </si>
  <si>
    <t>BDQ 2A</t>
  </si>
  <si>
    <t>BDQ 3</t>
  </si>
  <si>
    <t>BDQ 4</t>
  </si>
  <si>
    <t>BDQ 4A</t>
  </si>
  <si>
    <t>BDQ 5</t>
  </si>
  <si>
    <t>BDQ 5A</t>
  </si>
  <si>
    <t>BDQ 8</t>
  </si>
  <si>
    <t>BDQ 18</t>
  </si>
  <si>
    <t>BDQ 19</t>
  </si>
  <si>
    <t>BDQ 19A</t>
  </si>
  <si>
    <t>BDQ 20</t>
  </si>
  <si>
    <t>BDQ 21</t>
  </si>
  <si>
    <t>BDQ 21A</t>
  </si>
  <si>
    <t>BDQ</t>
  </si>
  <si>
    <t>BDQ 22</t>
  </si>
  <si>
    <t>BDQ 23</t>
  </si>
  <si>
    <t>3 BDN 12 B</t>
  </si>
  <si>
    <t>BDR 1</t>
  </si>
  <si>
    <t>BDR 2</t>
  </si>
  <si>
    <t>BDR 3</t>
  </si>
  <si>
    <t>BDR 5</t>
  </si>
  <si>
    <t>BDR 7</t>
  </si>
  <si>
    <t>BDR 9</t>
  </si>
  <si>
    <t>BDR 10</t>
  </si>
  <si>
    <t>BDR 10A</t>
  </si>
  <si>
    <t>BDR 10B</t>
  </si>
  <si>
    <t>BDR 11</t>
  </si>
  <si>
    <t>BDR 13</t>
  </si>
  <si>
    <t>BDR 16</t>
  </si>
  <si>
    <t>BDR</t>
  </si>
  <si>
    <t>BDR 17</t>
  </si>
  <si>
    <t>BDR 19</t>
  </si>
  <si>
    <t>BDT</t>
  </si>
  <si>
    <t>BDT-4</t>
  </si>
  <si>
    <t>BDT 7 and 8</t>
  </si>
  <si>
    <t>BDT-11</t>
  </si>
  <si>
    <t>BDT-12</t>
  </si>
  <si>
    <t>BDT-34</t>
  </si>
  <si>
    <t>BDT-36</t>
  </si>
  <si>
    <t>BDT-39</t>
  </si>
  <si>
    <t>BDT-42</t>
  </si>
  <si>
    <t>BDT-43</t>
  </si>
  <si>
    <t>BDT-53</t>
  </si>
  <si>
    <t>BDT-55</t>
  </si>
  <si>
    <t>BDT-57</t>
  </si>
  <si>
    <t>BDT-67</t>
  </si>
  <si>
    <t>BDS</t>
  </si>
  <si>
    <t>BDU 1</t>
  </si>
  <si>
    <t>BDU 1A</t>
  </si>
  <si>
    <t>BDU 2</t>
  </si>
  <si>
    <t>BDU 2A</t>
  </si>
  <si>
    <t>BDV 1</t>
  </si>
  <si>
    <t>BDV 1A</t>
  </si>
  <si>
    <t>BDV 1B</t>
  </si>
  <si>
    <t>BDV 2</t>
  </si>
  <si>
    <t>BDV 2A</t>
  </si>
  <si>
    <t>BDV 2B</t>
  </si>
  <si>
    <t>BDV 3</t>
  </si>
  <si>
    <t>BDV 3A</t>
  </si>
  <si>
    <t>BDV 3B</t>
  </si>
  <si>
    <t>BDV 5</t>
  </si>
  <si>
    <t>BDV 7</t>
  </si>
  <si>
    <t>BDV 8</t>
  </si>
  <si>
    <t>BDV 9</t>
  </si>
  <si>
    <t>BDV 12</t>
  </si>
  <si>
    <t>BDV 14</t>
  </si>
  <si>
    <t>BDV</t>
  </si>
  <si>
    <t>BDV 19</t>
  </si>
  <si>
    <t>BDV 23</t>
  </si>
  <si>
    <t>BDV 26</t>
  </si>
  <si>
    <t>BDV 27</t>
  </si>
  <si>
    <t>BDV 29</t>
  </si>
  <si>
    <t>BDV 30</t>
  </si>
  <si>
    <t>BDV 31</t>
  </si>
  <si>
    <t>BDV 32</t>
  </si>
  <si>
    <t>BDV 37</t>
  </si>
  <si>
    <t>BDV 38</t>
  </si>
  <si>
    <t>BDV 39</t>
  </si>
  <si>
    <t>BDV 41</t>
  </si>
  <si>
    <t>BDV 43</t>
  </si>
  <si>
    <t>BDV 44</t>
  </si>
  <si>
    <t>BDV 45</t>
  </si>
  <si>
    <t>BDV 46</t>
  </si>
  <si>
    <t>BDV 60</t>
  </si>
  <si>
    <t>BDV 4</t>
  </si>
  <si>
    <t>BDV 24</t>
  </si>
  <si>
    <t>BDV 21</t>
  </si>
  <si>
    <t>BDV 22</t>
  </si>
  <si>
    <t>BDV 20</t>
  </si>
  <si>
    <t>Bd-V</t>
  </si>
  <si>
    <t>BDW 2</t>
  </si>
  <si>
    <t>BDW 2A</t>
  </si>
  <si>
    <t>BDW 2B</t>
  </si>
  <si>
    <t>BDW 2C</t>
  </si>
  <si>
    <t>BDW 2D</t>
  </si>
  <si>
    <t>BDW 2E</t>
  </si>
  <si>
    <t>BDW 2K</t>
  </si>
  <si>
    <t>BDW 2L</t>
  </si>
  <si>
    <t>BDW 3</t>
  </si>
  <si>
    <t>BDW 6</t>
  </si>
  <si>
    <t>BDW 7</t>
  </si>
  <si>
    <t>BDW 8-2</t>
  </si>
  <si>
    <t>BDW 8-4</t>
  </si>
  <si>
    <t>BDW 8-5A</t>
  </si>
  <si>
    <t>BDW 8-5B</t>
  </si>
  <si>
    <t>BDW 8-5C</t>
  </si>
  <si>
    <t>BDW 8-8</t>
  </si>
  <si>
    <t>BDW 8-9</t>
  </si>
  <si>
    <t>BDW 8</t>
  </si>
  <si>
    <t>BDSS</t>
  </si>
  <si>
    <t>Rd - 19; Rd - 29; Rd - 27.</t>
  </si>
  <si>
    <t>Bd.E.5</t>
  </si>
  <si>
    <t>BD-T</t>
  </si>
  <si>
    <t>BD-M</t>
  </si>
  <si>
    <t>IS 12594-1988</t>
  </si>
  <si>
    <t>BD-I</t>
  </si>
  <si>
    <t>IS code 3952</t>
  </si>
  <si>
    <t>BD-V</t>
  </si>
  <si>
    <t>MORTH Section-700</t>
  </si>
  <si>
    <t>IS: 10146-1982, IS:10141-1982</t>
  </si>
  <si>
    <t>BD-W</t>
  </si>
  <si>
    <t>BGG</t>
  </si>
  <si>
    <t>MORTH Section-515</t>
  </si>
  <si>
    <t>MORTH Section-514</t>
  </si>
  <si>
    <t>Rd</t>
  </si>
  <si>
    <t>As directed by Engineer in charge</t>
  </si>
  <si>
    <t>Additional Specification</t>
  </si>
  <si>
    <t>MORTH 501.8.2.1</t>
  </si>
  <si>
    <t>IRC-SP-63</t>
  </si>
  <si>
    <t>MORTH 803</t>
  </si>
  <si>
    <t>As directed by Engineer-in-charge.</t>
  </si>
  <si>
    <t>IRC-81</t>
  </si>
  <si>
    <t>MORTH 2503</t>
  </si>
  <si>
    <t>CD.1 Page.No. 159</t>
  </si>
  <si>
    <t>CD.-3 Page.No. 160</t>
  </si>
  <si>
    <t>CD.3 Page.No. 160</t>
  </si>
  <si>
    <t>CD.4 Page.No. 160</t>
  </si>
  <si>
    <t>CD.6 Page.No. 162</t>
  </si>
  <si>
    <t>CD.7 Page.No. 162</t>
  </si>
  <si>
    <t>CD 7 Page 167</t>
  </si>
  <si>
    <t>CD.8 Page.No. 163</t>
  </si>
  <si>
    <t>CD.14 Page.No. 167</t>
  </si>
  <si>
    <t>CD.20 Page.No. 169</t>
  </si>
  <si>
    <t>CD 8 Page 163</t>
  </si>
  <si>
    <t>Bd-E-7</t>
  </si>
  <si>
    <t>Bd-E-8</t>
  </si>
  <si>
    <t>BR.3 Page Number 102</t>
  </si>
  <si>
    <t>BR-3 Page Number 102</t>
  </si>
  <si>
    <t>As directed by Engineer in charge.</t>
  </si>
  <si>
    <t>BR 4 Page No 104.105</t>
  </si>
  <si>
    <t>BR.5 Page Number 105 and B.7, Page Number 38</t>
  </si>
  <si>
    <t>BR.6 Page Number 105</t>
  </si>
  <si>
    <t>BR.8 Page Number 108</t>
  </si>
  <si>
    <t>BR.9 Page Number 109 and B.7, Page Number38</t>
  </si>
  <si>
    <t>BR.10 Page Number 110</t>
  </si>
  <si>
    <t>BR.13 Page Number 112 and B. 7, Page Number38</t>
  </si>
  <si>
    <t>BR.14 Page Number 113</t>
  </si>
  <si>
    <t>BR. 14A Page Number 113</t>
  </si>
  <si>
    <t>BR.16 Page Number 120</t>
  </si>
  <si>
    <t>BR.17 Page Number 120 and B. 7, Page Number38</t>
  </si>
  <si>
    <t>BR.7. P.Number 107</t>
  </si>
  <si>
    <t>MORT and H 2200 &amp;-710.1.4 of iRC 78</t>
  </si>
  <si>
    <t>BR.38(a) Page Number 135 and B. 7, Page Number38</t>
  </si>
  <si>
    <t>BR.38(b and c) Page Number 135 and B. 7, Page Number38</t>
  </si>
  <si>
    <t>BR.43 Page Number 138</t>
  </si>
  <si>
    <t>B R.45 Page Number 139</t>
  </si>
  <si>
    <t>BR.47(a) Page Number 140 and B. 7, Page Number38</t>
  </si>
  <si>
    <t>BR.50 Page Number 143 and B. 7, Page Number38</t>
  </si>
  <si>
    <t>BR.51 (a) Page Number 144 and B. 7, Page Number38</t>
  </si>
  <si>
    <t>B.R.51(b) Page Number 145</t>
  </si>
  <si>
    <t>BR.51(c) Page Number 145 and B. 7, Page Number38</t>
  </si>
  <si>
    <t>MORT and H  500, 2700</t>
  </si>
  <si>
    <t>MORT and H 2800,</t>
  </si>
  <si>
    <t>MORT and H 2600</t>
  </si>
  <si>
    <t>MORT and H  2600</t>
  </si>
  <si>
    <t>MORT and H ? 2600</t>
  </si>
  <si>
    <t>MORT and H-2500</t>
  </si>
  <si>
    <t>MORT and H 2500</t>
  </si>
  <si>
    <t>MORT and H  2500</t>
  </si>
  <si>
    <t>MORT and H ? 2500</t>
  </si>
  <si>
    <t>MORT and H-2800</t>
  </si>
  <si>
    <t>MORT and H ? 2700</t>
  </si>
  <si>
    <t>BR-21 Page 124, MORTH - 1100 and 1700</t>
  </si>
  <si>
    <t>M.O.R.T and H - 304</t>
  </si>
  <si>
    <t>M.O.R.T and H - 1100, 1700</t>
  </si>
  <si>
    <t>MORT&amp;H (5th Rev.)  1111</t>
  </si>
  <si>
    <t>MORT&amp;H (5th Rev.)   1204</t>
  </si>
  <si>
    <t>MORT&amp;H (5th Rev.)   1208</t>
  </si>
  <si>
    <t>MORT&amp;H (5th Rev.)   1205</t>
  </si>
  <si>
    <t>MORT&amp;H (5th Rev.)   1211</t>
  </si>
  <si>
    <t>MORT&amp;H (5th Rev.)   1209</t>
  </si>
  <si>
    <t>MORT&amp;H (5th Rev.)  1700</t>
  </si>
  <si>
    <t>MORT&amp;H (5th Rev.)  1700, 2304</t>
  </si>
  <si>
    <t>MORT&amp;H (5th Rev.) 2705, 2706</t>
  </si>
  <si>
    <t>MORT&amp;H (5th Rev.)  1700, 2204</t>
  </si>
  <si>
    <t>MORT&amp;H (5th Rev.) 1700, 1704</t>
  </si>
  <si>
    <t>MORT&amp;H (5th Rev.) 1814</t>
  </si>
  <si>
    <t>Specifications : MORT&amp;H (5th Rev.)   1600</t>
  </si>
  <si>
    <t>As directed by Engineer-in Charge</t>
  </si>
  <si>
    <t>As directed by Engineer in Charge</t>
  </si>
  <si>
    <t>Bd.A.1 Page Number 259</t>
  </si>
  <si>
    <t>Bd.A.1 Page No.259</t>
  </si>
  <si>
    <t>Bd.A.2 Page Number 259</t>
  </si>
  <si>
    <t>Bd.A.3 Page Number 259</t>
  </si>
  <si>
    <t>Bd.A.4 Page Number 259</t>
  </si>
  <si>
    <t>Bd.A.5 Page Number 259</t>
  </si>
  <si>
    <t>Bd.A.6 Page Number 260</t>
  </si>
  <si>
    <t>Bd.A.7, Page Number 260</t>
  </si>
  <si>
    <t>Bd.A.11 Page Number 263</t>
  </si>
  <si>
    <t>Bd.C.2 Page Number 275</t>
  </si>
  <si>
    <t>Bd.C.3 Page Number 275</t>
  </si>
  <si>
    <t>Bd.C.6 Page Number 277</t>
  </si>
  <si>
    <t>Bd.C.8 Page Number 278</t>
  </si>
  <si>
    <t>B-18 Page Number 78</t>
  </si>
  <si>
    <t>B.18, Page No 78</t>
  </si>
  <si>
    <t>Spec. Number As directed byEngineer in Charge.</t>
  </si>
  <si>
    <t>Bd. E. 1 Page Number 287</t>
  </si>
  <si>
    <t>Bd.E.4 Page Number 289 and B- 7, Page Number38</t>
  </si>
  <si>
    <t>Bd.E. 5/Page Number 290/I.S. 456 (2000)</t>
  </si>
  <si>
    <t>Bd.E. 3/Page Number 288/I.S. 456 (2000)</t>
  </si>
  <si>
    <t>Bd.F.11 Page Number 304 and B.7, Page Number 38</t>
  </si>
  <si>
    <t>Bd.F.17, Page Number 306</t>
  </si>
  <si>
    <t>Bd. F. 20 Page Number 307</t>
  </si>
  <si>
    <t>Bd. F. 20 Page Number 308</t>
  </si>
  <si>
    <t>Bd.G.2 Page Number 313</t>
  </si>
  <si>
    <t>Bd.G.3 Page Number 314</t>
  </si>
  <si>
    <t>Bd.G.5 Page Number 315</t>
  </si>
  <si>
    <t>Bd.G.7 Page Number 316</t>
  </si>
  <si>
    <t>Bd.G.8 Page Number 317</t>
  </si>
  <si>
    <t>Bd.G.9 (a) Page Number 317</t>
  </si>
  <si>
    <t>Bd.G.9 (b) Page Number 317</t>
  </si>
  <si>
    <t>Bd. G. 7 Page 316</t>
  </si>
  <si>
    <t>As directed by engineer in charge</t>
  </si>
  <si>
    <t>Bd.H.1 Page Number 329</t>
  </si>
  <si>
    <t>Bd.H.2 Page Number 329</t>
  </si>
  <si>
    <t>Bd.H.3 Page Number 331</t>
  </si>
  <si>
    <t>Bd.H.4 Page Number 331</t>
  </si>
  <si>
    <t>Bd.H.5 Page Number 331</t>
  </si>
  <si>
    <t>Bd.H.6 Page Number 332</t>
  </si>
  <si>
    <t>Bd.H.7 Page Number 332</t>
  </si>
  <si>
    <t>Bd.H.8 Page Number 332</t>
  </si>
  <si>
    <t>Bd. H.11 Page Number 333</t>
  </si>
  <si>
    <t>Bd.H.12 Page Number 333</t>
  </si>
  <si>
    <t>Bd.H.13 Page Number 333</t>
  </si>
  <si>
    <t>Bd.H.14 Page Number 333</t>
  </si>
  <si>
    <t>Bd.H.40 Page Number 345</t>
  </si>
  <si>
    <t>Bd.I.1 Page Number 349</t>
  </si>
  <si>
    <t>As directed by Engineer in Charge.</t>
  </si>
  <si>
    <t>(As directed by Engineer in Charge)</t>
  </si>
  <si>
    <t>Bd.K.1 Page Number 359</t>
  </si>
  <si>
    <t>Bd K 1 A</t>
  </si>
  <si>
    <t>Bd.K.1 B</t>
  </si>
  <si>
    <t>Bd.K.1 C</t>
  </si>
  <si>
    <t>Bd.K.1 D</t>
  </si>
  <si>
    <t>Bd.J.2 Page Number 355</t>
  </si>
  <si>
    <t>Bd. L.2 Page Number 368</t>
  </si>
  <si>
    <t>Bd.L.2 Page Number 368</t>
  </si>
  <si>
    <t>Bd.L.4 Page Number 368</t>
  </si>
  <si>
    <t>Bd.L.7 Page Number 369</t>
  </si>
  <si>
    <t>Bd.L.8 Page Number 370</t>
  </si>
  <si>
    <t>Bd.L.9, Page Number370</t>
  </si>
  <si>
    <t>As directed by Engineer in Charge:</t>
  </si>
  <si>
    <t>Bd.M.1 Page Number 379</t>
  </si>
  <si>
    <t>Bd.M.3 Page Number 380</t>
  </si>
  <si>
    <t>Bd.M.3 Page Number380</t>
  </si>
  <si>
    <t>Bd.M.7 Page Number 383</t>
  </si>
  <si>
    <t>Bd.M.6 Page Number 381</t>
  </si>
  <si>
    <t>Bd.M.22 Page Number 390</t>
  </si>
  <si>
    <t>Bd.M.29 Page Number 391</t>
  </si>
  <si>
    <t>Spec.Number: Bd.M.31/Page Number392</t>
  </si>
  <si>
    <t>Bd.M.12 Page Number 385.</t>
  </si>
  <si>
    <t>Bd.M.13 Page Number 386.</t>
  </si>
  <si>
    <t>Bd.M.35 B/Page Number393</t>
  </si>
  <si>
    <t>Bd.M. 12 Page Number385</t>
  </si>
  <si>
    <t>Bd.M.12 Page Number 385</t>
  </si>
  <si>
    <t>Bd. M. 12</t>
  </si>
  <si>
    <t>A directed by Engineer in charge</t>
  </si>
  <si>
    <t>Bd. M-12 page Number 385</t>
  </si>
  <si>
    <t>Bd. M.</t>
  </si>
  <si>
    <t>Bd. M-12 page Number 386</t>
  </si>
  <si>
    <t>Bd. M-12 page Number 388</t>
  </si>
  <si>
    <t>As directed by Engineer-In- Charge</t>
  </si>
  <si>
    <t>Bd. M-3 page Number 380</t>
  </si>
  <si>
    <t>As directed by Engineer-In- Char</t>
  </si>
  <si>
    <t>As directed by Engineer-in charge.</t>
  </si>
  <si>
    <t>Bd.0.2 Page Number 404</t>
  </si>
  <si>
    <t>Bd.0.3 Page Number 404</t>
  </si>
  <si>
    <t>Bd.O.4 Page Number 405</t>
  </si>
  <si>
    <t>Bd.0.4 Page Number 405</t>
  </si>
  <si>
    <t>Bd.O.5 Page Number 405</t>
  </si>
  <si>
    <t>Bd.0.6 Page Number 406</t>
  </si>
  <si>
    <t>Bd.0.7 Page Number 406</t>
  </si>
  <si>
    <t>As directed by Engineer- in- charge.</t>
  </si>
  <si>
    <t>Bd.O.7 Page Number 406</t>
  </si>
  <si>
    <t>Bd.0.8 Page Number 406</t>
  </si>
  <si>
    <t>As directed by En- gineer in charge.</t>
  </si>
  <si>
    <t>Bd.P.1 Page Number 411</t>
  </si>
  <si>
    <t>Bd. P. I Page Number 411</t>
  </si>
  <si>
    <t>Bd. P.2 Page Number 412</t>
  </si>
  <si>
    <t>Bd.P.2 Page Number 412</t>
  </si>
  <si>
    <t>Bd.P.3 Page Number 412</t>
  </si>
  <si>
    <t>Bd.P.4 Page Number 413</t>
  </si>
  <si>
    <t>Bd. P.4 Page Number 413</t>
  </si>
  <si>
    <t>Bd. P.5 Page Number 413</t>
  </si>
  <si>
    <t>Bd.P.5 Page Number 413</t>
  </si>
  <si>
    <t>Bd.P.6 Page Number 414</t>
  </si>
  <si>
    <t>Bd.Q.1 Page Number 419</t>
  </si>
  <si>
    <t>Bd.Q.2 Page Number 420</t>
  </si>
  <si>
    <t>Bd.Q.3 Page Number 421</t>
  </si>
  <si>
    <t>Bd.Q.5, Page Number 423</t>
  </si>
  <si>
    <t>Bd.Q.8, Page Number 425</t>
  </si>
  <si>
    <t>Bd/Q-6 P-424</t>
  </si>
  <si>
    <t>Bd/Q-6 P-425</t>
  </si>
  <si>
    <t>Bd.Q.21 Page Number 433</t>
  </si>
  <si>
    <t>Bd.Q.22/Page Number434</t>
  </si>
  <si>
    <t>Bd.R.1, Page Number 449</t>
  </si>
  <si>
    <t>Bd.R.2, Page Number 450</t>
  </si>
  <si>
    <t>Bd.R.5, Page Number 453</t>
  </si>
  <si>
    <t>Bd. R.7, Page Number 453</t>
  </si>
  <si>
    <t>Bd.R.9, Page Number 455</t>
  </si>
  <si>
    <t>Bd. R. 10, Page Number 455</t>
  </si>
  <si>
    <t>Bd.R.16, Page Number 460</t>
  </si>
  <si>
    <t>Bd. R. 17 Page Number 461</t>
  </si>
  <si>
    <t>Bd. R. 19 Page Number 462</t>
  </si>
  <si>
    <t>Bd. R. 17, Page Number 461</t>
  </si>
  <si>
    <t>BD-T-4 Page Number 479</t>
  </si>
  <si>
    <t>BD-T-7 and 8 Page Number 481-82</t>
  </si>
  <si>
    <t>Bd.U.1 Page Number 537</t>
  </si>
  <si>
    <t>Bd.U.2 Page Number 537</t>
  </si>
  <si>
    <t>Bd.V.1 Page Number 547</t>
  </si>
  <si>
    <t>Bd.V.2 Page Number 549</t>
  </si>
  <si>
    <t>Bd.V.3 Page Number 550</t>
  </si>
  <si>
    <t>Bd.V.5 Page Number 551</t>
  </si>
  <si>
    <t>Bd.V.5 Page Number 551c</t>
  </si>
  <si>
    <t>Bd.V.5Page Number 551</t>
  </si>
  <si>
    <t>Bd.V.7 Page Number 554</t>
  </si>
  <si>
    <t>Bd.V.8 Page Number 554</t>
  </si>
  <si>
    <t>Bd.V.9 Page Number 555</t>
  </si>
  <si>
    <t>Bd.V.14 Page Number 557</t>
  </si>
  <si>
    <t>Bd. V. 19 Page Number 559</t>
  </si>
  <si>
    <t>Bd.V.23 Page Number 562</t>
  </si>
  <si>
    <t>Bd.V.26 Page Number 564</t>
  </si>
  <si>
    <t>Bd.V.27 Page Number 564</t>
  </si>
  <si>
    <t>Bd.V.29 Page Number 565</t>
  </si>
  <si>
    <t>Bd.V.30 Page Number 565</t>
  </si>
  <si>
    <t>Bd.V.31 Page Number566</t>
  </si>
  <si>
    <t>Bd.V.32 Page Number567</t>
  </si>
  <si>
    <t>Bd.V.37, Page Number 571</t>
  </si>
  <si>
    <t>Bd.V.38, Page Number 572</t>
  </si>
  <si>
    <t>Bd.V.39, Page Number 573</t>
  </si>
  <si>
    <t>Bd.V.41, Page Number 573</t>
  </si>
  <si>
    <t>Bd.V.43, Page Number 574</t>
  </si>
  <si>
    <t>Bd.V.43 Page Number 574</t>
  </si>
  <si>
    <t>Bd.V.44, Page Number 575</t>
  </si>
  <si>
    <t>Bd.V.45, Page Number 575</t>
  </si>
  <si>
    <t>Bd.V.46, Page Number 576</t>
  </si>
  <si>
    <t>As directed by engineer-in- charge.</t>
  </si>
  <si>
    <t>BD.V 32 A page 551 and as directed by Engineer in charge</t>
  </si>
  <si>
    <t>Bd.V. 4 page 551</t>
  </si>
  <si>
    <t>Specfications</t>
  </si>
  <si>
    <t>As Directected By Engineer Incharge</t>
  </si>
  <si>
    <t>Bd.W.2 Page Number582</t>
  </si>
  <si>
    <t>Bd.W.3 Page Number583</t>
  </si>
  <si>
    <t>Bd.W.6 Page Number585</t>
  </si>
  <si>
    <t>Bd.W.7 Page Number586</t>
  </si>
  <si>
    <t>As direected by Engineer in charge.</t>
  </si>
  <si>
    <t>BDW 1 Page 581</t>
  </si>
  <si>
    <t>BdW 1 Page 581 as directed Engineer in Charge</t>
  </si>
  <si>
    <t>Bd.W.4 Page Number583</t>
  </si>
  <si>
    <t>as directed by Engineer in charge</t>
  </si>
  <si>
    <t>As directed by Engineer -in- Charge</t>
  </si>
  <si>
    <t>As directed by Engineer-in-charge</t>
  </si>
  <si>
    <t>MORTH Section- 515</t>
  </si>
  <si>
    <t>MORTH Section- 514</t>
  </si>
  <si>
    <t>MORTH 602.2.5 AND IRC:SP:46</t>
  </si>
  <si>
    <t>IRC 79:1981</t>
  </si>
  <si>
    <t>IRC 67:2012</t>
  </si>
  <si>
    <t>As directed by Engineer- in-charge.</t>
  </si>
  <si>
    <t>As directed by Engineer In Charge</t>
  </si>
  <si>
    <t>Bd.C.2 Page No. 275</t>
  </si>
  <si>
    <t>Chapter</t>
  </si>
  <si>
    <t>Labour Rate for 2021-22 excluding GST In Rs.</t>
  </si>
  <si>
    <r>
      <rPr>
        <b/>
        <sz val="10"/>
        <rFont val="Arial"/>
        <family val="2"/>
      </rPr>
      <t>Sr.
No.</t>
    </r>
  </si>
  <si>
    <t>Road Survey and DPR</t>
  </si>
  <si>
    <t>Road Sub grade</t>
  </si>
  <si>
    <t>Road Sub Base and Base Course</t>
  </si>
  <si>
    <t>Road Surfacing Course</t>
  </si>
  <si>
    <t>Rigid Pavement</t>
  </si>
  <si>
    <t>Road Furniture</t>
  </si>
  <si>
    <t>Road Miscellaneous items</t>
  </si>
  <si>
    <t>Road Maintenance</t>
  </si>
  <si>
    <t>Cross Drainage Works</t>
  </si>
  <si>
    <t>Bridge Foundation and Sub Structure</t>
  </si>
  <si>
    <t>Bridge : Bored Pile</t>
  </si>
  <si>
    <t>Bridge Bearings</t>
  </si>
  <si>
    <t>Bridge Super Structure</t>
  </si>
  <si>
    <t>Bridge : Bored Pile New Item</t>
  </si>
  <si>
    <t>Bridge Maintenance</t>
  </si>
  <si>
    <t>Bridge : Well Foundation</t>
  </si>
  <si>
    <t>Bridge sub structure and Foundation</t>
  </si>
  <si>
    <t>Bored Pile, Well Foundation, sub &amp; Super Structure</t>
  </si>
  <si>
    <t>A rch Bridge</t>
  </si>
  <si>
    <t>Bridge Maintenance New Item</t>
  </si>
  <si>
    <t>Bridge Repair New Item</t>
  </si>
  <si>
    <t>Excavation</t>
  </si>
  <si>
    <t>Pile Foundation: Building</t>
  </si>
  <si>
    <t>Structural Steel Work</t>
  </si>
  <si>
    <t>Plain Cement Concrete</t>
  </si>
  <si>
    <t>Reinforced Cement Concrete</t>
  </si>
  <si>
    <t>Brick Masonry</t>
  </si>
  <si>
    <t>Stone Masonry</t>
  </si>
  <si>
    <t>Concrete Block Masonry</t>
  </si>
  <si>
    <t>Expansion Joint</t>
  </si>
  <si>
    <t>Water Proofing</t>
  </si>
  <si>
    <t>Plastering and Pointing</t>
  </si>
  <si>
    <t>Paving Flooring and dado</t>
  </si>
  <si>
    <t>Wood Finish</t>
  </si>
  <si>
    <t>Oil Painting</t>
  </si>
  <si>
    <t>Colouring</t>
  </si>
  <si>
    <t>Wood Work</t>
  </si>
  <si>
    <t>Roofing and Ceiling</t>
  </si>
  <si>
    <t>Roofing and Ceiling ( New Item)</t>
  </si>
  <si>
    <t>Doors and Windows</t>
  </si>
  <si>
    <t>Iron Work</t>
  </si>
  <si>
    <t>Water Supply and Sanitary Fitting</t>
  </si>
  <si>
    <t>Water Supply and  Sanitary Fitting</t>
  </si>
  <si>
    <t>Building Miscellaneous Item</t>
  </si>
  <si>
    <t>Building Maintenance</t>
  </si>
  <si>
    <t>Structural Strengthening</t>
  </si>
  <si>
    <t>Masonry Bridge Repair</t>
  </si>
  <si>
    <t>Bitumen and concrete road Pot Hole Reparing</t>
  </si>
  <si>
    <t>Masonary</t>
  </si>
  <si>
    <t>Flooring</t>
  </si>
  <si>
    <t>Roofing</t>
  </si>
  <si>
    <t>Doors &amp; Windows</t>
  </si>
  <si>
    <t>Plumbing</t>
  </si>
  <si>
    <t>Rain water harvesting</t>
  </si>
  <si>
    <t>Others</t>
  </si>
  <si>
    <t>Coastal</t>
  </si>
  <si>
    <t>Waterproofing Treatment</t>
  </si>
  <si>
    <t>Protective coating and DPR</t>
  </si>
  <si>
    <t>Corrosion Inhibiting Admixture</t>
  </si>
  <si>
    <t>---</t>
  </si>
  <si>
    <t>Waterproofing admixture</t>
  </si>
  <si>
    <t>Bonding agent</t>
  </si>
  <si>
    <t>Water proofing</t>
  </si>
  <si>
    <t>Door and Windows</t>
  </si>
  <si>
    <t>Paving , Florring and dado</t>
  </si>
  <si>
    <t>Block masonary</t>
  </si>
  <si>
    <t>Plastering and pointing</t>
  </si>
  <si>
    <t>Waret supply and sanitary</t>
  </si>
  <si>
    <t>Geosynthetic</t>
  </si>
  <si>
    <t>Road safty work</t>
  </si>
  <si>
    <t>Road work</t>
  </si>
  <si>
    <t>Miscellaneous</t>
  </si>
  <si>
    <t>water supply and sanitary</t>
  </si>
  <si>
    <t>Accoustic</t>
  </si>
  <si>
    <t>Furniture</t>
  </si>
  <si>
    <t>Doors and windows</t>
  </si>
  <si>
    <t>Plastering</t>
  </si>
  <si>
    <t>PWD persons</t>
  </si>
  <si>
    <t>Doors</t>
  </si>
  <si>
    <t>Brick Masonary</t>
  </si>
  <si>
    <t>water proofing</t>
  </si>
  <si>
    <t>Rigid Pavement (New item)</t>
  </si>
  <si>
    <t>NA</t>
  </si>
  <si>
    <t>Road Sub Grade</t>
  </si>
  <si>
    <t>Road Maintainance</t>
  </si>
  <si>
    <t>Road Safety</t>
  </si>
  <si>
    <t>--</t>
  </si>
  <si>
    <t>Bridge cum Bhandara</t>
  </si>
  <si>
    <t>Cubical Toilet</t>
  </si>
  <si>
    <t>Road works</t>
  </si>
  <si>
    <t>Building Roofing</t>
  </si>
  <si>
    <t>Building</t>
  </si>
  <si>
    <t>Road</t>
  </si>
  <si>
    <t>Surveying</t>
  </si>
  <si>
    <t>Ceiling and roofing</t>
  </si>
  <si>
    <t>Road furniture</t>
  </si>
  <si>
    <t>bambusa bamboos item</t>
  </si>
  <si>
    <t>Waterproofing</t>
  </si>
  <si>
    <t>Bridge repair</t>
  </si>
  <si>
    <t>Road Surevy</t>
  </si>
  <si>
    <t>Drone survey</t>
  </si>
  <si>
    <t>Road Furniture new item</t>
  </si>
  <si>
    <t>Partition</t>
  </si>
  <si>
    <t>Door</t>
  </si>
  <si>
    <t>Lamination</t>
  </si>
  <si>
    <t>Rebar</t>
  </si>
  <si>
    <t>Ceiling and roofing ( New Item )</t>
  </si>
  <si>
    <t>Expansion Joint ( New Item )</t>
  </si>
  <si>
    <t>Green Building  ( New Item )</t>
  </si>
  <si>
    <t>Precast RCC Panels</t>
  </si>
  <si>
    <r>
      <rPr>
        <sz val="10"/>
        <rFont val="Arial"/>
        <family val="2"/>
      </rPr>
      <t>Fixing chainage Stone /Bench mark Stone / Center Stone / Apex Stone in earth and all sorts of soil and soft
murum including  conveying  excavated  material,   fixing  stone,  including  paintaining  lettering numbers  and back filling etc. complete.</t>
    </r>
  </si>
  <si>
    <r>
      <rPr>
        <sz val="10"/>
        <rFont val="Arial"/>
        <family val="2"/>
      </rPr>
      <t>As directed by
Engineer in charge</t>
    </r>
  </si>
  <si>
    <r>
      <rPr>
        <sz val="10"/>
        <rFont val="Arial"/>
        <family val="2"/>
      </rPr>
      <t>Road Survey
and DPR</t>
    </r>
  </si>
  <si>
    <r>
      <rPr>
        <sz val="10"/>
        <rFont val="Arial"/>
        <family val="2"/>
      </rPr>
      <t>Taking  the  trial  pit  for  roads,  alignment,  C.D.  Works  in  Hard  murum,  including  stacking  the  excavated
material including all lifts and necessary back filling upto depth 1.5 meters</t>
    </r>
  </si>
  <si>
    <r>
      <rPr>
        <sz val="10"/>
        <rFont val="Arial"/>
        <family val="2"/>
      </rPr>
      <t>Taking  the  trial  pit  for  roads,  alignment,  C.D.  Works  in  Hard  murum,  including  stacking  the  excavated
material including all lifts and necessary back filling upto depth 3.0 meters</t>
    </r>
  </si>
  <si>
    <r>
      <rPr>
        <sz val="10"/>
        <rFont val="Arial"/>
        <family val="2"/>
      </rPr>
      <t>Taking the trial pit for roads, alignment, C.D. Works in Hard murum, and Boulders including stacking the
excavated material including all lifts and necessary back filling upto depth 1.5 meters</t>
    </r>
  </si>
  <si>
    <r>
      <rPr>
        <sz val="10"/>
        <rFont val="Arial"/>
        <family val="2"/>
      </rPr>
      <t>Taking the trial pit for roads, alignment, C.D. Works in Hard murum, and Boulders including stacking the
excavated material including all lifts and necessary back filling upto depth 3.0 meters</t>
    </r>
  </si>
  <si>
    <r>
      <rPr>
        <sz val="10"/>
        <rFont val="Arial"/>
        <family val="2"/>
      </rPr>
      <t>Fixing survey pegs in earth and all sorts Soil, Sand, Gravel, Soft Murum, etc. including conveying, fixing etc.
complete.</t>
    </r>
  </si>
  <si>
    <r>
      <rPr>
        <sz val="10"/>
        <rFont val="Arial"/>
        <family val="2"/>
      </rPr>
      <t>Reconnaisance  Survey  of  Road  alignment  in  plain   country  including  taking  three  dimensions  of  apexes,
verification of type of land etc. alongwith the alignment etc. complete (Without Chaining).</t>
    </r>
  </si>
  <si>
    <r>
      <rPr>
        <sz val="10"/>
        <rFont val="Arial"/>
        <family val="2"/>
      </rPr>
      <t>Reconnaisance  Survey  of  Road  alignment  in  plain   country  including  taking  three  dimensions  of  apexes,
verification of type of land etc. alongwith the alignment etc. complete (With Chaining).</t>
    </r>
  </si>
  <si>
    <r>
      <rPr>
        <sz val="10"/>
        <rFont val="Arial"/>
        <family val="2"/>
      </rPr>
      <t>Reconnaissance Survey of a  road alignment for new hilly road utilising exsisting forest cart tracks with use of ghat tracer (if found necessary), taking three dimensions of apexes including verification of type of land etc.
complete. (Without Chaining)</t>
    </r>
  </si>
  <si>
    <r>
      <rPr>
        <sz val="10"/>
        <rFont val="Arial"/>
        <family val="2"/>
      </rPr>
      <t>Reconnaissance Survey of   road alignment for new hilly road utilising exsisting forest cart tracks with use of ghat tracer (if found necessary), taking three dimensions of apexes including verification of type of land etc.
complete. (With Chaining)</t>
    </r>
  </si>
  <si>
    <r>
      <rPr>
        <sz val="10"/>
        <rFont val="Arial"/>
        <family val="2"/>
      </rPr>
      <t>Reconnaissance Survey of  road alignment in hilly road utilising exsisting forest cart tracks with use of ghat
tracer  (if  found  necessary),  taking  three  dimensions  of  apexes  including  verification  of  type  of  land  etc. complete. (Without Chaining) .</t>
    </r>
  </si>
  <si>
    <r>
      <rPr>
        <sz val="10"/>
        <rFont val="Arial"/>
        <family val="2"/>
      </rPr>
      <t>Reconnaissance Survey of  road alignment in hilly road utilising existing forest cart tracks  with use of ghat tracer  (if  found  necessary),  taking  three  dimensions  of  apexes  including  verification  of  type  of  land  etc.
complete. (With Chaining) .</t>
    </r>
  </si>
  <si>
    <r>
      <rPr>
        <sz val="10"/>
        <rFont val="Arial"/>
        <family val="2"/>
      </rPr>
      <t>Detailed  survey of  road  in  plain  country  including chaining and  levelling with  cross  sections  at  every two
chains inclusive of closing of survey each day.</t>
    </r>
  </si>
  <si>
    <r>
      <rPr>
        <sz val="10"/>
        <rFont val="Arial"/>
        <family val="2"/>
      </rPr>
      <t>Detailed  survey of  road  length  where earthwork  is partly  done including chaining and  levelling with  cross
sections at every two chains inclusive of closing survey each day.</t>
    </r>
  </si>
  <si>
    <r>
      <rPr>
        <sz val="10"/>
        <rFont val="Arial"/>
        <family val="2"/>
      </rPr>
      <t>Detailed survey  of road through  hilly country taking cross section at every chains or as required including
chaining , levelling and closing survey each day.</t>
    </r>
  </si>
  <si>
    <r>
      <rPr>
        <sz val="10"/>
        <rFont val="Arial"/>
        <family val="2"/>
      </rPr>
      <t>Detailed  survey  of  road  through  hilly  country  taking  cross  section  at  every  chains  as  desired  including
chaining ,levelling and closing survey each day utilising existing cart track.</t>
    </r>
  </si>
  <si>
    <r>
      <rPr>
        <sz val="10"/>
        <rFont val="Arial"/>
        <family val="2"/>
      </rPr>
      <t>Reconnaisance survey including study of sheets,  maps etc.  for alignment  including 3  dimension  of  apexes, fixing pegs, chain and compass or cross staff survey with L-Section and cross section of alignment at every 30 m or at every change of deviation  whichever is less including fly levels  at closing of day,  fixing apex  and
B.M. stones of size 0.20*0.20*0.75 m  in  1:2:4 C.C. at every 200 m and preparation of alignment plans and
all type of compliance if required from department.</t>
    </r>
  </si>
  <si>
    <r>
      <rPr>
        <sz val="10"/>
        <rFont val="Arial"/>
        <family val="2"/>
      </rPr>
      <t>Preparation  of  detailed  Plans  and  Estimates  of  road  including  typing  in  5  copies,  ammonia  prints,  with colouring of plans, proper filing, indexing and paging etc. complete and all types of compliance, if required
from Department.</t>
    </r>
  </si>
  <si>
    <r>
      <rPr>
        <sz val="10"/>
        <rFont val="Arial"/>
        <family val="2"/>
      </rPr>
      <t>Survey of C.D. works including taking L-section of Road, catchment area plan by Traverse method and taking
trial pits of size 1.00x1.00x1.50 m including preparation of detailed Plans and Estimates in 5 copies and all types of compliance if required from the Department.</t>
    </r>
  </si>
  <si>
    <r>
      <rPr>
        <sz val="10"/>
        <rFont val="Arial"/>
        <family val="2"/>
      </rPr>
      <t>Contour  Survey  of  stream  U/S  and  D/S  of  proposed  bridge  site  including  levelling   at  every  30  X  30  m
preparing contour map with Autocad prints etc.complete in 5 sets.</t>
    </r>
  </si>
  <si>
    <r>
      <rPr>
        <sz val="10"/>
        <rFont val="Arial"/>
        <family val="2"/>
      </rPr>
      <t>Preparation of detailed plans and estimates of Raise Causeway on the basis of the approved detailed survey data  by  competent  authority  including  typing  in  5  copies  ammonia  prints  site  plan  other  drawings  with colouring of  plans  proper  filling indexing and  paging etc.complete  and  all  types  of  compliance if  required
from Department.</t>
    </r>
  </si>
  <si>
    <r>
      <rPr>
        <sz val="10"/>
        <rFont val="Arial"/>
        <family val="2"/>
      </rPr>
      <t>Complete  survey  of  stream  having  catchment  area  upto  1  sq.  mile  including  catchment  survey  taking
necessary L.S./C.S. and other details etc. complete.</t>
    </r>
  </si>
  <si>
    <r>
      <rPr>
        <sz val="10"/>
        <rFont val="Arial"/>
        <family val="2"/>
      </rPr>
      <t>Complete survey of  stream having catchment  area  above 1  sq.  Mile and  upto  5 sq.  Miles including taking
necessary L.S./C.S. and other details etc. complete.</t>
    </r>
  </si>
  <si>
    <r>
      <rPr>
        <sz val="10"/>
        <rFont val="Arial"/>
        <family val="2"/>
      </rPr>
      <t>Reconnaissance  survey  of  alignment  in  plain  country  for  approaches  to  the  bridge  including  taking  three
dimensions of apexes. ( Without chaining )</t>
    </r>
  </si>
  <si>
    <r>
      <rPr>
        <sz val="10"/>
        <rFont val="Arial"/>
        <family val="2"/>
      </rPr>
      <t>Detailed survey of approaches including Chain and Compass survey along bridge alignment  and approaches
including closing each day work.</t>
    </r>
  </si>
  <si>
    <r>
      <rPr>
        <sz val="10"/>
        <rFont val="Arial"/>
        <family val="2"/>
      </rPr>
      <t>Taking longitudinal section of streams extending upstream and downstream side of the  bridge site, requisite
number of cross section of the stream on either sides block contouring and other details etc. complete. (Length of L.S. and C.S. for contouring to be worked out)</t>
    </r>
  </si>
  <si>
    <r>
      <rPr>
        <sz val="10"/>
        <rFont val="Arial"/>
        <family val="2"/>
      </rPr>
      <t>Demarcation of right of way (ROW) as per design using total station including calculation of co-ordinates of
30 Meter interval on both sides of road.</t>
    </r>
  </si>
  <si>
    <r>
      <rPr>
        <sz val="10"/>
        <rFont val="Arial"/>
        <family val="2"/>
      </rPr>
      <t>Preparation of Land Acquisition proposal  including collection of 7/12 and 8/A documents marking alignment on village maps , area calculation, preparation of proposal, printing,binding, etc. complete and submission of
5  sets more ever liasoning  and coordination with revenue authorities with compliance if any until finalisation of award including  Joint measurement of the alignment.  For new alignment.</t>
    </r>
  </si>
  <si>
    <r>
      <rPr>
        <sz val="10"/>
        <rFont val="Arial"/>
        <family val="2"/>
      </rPr>
      <t>Preparation of Land Acquisition proposal  including collection of 7/12 and 8/A documents marking alignment on village maps , area calculation, preparation of proposal, printing,bindind, etc. complete and submission of
5  sets more ever liasoning  and coordination with revenue authorities with compliance if any until finalisation of award including  Joint measurement of the alignment.  For existing alignment.</t>
    </r>
  </si>
  <si>
    <r>
      <rPr>
        <sz val="10"/>
        <rFont val="Arial"/>
        <family val="2"/>
      </rPr>
      <t>Taking trial bores 75 to 100 mm for 53.0 to 88.9 mm core dia over burden ( by diamond drilling machine ) such as soil of all sorts, soft murum,hard murum and boulders and in soft rock including all materials such as casing pipes and accessories oil, grease, steel, rods, and such other materials as required (including conveying the material to site of work) . Preserving the loose sample in glass jar and core sample serially on site of work and conveying the same to HQ of concernring office as directed.
a) over burden 0 to 50 meter.</t>
    </r>
  </si>
  <si>
    <r>
      <rPr>
        <sz val="10"/>
        <rFont val="Arial"/>
        <family val="2"/>
      </rPr>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Nx Bit 0 to 50 metre</t>
    </r>
  </si>
  <si>
    <r>
      <rPr>
        <sz val="10"/>
        <rFont val="Arial"/>
        <family val="2"/>
      </rPr>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Ax Bit  0 to 50 metre</t>
    </r>
  </si>
  <si>
    <r>
      <rPr>
        <sz val="10"/>
        <rFont val="Arial"/>
        <family val="2"/>
      </rPr>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Other Rock  with diamond drill. 0 to 50 metre</t>
    </r>
  </si>
  <si>
    <r>
      <rPr>
        <sz val="10"/>
        <rFont val="Arial"/>
        <family val="2"/>
      </rPr>
      <t>Providing tun tappa core boxes of jungle  wood of size1.25mx 0.35x 0.15m  for preserving  core sample  with
all fixtures and  fastening  handles including  locking arrangment etc . complete.</t>
    </r>
  </si>
  <si>
    <r>
      <rPr>
        <sz val="10"/>
        <rFont val="Arial"/>
        <family val="2"/>
      </rPr>
      <t>Providing and maintaining temparory platform of bore location in river bed in upto 1M of standing water and of size 3.50 x 4.00 M by using sand bags in layer for platform including all  required materials labours etc.
complete.</t>
    </r>
  </si>
  <si>
    <r>
      <rPr>
        <sz val="10"/>
        <rFont val="Arial"/>
        <family val="2"/>
      </rPr>
      <t>Providing  and  maintaining  temporary  platform  for  erecting  boring  machined  in  river  bed  to  the  depth  of standing water 1m to 2m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1 m to 2 m</t>
    </r>
  </si>
  <si>
    <r>
      <rPr>
        <sz val="10"/>
        <rFont val="Arial"/>
        <family val="2"/>
      </rPr>
      <t>Conveying  the  boring  machine  and  engine  and  all  its  accessories  etc.  to  the  site  of  the  work  and  back
including  loading  unloading  etc.  complete.   (  Note  -  Distance  to  be  measured  from  the  station  of  boring machine engine etc. of district head quarters to site of the work by short route ).</t>
    </r>
  </si>
  <si>
    <r>
      <rPr>
        <sz val="10"/>
        <rFont val="Arial"/>
        <family val="2"/>
      </rPr>
      <t>Shifting boring plant with all its components and reinstalling the same at the directed place including all its
charges etc. complete.</t>
    </r>
  </si>
  <si>
    <r>
      <rPr>
        <sz val="10"/>
        <rFont val="Arial"/>
        <family val="2"/>
      </rPr>
      <t>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t>
    </r>
  </si>
  <si>
    <r>
      <rPr>
        <sz val="10"/>
        <rFont val="Arial"/>
        <family val="2"/>
      </rPr>
      <t>Preparation  of  roadway,  drawing  (Plan  And  Profile  )  on  computer  by  using  Autocad  of  required  scale showing all topo feature and  proposed  construction  details such as carriage way , median  service road, toe line, retaining walls, cross drainage works, major structures, etc. complete. Including indexing, level tables,
legend, basic information of project and design details etc.</t>
    </r>
  </si>
  <si>
    <r>
      <rPr>
        <sz val="10"/>
        <rFont val="Arial"/>
        <family val="2"/>
      </rPr>
      <t>Survey of C.D. works including taking L-Section of road, catchment area plan by Traverse method and taking trial pits of size 1.50M x 1.50M x 1.50M including preparation of detailed plans and estimates in 5 copies and
all types of compliance if required from the department.</t>
    </r>
  </si>
  <si>
    <r>
      <rPr>
        <sz val="10"/>
        <rFont val="Arial"/>
        <family val="2"/>
      </rPr>
      <t>Design  of  junctions  including  detail  layout  of  traffic  signs,  informatory  boards  traffic  islands.  Breaks  in median verge including working levels at junctions as per IRC standards etc. complete.
a) Major Junction</t>
    </r>
  </si>
  <si>
    <r>
      <rPr>
        <sz val="10"/>
        <rFont val="Arial"/>
        <family val="2"/>
      </rPr>
      <t>Design  of  junctions  including  detail  layout  of  traffic  signs,  informatory  boards  traffic  islands.  Breaks  in median verge including working levels at junctions as per IRC standards etc. complete.
b) Minor Junction</t>
    </r>
  </si>
  <si>
    <r>
      <rPr>
        <sz val="10"/>
        <rFont val="Arial"/>
        <family val="2"/>
      </rPr>
      <t>Preparation of Autocad drawing with colour print for Building / Bridge / Road/ CD Works in required size
etc. complete. - A-0 Size</t>
    </r>
  </si>
  <si>
    <r>
      <rPr>
        <sz val="10"/>
        <rFont val="Arial"/>
        <family val="2"/>
      </rPr>
      <t>Preparation of Autocad drawing with colour print for Building / Bridge / Road/ CD Works in required size
etc. complete. A-1 Size</t>
    </r>
  </si>
  <si>
    <r>
      <rPr>
        <sz val="10"/>
        <rFont val="Arial"/>
        <family val="2"/>
      </rPr>
      <t>Preparation of Autocad drawing with colour print for Building / Bridge / Road/ CD Works in required size
etc. complete. A-2 Size</t>
    </r>
  </si>
  <si>
    <r>
      <rPr>
        <sz val="10"/>
        <rFont val="Arial"/>
        <family val="2"/>
      </rPr>
      <t>Autocad  drawing  with  colour  print  out  for   Building  /  Bridge  /  Road/  CD  Works  in  required  size  etc.
complete. A-0 Size</t>
    </r>
  </si>
  <si>
    <r>
      <rPr>
        <sz val="10"/>
        <rFont val="Arial"/>
        <family val="2"/>
      </rPr>
      <t>Autocad  drawing  with  colour  print  out  for   Building  /  Bridge  /  Road/  CD  Works  in  required  size  etc.
complete. A-1 Size</t>
    </r>
  </si>
  <si>
    <r>
      <rPr>
        <sz val="10"/>
        <rFont val="Arial"/>
        <family val="2"/>
      </rPr>
      <t>Autocad  drawing  with  colour  print  out  for   Building  /  Bridge  /  Road/  CD  Works  in  required  size  etc.
complete. A-2 Size</t>
    </r>
  </si>
  <si>
    <r>
      <rPr>
        <sz val="10"/>
        <rFont val="Arial"/>
        <family val="2"/>
      </rPr>
      <t>Autocad  drawing  with  colour  print  out  for   Building  /  Bridge  /  Road/  CD  Works  in  required  size  etc.
complete. A-3 Size</t>
    </r>
  </si>
  <si>
    <r>
      <rPr>
        <sz val="10"/>
        <rFont val="Arial"/>
        <family val="2"/>
      </rPr>
      <t>Autocad  drawing  with  colour  print  out  for   Building  /  Bridge  /  Road/  CD  Works  in  required  size  etc.
complete. A-4 Size</t>
    </r>
  </si>
  <si>
    <r>
      <rPr>
        <sz val="10"/>
        <rFont val="Arial"/>
        <family val="2"/>
      </rPr>
      <t>Deploying  Automated  Traffic  Count  and  classification  system  on  Road  (Two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A) Up to 7 Days  (Two Lane)</t>
    </r>
  </si>
  <si>
    <r>
      <rPr>
        <sz val="10"/>
        <rFont val="Arial"/>
        <family val="2"/>
      </rPr>
      <t>Deploying  Automated  Traffic  Count  and  classification  system  on  Road  (One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B) Extra charges for every additional lane (If required)</t>
    </r>
  </si>
  <si>
    <r>
      <rPr>
        <sz val="10"/>
        <rFont val="Arial"/>
        <family val="2"/>
      </rPr>
      <t>As directed by Engineer
in charge</t>
    </r>
  </si>
  <si>
    <r>
      <rPr>
        <sz val="10"/>
        <rFont val="Arial"/>
        <family val="2"/>
      </rPr>
      <t>Excavation for roadway in earth, soil of all sorts, sand, gravel or soft murum including dressing section to the required  grade,  camber  and  side slopes  and  conveying the excavated  materials  with  all  lifts  upto  a  lead  of 50m.  and  spreading  for  embankment  or  stacking  as  directed.  By  Manual  Means.  (  Item  used  only  when
Quantity is below 10 Cu.m.)</t>
    </r>
  </si>
  <si>
    <r>
      <rPr>
        <sz val="10"/>
        <rFont val="Arial"/>
        <family val="2"/>
      </rPr>
      <t>Excavation for roadway in earth, soil of all sorts, sand, gravel or soft murum including dressing section to the required  grade,  camber  and  side slopes  and  conveying the excavated  materials  with  all  lifts  upto  a  lead  of
50m. and spreading for embankment or stacking as directed.</t>
    </r>
  </si>
  <si>
    <r>
      <rPr>
        <sz val="10"/>
        <rFont val="Arial"/>
        <family val="2"/>
      </rPr>
      <t>Excavation for roadway in hard murum and boulder including dressing section to the required grade, camber and  side  slopes  and  conveying  the  excavated  materials  with  all  lifts  upto  a  lead  of  50m.and  spreading  for
embankment or stacking as directed.</t>
    </r>
  </si>
  <si>
    <r>
      <rPr>
        <sz val="10"/>
        <rFont val="Arial"/>
        <family val="2"/>
      </rPr>
      <t>Excavation for roadway in hard rock by controlled blasting including dressing section to the required grade, camber and side slopes and conveying the excavated materials with all lifts upto a lead of 50m. and spreading
for embankment or stocking as directed.</t>
    </r>
  </si>
  <si>
    <r>
      <rPr>
        <sz val="10"/>
        <rFont val="Arial"/>
        <family val="2"/>
      </rPr>
      <t>Excavation for roadway in hard rock by wedging and chiselling or line drilling including dressing section to the required grade, camber and side slopes and conveying the excavated materials with all lifts upto a lead of
50m. and spreading for embankment or stacking as directed.</t>
    </r>
  </si>
  <si>
    <r>
      <rPr>
        <sz val="10"/>
        <rFont val="Arial"/>
        <family val="2"/>
      </rPr>
      <t>Excavation for catch / side water gutters in  Hard rock strata to the specified section including stacking the
excavated  stuff in a regular bund by chiselling and  wedging and  disposing of unsuitable or excess stuff as directed.</t>
    </r>
  </si>
  <si>
    <r>
      <rPr>
        <sz val="10"/>
        <rFont val="Arial"/>
        <family val="2"/>
      </rPr>
      <t>Watering and compacting of embankment formed of materials obtained from the road cutting within a lead of 50 m, not less than  97 % of standard  Proctor density after laying them in layers of 20 cm. to 30 cm. with
vibratory roller.</t>
    </r>
  </si>
  <si>
    <r>
      <rPr>
        <sz val="10"/>
        <rFont val="Arial"/>
        <family val="2"/>
      </rPr>
      <t>Watering and compacting of embankment formed of materials obtained from the road cutting within a lead of 50  m,  not  less than  97%  of  standard  Proctor  density  after  laying them in  layers  of  20  cm.  to 30  cm.  with
Power roller.</t>
    </r>
  </si>
  <si>
    <r>
      <rPr>
        <sz val="10"/>
        <rFont val="Arial"/>
        <family val="2"/>
      </rPr>
      <t>Conveying materials obtained from road cutting including all lifts, laying in layers of 20cm to 30cm. breaking clods, dressing to the required lines, curves, grades and section, watering and compacting to not less than 97% of standard Proctor density for a lead of over 50m. to 300m. inclusive from the site of excavation to the site of
deposition as directed.</t>
    </r>
  </si>
  <si>
    <r>
      <rPr>
        <sz val="10"/>
        <rFont val="Arial"/>
        <family val="2"/>
      </rPr>
      <t>Conveying materials obtained from road cutting including all lifts, laying in layers of 20cm. to 30cm. breaking clods, dressing to the required lines, curves, grades and section, watering and compacting to not less than 97% of standard proctor density for a lead of 300m. to 500m. inclusive, from the site of excavation to the site of
deposition as directed.</t>
    </r>
  </si>
  <si>
    <r>
      <rPr>
        <sz val="10"/>
        <rFont val="Arial"/>
        <family val="2"/>
      </rPr>
      <t>Compacting  the  hard  murum  side  widths  including  laying  in  layers  on  each  side  with  vibratory  roller
including artificial watering etc. complete.</t>
    </r>
  </si>
  <si>
    <r>
      <rPr>
        <sz val="10"/>
        <rFont val="Arial"/>
        <family val="2"/>
      </rPr>
      <t>Providing dry rubble stone  pitching 23 cm (about 9 ) thick including all material, quarry spalls, labour etc.
complete.</t>
    </r>
  </si>
  <si>
    <r>
      <rPr>
        <sz val="10"/>
        <rFont val="Arial"/>
        <family val="2"/>
      </rPr>
      <t>Providing, laying and spreading soil on a prepared sub grade, pulverizing, mixing the spread soil in place with rotavator with 3 per cent slaked lime with minimum content of 70 per cent of CaO, grading with motor grader and compacting with the road roller at OMC to achieve atleast 98 per cent of the max dry density to form a
layer of sub base.</t>
    </r>
  </si>
  <si>
    <r>
      <rPr>
        <sz val="10"/>
        <rFont val="Arial"/>
        <family val="2"/>
      </rPr>
      <t>Providing, laying and  spreading soil on a prepared  sub grade, pulverizing, adding the designed  quantity  of cement to the spread soil, mixing in place with rotavator, grading with the motor grader and compacting with the road  roller  at OMC  to achieve the desired  unconfined  compressive strength and  to form a layer  of sub-
base/base.</t>
    </r>
  </si>
  <si>
    <r>
      <rPr>
        <sz val="10"/>
        <rFont val="Arial"/>
        <family val="2"/>
      </rPr>
      <t>Laying and spreading available soil in the sub-grade on a prepared surface, pulverizing, mixing the spread soil in place with rotavator with 3 per cent slaked lime having minimum content of 70 per cent of CaO, grading with  motor  grader  and  compacting  with  the  road  roller  at  OMC  to  the  desired  density  to  form  a  layer  of
improved sub grade.</t>
    </r>
  </si>
  <si>
    <r>
      <rPr>
        <sz val="10"/>
        <rFont val="Arial"/>
        <family val="2"/>
      </rPr>
      <t>Construction of granular sub-base by providing close graded Material, mixing in a mechanical mix plant at OMC,  carriage  of  mixed  Material  to  work  site,  spreading  in  uniform  layers  with  motor  grader/  Paver  on prepared surface and compacting with vibratory roller to achieve the desired density, complete as per clause
401 -- Plant Mix Method and Grading - I Material</t>
    </r>
  </si>
  <si>
    <r>
      <rPr>
        <sz val="10"/>
        <rFont val="Arial"/>
        <family val="2"/>
      </rPr>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 Plant Mix Method and Grading - II Material</t>
    </r>
  </si>
  <si>
    <r>
      <rPr>
        <sz val="10"/>
        <rFont val="Arial"/>
        <family val="2"/>
      </rPr>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Plant Mix Method and Grading - III Material</t>
    </r>
  </si>
  <si>
    <r>
      <rPr>
        <sz val="10"/>
        <rFont val="Arial"/>
        <family val="2"/>
      </rPr>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 Material</t>
    </r>
  </si>
  <si>
    <r>
      <rPr>
        <sz val="10"/>
        <rFont val="Arial"/>
        <family val="2"/>
      </rPr>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II Material</t>
    </r>
  </si>
  <si>
    <r>
      <rPr>
        <sz val="10"/>
        <rFont val="Arial"/>
        <family val="2"/>
      </rPr>
      <t>Construction of granular sub-base by providing close graded material, spreading in uniform layers with motor grader/ Paver on prepared surface, mixing by mix in place method with rotavator at OMC, and compacting with vibratory roller to achieve the desired density, complete as per clause 401 -- By Mix in Place Method and
Grading - III Material</t>
    </r>
  </si>
  <si>
    <r>
      <rPr>
        <sz val="10"/>
        <rFont val="Arial"/>
        <family val="2"/>
      </rPr>
      <t>Road Sub Base and
Base Course</t>
    </r>
  </si>
  <si>
    <r>
      <rPr>
        <sz val="10"/>
        <rFont val="Arial"/>
        <family val="2"/>
      </rPr>
      <t>Scarifying the existing granular road surface to a depth of 50 mm  and disposal of scarified material within all
lifts and leads upto 1000 metres.</t>
    </r>
  </si>
  <si>
    <r>
      <rPr>
        <sz val="10"/>
        <rFont val="Arial"/>
        <family val="2"/>
      </rPr>
      <t>Dismantling of flexible pavements and disposal of dismantled materials up to a lead of 1000 metres, stacking
serviceable and unserviceable materials separately etc. complete.</t>
    </r>
  </si>
  <si>
    <r>
      <rPr>
        <sz val="10"/>
        <rFont val="Arial"/>
        <family val="2"/>
      </rPr>
      <t>Making 50 mm x 25 mm furrows, 45 degree to the center line of the road and at one metre interval in the existing thin bituminous wearing coarse including sweeping and disposal of excavated material within 1000
metres lead</t>
    </r>
  </si>
  <si>
    <r>
      <rPr>
        <sz val="10"/>
        <rFont val="Arial"/>
        <family val="2"/>
      </rPr>
      <t>Making 50 mm x 50 mm furrows, 45 degree to the center line of the road and at one metre interval in the existing thin bituminous wearing coarse including sweeping and disposal of excavated material within 1000
metres lead</t>
    </r>
  </si>
  <si>
    <r>
      <rPr>
        <sz val="10"/>
        <rFont val="Arial"/>
        <family val="2"/>
      </rPr>
      <t>Brooming  the  W.B.M.  surface  by  wire  Brushes,  coir  brushers,  dusting,  cleaning  etc.  for  receiving  the
bituminous treatment complete. Brooming the water Bound Macadam surface by wire.</t>
    </r>
  </si>
  <si>
    <r>
      <rPr>
        <sz val="10"/>
        <rFont val="Arial"/>
        <family val="2"/>
      </rPr>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r>
  </si>
  <si>
    <r>
      <rPr>
        <sz val="10"/>
        <rFont val="Arial"/>
        <family val="2"/>
      </rPr>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r>
  </si>
  <si>
    <r>
      <rPr>
        <sz val="10"/>
        <rFont val="Arial"/>
        <family val="2"/>
      </rPr>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r>
  </si>
  <si>
    <r>
      <rPr>
        <sz val="10"/>
        <rFont val="Arial"/>
        <family val="2"/>
      </rPr>
      <t>Crushed Cement Concrete Sub-base / Base - Breaking and crushing of material 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r>
  </si>
  <si>
    <r>
      <rPr>
        <sz val="10"/>
        <rFont val="Arial"/>
        <family val="2"/>
      </rPr>
      <t>Penetration Coat Over Top Layer of Crushed Cement Concrete Base -- Spraying of bitumen over cleaned dry surface of crushed cement concrete base at the rate of 25 kg per 10 sqm by a bitumen pressure distributor, spreading of key aggregates at the rate of 0.13 cum per 10 sqm by a mechanical gritter and rolling the surface
as per clause 506.3.8</t>
    </r>
  </si>
  <si>
    <r>
      <rPr>
        <sz val="10"/>
        <rFont val="Arial"/>
        <family val="2"/>
      </rPr>
      <t>Dismantling of existing B.T. Surface (flexible Pavement) to a depth of 50 mm. manually including loading of
dismantled material to transport vehicle at site excluding lead charges</t>
    </r>
  </si>
  <si>
    <r>
      <rPr>
        <sz val="10"/>
        <rFont val="Arial"/>
        <family val="2"/>
      </rPr>
      <t>Providing and applying tack coat on the prepared surface heating by fames in Boiler and spraying bitumen set
footed in bitumen boller on B.T. surface 2.5 kg/10 sqm.(VG-30 bulk bitumen rates are considered to arrive at rates)</t>
    </r>
  </si>
  <si>
    <r>
      <rPr>
        <sz val="10"/>
        <rFont val="Arial"/>
        <family val="2"/>
      </rPr>
      <t>Providing and applying tack coat on the prepared surface heating by fames in Boiler and spraying bitumen with sprayer on Dry / Hungry B.T. surface 3 kg/10 sqm. (VG-30 bulk bitumen rates are considered to arrive at
rates)</t>
    </r>
  </si>
  <si>
    <r>
      <rPr>
        <sz val="10"/>
        <rFont val="Arial"/>
        <family val="2"/>
      </rPr>
      <t>Providing and applying tack coat on the prepared surface heating by flames in Boiler and spraying bitumen
with  sprayer  on    Granular  surface  treated  with  primer  @  2.75  kg/10  sqm(VG-30  bulk  bitumen  rates  are considered to arrive at rates)</t>
    </r>
  </si>
  <si>
    <r>
      <rPr>
        <sz val="10"/>
        <rFont val="Arial"/>
        <family val="2"/>
      </rPr>
      <t>Providing and applying tack coat on the prepared surface heating by flames in Boiler and spraying bitumen with  sprayer  on  Concrete  surface  treated  with  primer  @  3.25  kg/10  sqm  (VG-30  bulk  bitumen  rates  are
considered to arrive at rates)</t>
    </r>
  </si>
  <si>
    <r>
      <rPr>
        <sz val="10"/>
        <rFont val="Arial"/>
        <family val="2"/>
      </rPr>
      <t>Providing and constructing 75 mm. thick Modified  Penetration Macadam (MPM) road surface including all materials, preparing the existing road surface, spreading 40 mm. stone metal layers 30% crusher broken metal
+ 70% Hand broken (by breaking rubble  obtained by blasting)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r>
  </si>
  <si>
    <r>
      <rPr>
        <sz val="10"/>
        <rFont val="Arial"/>
        <family val="2"/>
      </rPr>
      <t>IRC-SP-20, 2002
Clause No. 8.7.3</t>
    </r>
  </si>
  <si>
    <r>
      <rPr>
        <sz val="10"/>
        <rFont val="Arial"/>
        <family val="2"/>
      </rPr>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r>
  </si>
  <si>
    <r>
      <rPr>
        <sz val="10"/>
        <rFont val="Arial"/>
        <family val="2"/>
      </rPr>
      <t>Providing and constructing 50 mm. thick Modified  Penetration Macadam (MPM)  road surface including all mataerials, preparing the existing road surface, spreading 40mm. stone metal layers 30% crusher broken metal
+ 70% Hand broken (by breaking rubble  obtained by blasting)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r>
  </si>
  <si>
    <r>
      <rPr>
        <sz val="10"/>
        <rFont val="Arial"/>
        <family val="2"/>
      </rPr>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specified grade @ 1.75 kg / sqm, spreading 12mm.size chips compacting with Static roller having weight 8 to 10 MT. to achive the desired degree of compaction as per Technical Specification Clause 506 etc.complete, including applying tack coat of bitumen 0f specified grade at the rate of 0.30 Kg Sqm.(on existing bitumen
surface.)</t>
    </r>
  </si>
  <si>
    <r>
      <rPr>
        <sz val="10"/>
        <rFont val="Arial"/>
        <family val="2"/>
      </rPr>
      <t>Providing and constructing 50 mm. thick  Modified  Penetration Macadam (MPM) road surface including all materials,  preparing  the  existing  road  surface,  spreading  40mm.  stone  layers  metal  100%   crusher  broken metal  with  conical  crusher  palnt,  heating  and  spraying  the  bitumen  of  specified  grade  @  1.75  kg  /  sqm, spreading 12mm.size chips  compacting with  Static  roller  having weight  8  to 10  MT. to achive the desired degree of compaction as per Technical Specification Clause 506 etc.complete, including applying tack coat at the rate of 0.30 Kg Sqm.on existing bitumen surface. (VG-30 bulk bitumen rates are considered to arrive at
rates)</t>
    </r>
  </si>
  <si>
    <r>
      <rPr>
        <sz val="10"/>
        <rFont val="Arial"/>
        <family val="2"/>
      </rPr>
      <t>Providing, laying and compacting of Built-up-spray grout layer 75 mm thick over prepared base consisting of two layers composite construction  of compacted  crushed  coarse aggregates with  application  of   bituminous binder  of  biyumen  of  specified  Grade  @  1.520  Kg/  Sqm  after  each  layer,  (  i.e  1.520x2=3.04  say  3.00 Kg/Sqm) and with key aggregates placed on top of the second layer and compacting with static roller 8 to 10 MT. Excluding cost of tack coat and  scarifying etc. Complete.(VG-30 bulk bitumen rates are considered to
arrive at rates)</t>
    </r>
  </si>
  <si>
    <r>
      <rPr>
        <sz val="10"/>
        <rFont val="Arial"/>
        <family val="2"/>
      </rPr>
      <t>BITUMINOUS CONCRETE:- Providing and laying bituminous concrete using crushed aggregates of grading 1, premixed with bituminous binder @ 5.20 per cent by weight of total mix and filler, transported to site with VTS , laid over a previously prepared surface, finished to the required grade, level, alignment, and rolling to achieve the desired compaction  for 50 mm compacted thickness with specified grade of Bitumen,Excluding prime /  tack  coat.  For  Bitumen  of  specified  grade --  USING  Batch  mix  type  hot  mix  plant  with  SCADA, Sensor Paver, Vibratory roller with Stone Dust filler. (VG-30 bulk bitumen rates are considered to arrive at
rates)</t>
    </r>
  </si>
  <si>
    <r>
      <rPr>
        <sz val="10"/>
        <rFont val="Arial"/>
        <family val="2"/>
      </rPr>
      <t>Road Surfacing
Course</t>
    </r>
  </si>
  <si>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a) 19 mm nominal chippling size (bitumen 12.00 kg/10 Sq.M.) -- Bitumen of specified grade (VG-30 bulk
bitumen rates are considered to arrive at rates)</t>
    </r>
  </si>
  <si>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b)  13  mm nominal  chippling size (bitumen  10.00  kg/10  Sq.M  --  Bitumen  of  specified  grade (VG-30  bulk
bitumen rates are considered to arrive at rates)</t>
    </r>
  </si>
  <si>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c)  10  mm  nominal  chippling  size  (bitumen  9.0  kg/10  Sq.M  --  Bitumen  of  specified  grade  (VG-30  bulk
bitumen rates are considered to arrive at rates)</t>
    </r>
  </si>
  <si>
    <r>
      <rPr>
        <sz val="10"/>
        <rFont val="Arial"/>
        <family val="2"/>
      </rPr>
      <t>Surface Dressing -- Providing and laying surface dressing as wearing course in single coat using crushed stone aggregates of specified size on a layer of bituminous binder laid on prepared  surface and  rolling with  8-10 tonne smooth wheeled steel roller. --
d)  6  mm  nominal  chippling  size  (bitumen  7.50  kg/10  Sq.M  --  Bitumen  of  specified  grade  (VG-30  bulk
bitumen rates are considered to arrive at rates)</t>
    </r>
  </si>
  <si>
    <r>
      <rPr>
        <sz val="10"/>
        <rFont val="Arial"/>
        <family val="2"/>
      </rPr>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over  BT  Surface)  (VG-30  bulk  bitumen  rates  are
considered to arrive at rates)</t>
    </r>
  </si>
  <si>
    <r>
      <rPr>
        <sz val="10"/>
        <rFont val="Arial"/>
        <family val="2"/>
      </rPr>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 Over MPM Surface) (VG-30 bulk bitumen rates are
considered to arrive at rates)</t>
    </r>
  </si>
  <si>
    <r>
      <rPr>
        <sz val="10"/>
        <rFont val="Arial"/>
        <family val="2"/>
      </rPr>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r>
  </si>
  <si>
    <r>
      <rPr>
        <sz val="10"/>
        <rFont val="Arial"/>
        <family val="2"/>
      </rPr>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r>
  </si>
  <si>
    <r>
      <rPr>
        <sz val="10"/>
        <rFont val="Arial"/>
        <family val="2"/>
      </rPr>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r>
  </si>
  <si>
    <r>
      <rPr>
        <sz val="10"/>
        <rFont val="Arial"/>
        <family val="2"/>
      </rPr>
      <t>MORTH 602.6.3 &amp;
602.6.4</t>
    </r>
  </si>
  <si>
    <r>
      <rPr>
        <sz val="10"/>
        <rFont val="Arial"/>
        <family val="2"/>
      </rPr>
      <t>Cutting transverse contraction joints 3 to 4 mm wide and depth 60mm. .in concrete slab using concrete cutting machine  with  diamond  studded  saw  within  48  hours  of  casting  of  bay  /  slab  etc.  complete  including subsequent widening of the groove 8 to 10 mm. wide at top having depth of 15 mm. as directed by Engineer
incharge.</t>
    </r>
  </si>
  <si>
    <r>
      <rPr>
        <sz val="10"/>
        <rFont val="Arial"/>
        <family val="2"/>
      </rPr>
      <t>Providing  to  contraction  joints  polysuphide  sealent  (Pouring  grade)  confirming  to  BS  :  5212  -  1989  into sawed  groove  widened  at  top  for  sealent  reservoir  of  specified  size  and  shape  as  per  detailed  drawing including fixing Polyethylene foam backer rod of required diameter (appraox. 25% larger than  the initial 3 mm.to 4 mm. joint) overlaid with bond breaking tape as per detailed drawing. Item includes cleaning the joints with  water  jet  /  air  compressor  and  allowing joint  to become  thoroughly  dry  before sealent  is  applied  and applying primer.
(A) Contraction and longitudinal joints (15 mm. deep x 8 mm.wide)</t>
    </r>
  </si>
  <si>
    <r>
      <rPr>
        <sz val="10"/>
        <rFont val="Arial"/>
        <family val="2"/>
      </rPr>
      <t>Providing  and  laying  125  micron  Low  Density  Polyethylene  (LDPE)  sheet  confirming  to  IS  3395  :  1997
below concrete pavement including all materials and labour complete.</t>
    </r>
  </si>
  <si>
    <r>
      <rPr>
        <sz val="10"/>
        <rFont val="Arial"/>
        <family val="2"/>
      </rPr>
      <t>Providing and fixing trap/ granite/ quartzite/ gneiss guard stone/ indicator stones/ boundary stones of standard size and shape including fixing in block of</t>
    </r>
    <r>
      <rPr>
        <u/>
        <sz val="10"/>
        <rFont val="Arial"/>
        <family val="2"/>
      </rPr>
      <t>         </t>
    </r>
    <r>
      <rPr>
        <sz val="10"/>
        <rFont val="Arial"/>
        <family val="2"/>
      </rPr>
      <t>standard size with  white washing etc.complete</t>
    </r>
  </si>
  <si>
    <r>
      <rPr>
        <sz val="10"/>
        <rFont val="Arial"/>
        <family val="2"/>
      </rPr>
      <t xml:space="preserve">Providing and fixing </t>
    </r>
    <r>
      <rPr>
        <u/>
        <sz val="10"/>
        <rFont val="Arial"/>
        <family val="2"/>
      </rPr>
      <t>                </t>
    </r>
    <r>
      <rPr>
        <sz val="10"/>
        <rFont val="Arial"/>
        <family val="2"/>
      </rPr>
      <t xml:space="preserve">metre stones as per I.R.C. standard including fixing in standard size </t>
    </r>
    <r>
      <rPr>
        <u/>
        <sz val="10"/>
        <rFont val="Arial"/>
        <family val="2"/>
      </rPr>
      <t xml:space="preserve">             
</t>
    </r>
    <r>
      <rPr>
        <sz val="10"/>
        <rFont val="Arial"/>
        <family val="2"/>
      </rPr>
      <t>block including curing, painting lettering etc. complete.</t>
    </r>
  </si>
  <si>
    <r>
      <rPr>
        <sz val="10"/>
        <rFont val="Arial"/>
        <family val="2"/>
      </rPr>
      <t xml:space="preserve">Dismantling of </t>
    </r>
    <r>
      <rPr>
        <u/>
        <sz val="10"/>
        <rFont val="Arial"/>
        <family val="2"/>
      </rPr>
      <t>                     </t>
    </r>
    <r>
      <rPr>
        <sz val="10"/>
        <rFont val="Arial"/>
        <family val="2"/>
      </rPr>
      <t>Stone including cutting of earth, foundation and disposal of dismantled material
with all lifts and lead upto 1000 m and back filling of pit.</t>
    </r>
  </si>
  <si>
    <r>
      <rPr>
        <sz val="10"/>
        <rFont val="Arial"/>
        <family val="2"/>
      </rPr>
      <t>Painting with approved enamel paint in two coats including cleaning surface and lettering for</t>
    </r>
    <r>
      <rPr>
        <u/>
        <sz val="10"/>
        <rFont val="Arial"/>
        <family val="2"/>
      </rPr>
      <t>                  </t>
    </r>
    <r>
      <rPr>
        <sz val="10"/>
        <rFont val="Arial"/>
        <family val="2"/>
      </rPr>
      <t>stone
etc. complete.</t>
    </r>
  </si>
  <si>
    <r>
      <rPr>
        <sz val="10"/>
        <rFont val="Arial"/>
        <family val="2"/>
      </rPr>
      <t>Painting letters upto 20 cm height complete brushes, coir brushers, dusting, cleaning, including cost of paint
etc. complete.</t>
    </r>
  </si>
  <si>
    <r>
      <rPr>
        <sz val="10"/>
        <rFont val="Arial"/>
        <family val="2"/>
      </rPr>
      <t xml:space="preserve">Painting Line, Dashes, Arrows etc on Roads in two coats on new work with ready mixed road marking paint confirming to I.S. 164 on Bituminous surface including cleaning the surface of all dirt, dust and other foreign matter, demarcation at site and traffic control (Over/Upto </t>
    </r>
    <r>
      <rPr>
        <u/>
        <sz val="10"/>
        <rFont val="Arial"/>
        <family val="2"/>
      </rPr>
      <t>    </t>
    </r>
    <r>
      <rPr>
        <sz val="10"/>
        <rFont val="Arial"/>
        <family val="2"/>
      </rPr>
      <t>cm wide) (MORTH-803) --</t>
    </r>
    <r>
      <rPr>
        <u/>
        <sz val="10"/>
        <rFont val="Arial"/>
        <family val="2"/>
      </rPr>
      <t>             </t>
    </r>
    <r>
      <rPr>
        <sz val="10"/>
        <rFont val="Arial"/>
        <family val="2"/>
      </rPr>
      <t>Surface</t>
    </r>
  </si>
  <si>
    <r>
      <rPr>
        <sz val="10"/>
        <rFont val="Arial"/>
        <family val="2"/>
      </rPr>
      <t>Providing  and  Fixing  of  Median  Marker  that  are  made  of  tough,  high  impact  resistant,  injection-molded, thermoplastic  body  with  an  isosceles trapezoidal  structure of  length,  width  and  height  not  less than  15cm, 10cm and  10cm respectively and  thickness not less than  1.8mm, the body structure shall be rounded  at  its acute angle, all the corners and edges. The plastic used for molding the Median Marker shall have a minimum Notched Izod Impact strength value of 600 J/m at room temperature, when tested in accordance with ASTM D256 and shall retain at least 70% of this value when subjected to accelerated weathering for 1000hrs as per ASTM G155 or UL746C. The logo of the manufacturer shall be embossed on either side of the body in the injection molding process. The Median Marker shall have rectangular-shaped, fluorescent yellow color retro- reflective sheeting of size not less than 8.5cm*8.5cm and with fully reflective micro prismatic cube corners as its retro-reflective elements as per IRC 67 2010 and  ASTM D4956 type XI specifications reflectivity values. The retro-reflective sheeting shall be one or both sides of the Median Marker and shall be edge protected with no exposed edges which will prevent edge lifting, vandalism, sheeting damage, etc. The Median Marker shall
be fixed by a combination of epoxy adhesive and grouting.</t>
    </r>
  </si>
  <si>
    <r>
      <rPr>
        <sz val="10"/>
        <rFont val="Arial"/>
        <family val="2"/>
      </rPr>
      <t>Providing  and  fixing  reflective  fluorescent  tape  on  old  road  sign  board  by  following  the  procedure recommanded  by  manufacturer.Tape  shall  be  consist  of  white  or  coloured  sheeting  having  smooth  outer surface which has the property of retro-reflection over its entire surface.It shall be weather resistant and show colour fastness.It shall be new and unused and shall show no evidance of cracking,scaling,pitting,blisting,edge lifting and shall have negligible shrinkage or expansion including cleaning / scraping and painting of existing board etc. complete. (Guidance on the recommanded application of each class of tape may be taken from IRC-
67)</t>
    </r>
  </si>
  <si>
    <r>
      <rPr>
        <sz val="10"/>
        <rFont val="Arial"/>
        <family val="2"/>
      </rPr>
      <t>Providing and fixing Aluminum-backed flexible prismatic (AFP) sheeting consisting Yellow colored flexible prismatic sheeting with non-metallic prismatic lens as Retroreflective elements and conforming to ASTM D 4956-09 Type VI specification for rebound able Retroreflective sheeting. This flexible prismatic sheeting shall be  of  1ft  width  and  laminated  at  the  back  with  a  50  micron  Aluminum  (Al)  foil  with  pressure  sensitive adhesive and liner. Further, this flexible prismatic sheeting shall have screen printed arrow/slant line pattern in black color in a continuous roll format. Neither AFP sheeting nor the flexible prismatic sheeting used in it shall crack when slowly bent in 1 second time around a 1/8th inch mandrel after being conditioned for 24hrs at 0?C and tested as per section S2.2.2. of ASTM D 4956-09. The AFP sheeting, with the liner removed, shall be applied  with  a neoprene contact adhesive with  a Polychloroprene as base, viscosity of 200-450 cps and solid content of 20-30%. Once applied, the edges of the product shall be sealed all around  with a two-part epoxy based structural adhesive and shall be extremely resistant to peel-off. A test report from institutes like
ARAI/CRRI confirming to above mentioned flexibility and ASTM-D4956-09 Type-VI retro reflectivity</t>
    </r>
  </si>
  <si>
    <r>
      <rPr>
        <sz val="10"/>
        <rFont val="Arial"/>
        <family val="2"/>
      </rPr>
      <t>Providing Vertical Delineator having wide angle cube corner micro prismatic non metallic reflective sheeting confirming  to  Type  XI  of  ASTM  D4956  -09   with  White  Color  and  Red  Color  combination  and  having minimum of retro reflective exposed area of 125 Sq CM on top slots and 35 Sq CM on bottom slots and no edges shall be exposed for tampering. This tubular delineator shall have a core and shell construction, shell shall be made of tough, high impact resistant, injection-molded, thermoplastic outer body and the inner core shall  consist  of powder  coated or  painted  Mild  steel of  minimum thickness  1.0mm.and  core-shell  structure shall be of height not less than 800 mm above the ground and width not less than 80 mm. The metallic core of the  delineator  shall  extend  300mm  beyond  the  shell  length  from  bottom  for  installing  in  the  ground.  The extended  portion  shall  have slots  to insert  anchoring rods  for enhancing the concrete grip. The logo of  the manufacturer shall be embossed on either side of the body in the injection molding process. The engineering thermoplastic  used  for  making  the  delineator  body  shall  have  minimum  initial  mechanical  properties  of
600J/m tested in accordance with ASTM D256 and shall retain at least 70% of these minimum initial values</t>
    </r>
  </si>
  <si>
    <r>
      <rPr>
        <sz val="10"/>
        <rFont val="Arial"/>
        <family val="2"/>
      </rPr>
      <t>Road  Delineators:   Supplying  and  installation  of  delineators  (Roadway  Indicators,  Hazard  markers,  Object markers) 80 to 100 cm high  above ground  level, painted  black and  white in 15 cm wide strips, fitted with 80x100mm rectangular or 75mm dia. Circular reflectorised panels at the top, buried or pressed into the ground
and confirming to I.R.C. 79 and the drawings</t>
    </r>
  </si>
  <si>
    <r>
      <rPr>
        <sz val="10"/>
        <rFont val="Arial"/>
        <family val="2"/>
      </rPr>
      <t>Supplying of Solar Raised Pavement Markers made of polycarbonate molded body with circular shape, solar powered,  LED  self  illumination  in  active  mode,  360  degree  illumination  and  reflective  panels  with  micro prismatic lens capable of providing total internal reflection of the light entering the lens face in passive mode. The marker shall support a load of 20000 kg tested in accordance to ASTM D 4280. The marker should be resistant  to  dust  and  water  ingress  according  to  IP  65  standards  and  should  withstand  temperatures  in  the range of 0 C to 70 C.  Color of lighting could be provided in red or yellow (amber) as per requirement and typical frequency of blinking is 1 Hz. There should be current losses of less than 20 micro-amperes at 2.4 V in sleep-charging  mode  to  enhance  the  life  of  the  marker  and  a  full  charge  should  provide  for  a  minimum autonomy of 50 hours. The height, width and length of the marker shall not be less than 10 mm x 100 mm x 100 mm. Also, the surface diameter of the marker shall not be less than 100 mm respectively. The weight of the marker shall not exceed 0.5 Kilograms.  Fixing will be by drilling holes on the road for the shanks to go
inside, without nails and using epoxy resin based adhesive  and complete as directed by the engineer.The</t>
    </r>
  </si>
  <si>
    <r>
      <rPr>
        <sz val="10"/>
        <rFont val="Arial"/>
        <family val="2"/>
      </rPr>
      <t>Fixing in  position  Cautionary/  Mandatory sign  boards in  ground  with  C C  1:4:8  block  of 60cm x 60cm x
75cm size etc. complete as directed including all leads.</t>
    </r>
  </si>
  <si>
    <r>
      <rPr>
        <sz val="10"/>
        <rFont val="Arial"/>
        <family val="2"/>
      </rPr>
      <t>Fixing in position Road Junction/ Informatory Sign Board in ground with C.C.1:4:8 block of 60cm x 60cm x
75cm size including all leads complete.</t>
    </r>
  </si>
  <si>
    <r>
      <rPr>
        <sz val="10"/>
        <rFont val="Arial"/>
        <family val="2"/>
      </rPr>
      <t>Supplying rolled steel channel post of 100 x 50 mm (ISMC)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r>
  </si>
  <si>
    <r>
      <rPr>
        <sz val="10"/>
        <rFont val="Arial"/>
        <family val="2"/>
      </rPr>
      <t>Supplying M.S. Angle iron post of size 65 mm x 65 mm x 6 mm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r>
  </si>
  <si>
    <r>
      <rPr>
        <sz val="10"/>
        <rFont val="Arial"/>
        <family val="2"/>
      </rPr>
      <t xml:space="preserve">Supplying M.S. Angle iron post of size </t>
    </r>
    <r>
      <rPr>
        <u/>
        <sz val="10"/>
        <rFont val="Arial"/>
        <family val="2"/>
      </rPr>
      <t>                          </t>
    </r>
    <r>
      <rPr>
        <sz val="10"/>
        <rFont val="Arial"/>
        <family val="2"/>
      </rPr>
      <t>duly painted with one coat of red oxide paint and two coats of synthetic enamel finish paint having black and white bands of 25 cm width including 2 nos of G.I. bolt and nut of size 10 mm dia. And 20 mm long including transportation etc. complete. Spec. No. : As per IRC-67, and M.O.R.T. and H. Circular No. RW/NH-33023/31/88 D.O.III  Dated 2-5-1994</t>
    </r>
  </si>
  <si>
    <r>
      <rPr>
        <sz val="10"/>
        <rFont val="Arial"/>
        <family val="2"/>
      </rPr>
      <t>Supplying M.S. Angle iron frame for informatory sign boards of size 35 mm x 35 mm x 3 mm welded and making neccesary holes required for fixing and painted with one coat of epoxy primer and two coats epoxy finish  paint  etc.  complete.Spec.  No.  :  As  per  IRC-67,   and  M.O.R.T.  and  H.  Circular  No.  RW/NH-
33023/31/88 D.O.III Dated 2-5-1994</t>
    </r>
  </si>
  <si>
    <r>
      <rPr>
        <sz val="10"/>
        <rFont val="Arial"/>
        <family val="2"/>
      </rPr>
      <t xml:space="preserve">Providing and constructing Information  Pillar of Brick Masonry in C.M. 1:6 of size 2.0 m x 0.23m x 1.0 m with base pedestal of size 2.3 m x 0.35 m x 0.45 m (0.3 m above ground), excavtion in ground upto 0.4 m, laying 0.15 m thick 80 mm soling,0.10 m thick c.c. 1:3:6, finishing the pedestal and pillar in cement plaster 12 mm thick  in  C.M.  1:5  and  finishing the pillar  with  neat  cement  finish  ,applying flat  oil  paint  of  approved colour  in  two  coats,  including  curing,  finishing  etc  complete.(In  Strata/Soil   </t>
    </r>
    <r>
      <rPr>
        <u/>
        <sz val="10"/>
        <rFont val="Arial"/>
        <family val="2"/>
      </rPr>
      <t>                     </t>
    </r>
    <r>
      <rPr>
        <sz val="10"/>
        <rFont val="Arial"/>
        <family val="2"/>
      </rPr>
      <t>)  Spec.  No.  :As
directed by Engineer-in-charge.</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</si>
  <si>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</si>
  <si>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</si>
  <si>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</si>
  <si>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</si>
  <si>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</si>
  <si>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</si>
  <si>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0"/>
        <rFont val="Arial"/>
        <family val="2"/>
      </rPr>
      <t xml:space="preserve">Providing and  fixing of retro- reflectorised informatory sign board  rectangular/Square in shape having area less than 0.9 square meter made out of  </t>
    </r>
    <r>
      <rPr>
        <u/>
        <sz val="10"/>
        <rFont val="Arial"/>
        <family val="2"/>
      </rPr>
      <t>        </t>
    </r>
    <r>
      <rPr>
        <sz val="10"/>
        <rFont val="Arial"/>
        <family val="2"/>
      </rPr>
      <t xml:space="preserve">mm aluminum sheet bonded with white retro reflective sheeting of   Class  </t>
    </r>
    <r>
      <rPr>
        <u/>
        <sz val="10"/>
        <rFont val="Arial"/>
        <family val="2"/>
      </rPr>
      <t>     </t>
    </r>
    <r>
      <rPr>
        <sz val="10"/>
        <rFont val="Arial"/>
        <family val="2"/>
      </rPr>
      <t xml:space="preserve">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t>
    </r>
  </si>
  <si>
    <r>
      <rPr>
        <sz val="10"/>
        <rFont val="Arial"/>
        <family val="2"/>
      </rPr>
      <t xml:space="preserve">Providing and fixing of retro- reflectorised  informatory sign board rectangular/Square in shape having area greater than 0.9 square meter made out of  </t>
    </r>
    <r>
      <rPr>
        <u/>
        <sz val="10"/>
        <rFont val="Arial"/>
        <family val="2"/>
      </rPr>
      <t>      </t>
    </r>
    <r>
      <rPr>
        <sz val="10"/>
        <rFont val="Arial"/>
        <family val="2"/>
      </rPr>
      <t xml:space="preserve">mm aluminum sheet bonded with white retro reflective sheeting of   Class  </t>
    </r>
    <r>
      <rPr>
        <u/>
        <sz val="10"/>
        <rFont val="Arial"/>
        <family val="2"/>
      </rPr>
      <t>     </t>
    </r>
    <r>
      <rPr>
        <sz val="10"/>
        <rFont val="Arial"/>
        <family val="2"/>
      </rPr>
      <t xml:space="preserve">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t>
    </r>
  </si>
  <si>
    <r>
      <rPr>
        <sz val="10"/>
        <rFont val="Arial"/>
        <family val="2"/>
      </rPr>
      <t xml:space="preserve">Providing  and  erecting  Overhead  signs  made  out  of   </t>
    </r>
    <r>
      <rPr>
        <u/>
        <sz val="10"/>
        <rFont val="Arial"/>
        <family val="2"/>
      </rPr>
      <t>      </t>
    </r>
    <r>
      <rPr>
        <sz val="10"/>
        <rFont val="Arial"/>
        <family val="2"/>
      </rPr>
      <t>mm  aluminum  sheet  bonded  with  white  retro reflective sheeting of Class</t>
    </r>
    <r>
      <rPr>
        <u/>
        <sz val="10"/>
        <rFont val="Arial"/>
        <family val="2"/>
      </rPr>
      <t>     </t>
    </r>
    <r>
      <rPr>
        <sz val="10"/>
        <rFont val="Arial"/>
        <family val="2"/>
      </rPr>
      <t>( Type IV High intensity micro-prismatic grade sheeting-HIP) having pressure sensitive/heat  activated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t>
    </r>
  </si>
  <si>
    <r>
      <rPr>
        <sz val="10"/>
        <rFont val="Arial"/>
        <family val="2"/>
      </rPr>
      <t>Providing and fixing board displaying information, such as 'Name of work, Tender cost, Name of Contractor, Work completion and liability period etc', having rectangular shape of 1.20m x 0.90m size made out 18 gauge (1.25mm)  thick  mild  steel  sheet  painted  with  one  coat  of  Zinc  chromate  stoving  primer  and  two  coats  of enamel  paint  on  front  side and  grey  stove enamel  on  back  side and  border  /  messages  /  symbols  etc.  with approved colour shade paint complete,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Spec. No. As directed by Engineer in Charge</t>
    </r>
  </si>
  <si>
    <r>
      <rPr>
        <sz val="10"/>
        <rFont val="Arial"/>
        <family val="2"/>
      </rPr>
      <t>Providing  and  fixing  R.C.C.  precast  cement   concrete  M-15  pedestal  OF  SIZE  0.75  X  0.75  X  0.20  m including  cost  of  steel  reinforcement  for  Km.  stone  as  per  detailed  drawing  and  specification  including
transportation of pedestal Block, all lifts etc. complete.</t>
    </r>
  </si>
  <si>
    <r>
      <rPr>
        <sz val="10"/>
        <rFont val="Arial"/>
        <family val="2"/>
      </rPr>
      <t>Providing and fixing sign boards of size 90cm having shape of an equilateral triangle made out of 14 gauge sheet with retro reflective sheeting of Engineering Grade as per M.O.T. specification   No. 801-3(1993) white reflective back  ground,  lettering symbol  bordering of  black non  reflective paint  including M.  S. angle iron back frame of size 35 mm X 35 mm X 5 mm &amp;  M.S.angle one post of 50mm x 50mm x 5mm size 3.45 metre long duly painted with white and black bands including fixing  M.S. angle of the boards with galvanised nuts and  bolts and washers. The Board  shall be as per IRC-67-1977 including conveying fixing in ground  with
C.C. 1:4:8 block of size 0.60 x 0.60 x 0.75 m, with 7 year guarantee for the sheeting etc. complete. Mild Steel Board with Engineering Grade</t>
    </r>
  </si>
  <si>
    <r>
      <rPr>
        <sz val="10"/>
        <rFont val="Arial"/>
        <family val="2"/>
      </rPr>
      <t>Providing and fixing Road junction / Information sign board of size 0.90 m x 0.60 m. prepared on 16 gauge
M.S.  sheet  with  angle  iron  frame  of  size  35x35x5  mm  including  painting  with  one  coat  of  zinc  cromate stoving primer and two coats each of green/ white back ground and back side gray stove enamelled, bonded with red retro reflective sheet Engineering grade, border / letters / numeral / arrows, coated with non pealable crystal clear protective coat retaining 100% reflection including two angle iron post of size 50x50x5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Engineer-in-charge etc. complete. Mild Steel Board with Engineering Grade.</t>
    </r>
  </si>
  <si>
    <r>
      <rPr>
        <sz val="10"/>
        <rFont val="Arial"/>
        <family val="2"/>
      </rPr>
      <t>Providing  and  fixing  informatory  sign  boards  shape  of  size  0.90  x  0.60  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  Spec.No. As per IRC-67, 2015</t>
    </r>
  </si>
  <si>
    <r>
      <rPr>
        <sz val="10"/>
        <rFont val="Arial"/>
        <family val="2"/>
      </rPr>
      <t>Providing and fixing Road junction / Information sign board of size 1.20 m x 0.90 m. prepared on 16 gauge
M.S. sheet with angle iron frame of size 35 x 35 x 5 mm with cross bracing of size 35 x 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M-20 cement concrete of 60 cm x 60 cm x 75 cm size as directed by Engineer-in- charge etc. complete.   Mild Steel sheet with Engineering grade.</t>
    </r>
  </si>
  <si>
    <r>
      <rPr>
        <sz val="10"/>
        <rFont val="Arial"/>
        <family val="2"/>
      </rPr>
      <t>Providing and fixing informatory sign boards in square or rectangular shape of any size for overhead gantries or alike made out of 3mm aluminum composite panel bonded with IRC Specified colour of  retro reflective sheeting of Type XI Diamond  Grade Sheeting (DG3) With ECF( Electronic Cutable Film) Lettring having pressure sensitive / heat activated adhesive, IRC Specified colour retro reflective cutout border &amp; messages having pressure sensitive adhesive having border &amp; messages in IRC Specified colour background including
M. S. angle iron frame and bracing of size 35 mm X 35 mm X 5 mm and  duly painted  with flat oil paint including  G.I.  fixtures  etc.  and  fixing  the  boards.  (The  work  to  be  executed  with  prior  approval  of Superintending Engineer.)</t>
    </r>
  </si>
  <si>
    <r>
      <rPr>
        <sz val="10"/>
        <rFont val="Arial"/>
        <family val="2"/>
      </rPr>
      <t>Providing and casting in situ or precast tapering R.C.C. M-20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</si>
  <si>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Semi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</si>
  <si>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Mountable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</si>
  <si>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</si>
  <si>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Semi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</si>
  <si>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casting in situ or precast tapering R.C.C. M-20 Mountable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</si>
  <si>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0"/>
        <rFont val="Arial"/>
        <family val="2"/>
      </rPr>
      <t>Providing and fixing in position Guard Railing as per Drg. No. 15 Type C dt. 20-4-79, with 3 rows of 50mm dia. G.I. pipe 30cm a part and fixed in M.S. channels of section 125 x 65 x 6 mm spaced 2.5 C/c 1:2:4 c.c. bedding of size 45 x 30cm. as per detailed drawing, with 3 coats of approved yellow and black paint including
necessary excavation in any strata.</t>
    </r>
  </si>
  <si>
    <r>
      <rPr>
        <sz val="10"/>
        <rFont val="Arial"/>
        <family val="2"/>
      </rPr>
      <t>Providing and fixing in position Guard Railing as per Drg. No. 15 Type C dt. 20-4-79, with 3 rows of 40mm dia. G.I. pipe 30cm a part and fixed in M.S. channels of section 100 x 50 x 6 mm spaced 2.5 C/c 1:2:4 c.c. bedding of size 45 x 30 x 30cm. as per detailed drawing, with 3 coats of approved of yellow and black paint
including necessary excavation in any strata.</t>
    </r>
  </si>
  <si>
    <r>
      <rPr>
        <sz val="10"/>
        <rFont val="Arial"/>
        <family val="2"/>
      </rPr>
      <t>Providing and fixing Guard Railing of 1000mm height as per Type D Drg. No. 15 dt. 20-4-79, and fixed in 40
x 40 x 6mm iron, angle embedded in 1:2:4 cement concrete bedding patti as per detailed drawing, with 3 coats of approved of yellow and black paint.</t>
    </r>
  </si>
  <si>
    <r>
      <rPr>
        <sz val="10"/>
        <rFont val="Arial"/>
        <family val="2"/>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3.75 m Width.</t>
    </r>
  </si>
  <si>
    <r>
      <rPr>
        <sz val="10"/>
        <rFont val="Arial"/>
        <family val="2"/>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5.5 m  to 7.00 m. Width.</t>
    </r>
  </si>
  <si>
    <r>
      <rPr>
        <sz val="10"/>
        <rFont val="Arial"/>
        <family val="2"/>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Each additional lane Width.</t>
    </r>
  </si>
  <si>
    <r>
      <rPr>
        <sz val="10"/>
        <rFont val="Arial"/>
        <family val="2"/>
      </rPr>
      <t>Providing and  laying a woven  Polypropylene Geotextile of Type-I manufactured  from black UV  stabilised
Polypropylene Tape yarn on the prepared subgrade as the separator cum reinforcement with necessary overlap as per drawing.( For use this item SE/CE permission is obligatory.)</t>
    </r>
  </si>
  <si>
    <r>
      <rPr>
        <sz val="10"/>
        <rFont val="Arial"/>
        <family val="2"/>
      </rPr>
      <t>Providing and laying a woven Polypropylene Geotextile of Type-II manufactured from black UV stabilised Polypropylene Tape yarn on the prepared subgrade as the separator cum reinforcement with necessary overlap
as per drawing.( For use this item SE/CE permission is obligatory.)</t>
    </r>
  </si>
  <si>
    <r>
      <rPr>
        <sz val="10"/>
        <rFont val="Arial"/>
        <family val="2"/>
      </rPr>
      <t>Providing and laying a woven Polypropylene Geotextile of Type-III manufactured from black UV stabilised Polypropylene Tape yarn on the prepared subgrade as the separator cum reinforcement with necessary overlap
as per drawing. ( For use this item SE/CE permission is obligatory.)</t>
    </r>
  </si>
  <si>
    <r>
      <rPr>
        <sz val="10"/>
        <rFont val="Arial"/>
        <family val="2"/>
      </rPr>
      <t>Providing and laying a fibre glass geogrid of Tensile strength 50 kN/m manufactured from high quality glass
fibre  strands  and  coated  with  a  polymer  modified  bitumen  as  reinforcement  to  Asphalt  overlay  flexible pavements and Asphalt over distressed rigid P.C.C.</t>
    </r>
  </si>
  <si>
    <r>
      <rPr>
        <sz val="10"/>
        <rFont val="Arial"/>
        <family val="2"/>
      </rPr>
      <t>Providing and laying a fibre glass geogrid of Tensile strength 100 kN/m manufactured from high quality glass fibre  strands  and  coated  with  a  polymer  modified  bitumen  as  reinforcement  to  Asphalt  overlay  flexible
pavements and Asphalt over distressed rigid P.C.C.</t>
    </r>
  </si>
  <si>
    <r>
      <rPr>
        <sz val="10"/>
        <rFont val="Arial"/>
        <family val="2"/>
      </rPr>
      <t>Providing  and   Constructing  gabion   structure  0.50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In Dry condition and for under water installation extra cost to be considered)</t>
    </r>
  </si>
  <si>
    <r>
      <rPr>
        <sz val="10"/>
        <rFont val="Arial"/>
        <family val="2"/>
      </rPr>
      <t>Removal of telephone / Electric poles including excavation and dismantling of foundation concrete and lines under the supervision of concerned  department, disposal with  all lifts and up to a lead of 1000 metres and
stacking the serviceable and unserviceable material separately</t>
    </r>
  </si>
  <si>
    <r>
      <rPr>
        <sz val="10"/>
        <rFont val="Arial"/>
        <family val="2"/>
      </rPr>
      <t>Metal Beam Crash  Barrier -- Type - A, W : Metal Beam Crash  Barrier (Providing and erecting a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t>
    </r>
  </si>
  <si>
    <r>
      <rPr>
        <sz val="10"/>
        <rFont val="Arial"/>
        <family val="2"/>
      </rPr>
      <t>Anti - Glare Screen with 25 mm steel pipe framework fixed with circular and rectangular vans (Providing and erecting an anti - glare screen with 25 mm dia vertical pipes fabricated and framed in the form of panels of one metre length and 1.75 mtr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approved
design and drawings.)</t>
    </r>
  </si>
  <si>
    <r>
      <rPr>
        <sz val="10"/>
        <rFont val="Arial"/>
        <family val="2"/>
      </rPr>
      <t>Providing Reinforced cement concrete crash barrier at the edges of the road, approaches to bridge structures and medians, constructed with  R.C.C. M 20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r>
  </si>
  <si>
    <r>
      <rPr>
        <sz val="10"/>
        <rFont val="Arial"/>
        <family val="2"/>
      </rPr>
      <t>Providing Reinforced cement concrete crash barrier at the edges of the road, approaches to bridge structures and medians, constructed with  R.C.C. M 25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r>
  </si>
  <si>
    <r>
      <rPr>
        <sz val="10"/>
        <rFont val="Arial"/>
        <family val="2"/>
      </rPr>
      <t>Providing Reinforced cement concrete crash barrier at the edges of the road, approaches to bridge structures and medians, constructed with  R.C.C. M 30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r>
  </si>
  <si>
    <r>
      <rPr>
        <sz val="10"/>
        <rFont val="Arial"/>
        <family val="2"/>
      </rPr>
      <t>Labour  for  metal  patch  repairs  including   preparing  surface,  adding  required  quantity  of  metal,  murum, watering,  ramming  etc  complete.  Spec.No.:  As  directed  by  Engineer-  in-charge.  (excluding  cost  and  of
material )</t>
    </r>
  </si>
  <si>
    <r>
      <rPr>
        <sz val="10"/>
        <rFont val="Arial"/>
        <family val="2"/>
      </rPr>
      <t>Restoration of rain cuts with soil, murum gravel or a mixture of these, clearing the loose soil, benching for 300mm width laying fresh material in layers not exceeding 250 mm and compaction with plate compactor or power rammer to restore the original alignment, level and slopes as per drawings and MORTH specification
clause 3002</t>
    </r>
  </si>
  <si>
    <r>
      <rPr>
        <sz val="10"/>
        <rFont val="Arial"/>
        <family val="2"/>
      </rPr>
      <t>Stripping  excess  soil  from  the  shoulder  surface  to  achieve  the  approved  level  and  compacting  with  plate
compactor at OMC as per drawings  as per MORTH specification clause 3003</t>
    </r>
  </si>
  <si>
    <r>
      <rPr>
        <sz val="10"/>
        <rFont val="Arial"/>
        <family val="2"/>
      </rPr>
      <t>Patch repair on already filled pot holes  with 20 mm premix carpet and  seal coat as per MORTH specification
clause 3004.1 and 3004.2</t>
    </r>
  </si>
  <si>
    <r>
      <rPr>
        <sz val="10"/>
        <rFont val="Arial"/>
        <family val="2"/>
      </rPr>
      <t>As Directed by
Engineer In Charge</t>
    </r>
  </si>
  <si>
    <r>
      <rPr>
        <sz val="10"/>
        <rFont val="Arial"/>
        <family val="2"/>
      </rPr>
      <t>Providing pick and  roll surface by picking  the old WBM surface to the required standard,  adding 30%  of 40mm  size  metal  and  required  quantity  of  murum  including  laying  sectioning,  watering,  compacting  with static  roller  with  thin  layer  of  murum  blindage  on  carrageway,  watering  and  compacting  by  static  roller, including cost of all materials, loading, unloading, stacking and labour etc. complete. Spec.No. : As directed
by Engineer- in-charge.</t>
    </r>
  </si>
  <si>
    <r>
      <rPr>
        <sz val="10"/>
        <rFont val="Arial"/>
        <family val="2"/>
      </rPr>
      <t>Maintenance of WBM road including filling up of pot holes, ruts and rectifying corrugated surface, damaged
edges and ravelling etc. complete</t>
    </r>
  </si>
  <si>
    <r>
      <rPr>
        <sz val="10"/>
        <rFont val="Arial"/>
        <family val="2"/>
      </rPr>
      <t>The maintenance of drains include erosion, repair, clearing, cleaning, reshaping, regrading, deepening of side
drains as well as catch water drains etc. complete</t>
    </r>
  </si>
  <si>
    <r>
      <rPr>
        <sz val="10"/>
        <rFont val="Arial"/>
        <family val="2"/>
      </rPr>
      <t>Maintenance of Hume pipe Culvert by way of  Clearing, Cleaning, Erosion repair, repairs to cracks, parapet
wall and protection work as per drawing etc. complete</t>
    </r>
  </si>
  <si>
    <r>
      <rPr>
        <sz val="10"/>
        <rFont val="Arial"/>
        <family val="2"/>
      </rPr>
      <t>Maintenance  of  road  signs  by  way  of  cleaning  and  repainting  of  mandatory  /  requlatory  /  cautionary  /
informatory and place identifications sign board as per drawings etc. complete</t>
    </r>
  </si>
  <si>
    <r>
      <rPr>
        <sz val="10"/>
        <rFont val="Arial"/>
        <family val="2"/>
      </rPr>
      <t>Cutting of branches of trees and shrubs from the road way or with in R.O.W  including disposal of wood and
leaves to suitable location etc. complete</t>
    </r>
  </si>
  <si>
    <r>
      <rPr>
        <sz val="10"/>
        <rFont val="Arial"/>
        <family val="2"/>
      </rPr>
      <t>Trimming  of  grass,  shurbs  and  weeds  from  the  shoulders/berms  and  disposing  off  the  same  to  suitable
locations etc. complete</t>
    </r>
  </si>
  <si>
    <r>
      <rPr>
        <sz val="10"/>
        <rFont val="Arial"/>
        <family val="2"/>
      </rPr>
      <t>Maintenance of guard  stones/ boundry  stones/ indicator  stones by way of  refiting of  tilted stones  repairing
with cement mortar, cleaning, repairing and white washing etc. complete</t>
    </r>
  </si>
  <si>
    <r>
      <rPr>
        <sz val="10"/>
        <rFont val="Arial"/>
        <family val="2"/>
      </rPr>
      <t>Removal of steel railing and refixing of railing  to submersible bridges including cleaning and repainting etc
complete</t>
    </r>
  </si>
  <si>
    <r>
      <rPr>
        <sz val="10"/>
        <rFont val="Arial"/>
        <family val="2"/>
      </rPr>
      <t>White washing two coats on parapet walls and white washing and geru lime painting to tree trunks including
preparation of surface by cleaning scraping  etc. complete</t>
    </r>
  </si>
  <si>
    <r>
      <rPr>
        <sz val="10"/>
        <rFont val="Arial"/>
        <family val="2"/>
      </rPr>
      <t>Dressing of  side shoulder  / Scrapping the road  side shoulder  by Mechanical  means  (  By JCB  /DOUZER) including excavation of raised side shoulders upto 15cm depth including remooving /cutting bushes,grass and dressing shoulder to desired camber and disposing of excavated stuff up to road boundary etc complete. as
directed by Engineer In Charge.</t>
    </r>
  </si>
  <si>
    <r>
      <rPr>
        <sz val="10"/>
        <rFont val="Arial"/>
        <family val="2"/>
      </rPr>
      <t>Providing and laying shoulder drain of trap rubble of 0.45 x 0.45 meter section at 45 degree angle to the road edge including hand packing, filling voids with sand/shingle of approved quality and ramming etc. complete
as desired.</t>
    </r>
  </si>
  <si>
    <r>
      <rPr>
        <sz val="10"/>
        <rFont val="Arial"/>
        <family val="2"/>
      </rPr>
      <t>Supply of self watering system Multi Stage Tree guard / Protctor 110 mm dia &amp; total height of 1800 mm made up with HDPE. In tubular section, first stage will be 600mm long &amp; second and forth stage 65% perforated casting in HDPE tubular section of 300mm long each tubular section &amp; third and fifth stage of plain 300mm long each tubular section in 110mm dia. all sections fix with stagewise with leakproof fixing arrangement 2 no tubular rubber section of  75mm dia, 1.5mm thick &amp; length 350 mm (fix on both 65% perforated tubular section at top for increase the water holding capacity as per plant height). The specially designed rubber water holding device of size 90mm dia outerside &amp; 12mm dia innerside of 1.5mm thick as per design fix on 40mm dia. 100mm long pvc pipe seperately.(for inserting the plants). 2 nos 40mm dia. treated bamboo of 2.00 mtr. height (buried 150 mm below the bottom of excavated pit &amp; stand with tubular section) 2 nos rubber/pvc ties ( fix at bottom &amp; top of plain tubular section with bamboo) 2 nos 5mm dia. fromate (fixing at bottom o tubular section  for  deep  root  irrigation system)  2 nos  600mm long HDPE  lateral  pipe of  5mm dia.  with  deep  roor
irrigation system (insert in the gromate &amp; pit, away form 200 mm from plant roots). 1200 mm long barbed</t>
    </r>
  </si>
  <si>
    <r>
      <rPr>
        <sz val="10"/>
        <rFont val="Arial"/>
        <family val="2"/>
      </rPr>
      <t>Fixing and Transporting of self watering system tree guard-insertion of sapling in self watering tree guard and capping the bottom with expandable rubber seal. Supporting the bamboo with the help of cable tie. Bamboo to be  buried  0.15  mt  ht.  below  of  excavated  pit.  Strengthening  the  bamboo  in  pit  with  adequate  measures. Circulating the barbed wire around tree guard at middle ht. from bottom and fixing it. Thr rates excluding the cost of barbed wire, bamboo, expandable seal, tree guard and all other required material. Fixing to be carried
out as per manual instruction.</t>
    </r>
  </si>
  <si>
    <r>
      <rPr>
        <sz val="10"/>
        <rFont val="Arial"/>
        <family val="2"/>
      </rPr>
      <t>Providing  50  mm thick  Full   grout  bituminous  treatment  including  supplying  all  materials  ,  prepairing  the exisisting road surface,applying tack coat @ 0.735 kg / sqm and laying the required thickness of metal layer, heating and spraying bitumen of specified Grade at the rate of 5.00 kg / sqm , spreading chips and laying seal coat of specified Grade of bitumen of 1.70 Kg/sqm and compacting , making the surface good etc. complete ( For only Patch Repair works / For Road  work )
(VG-30 bulk bitumen rates are considered to arrive at rates)</t>
    </r>
  </si>
  <si>
    <r>
      <rPr>
        <sz val="10"/>
        <rFont val="Arial"/>
        <family val="2"/>
      </rPr>
      <t>Providing 50  mm thick  semi   grout  bituminous  treatment  including supplying all  materials  , prepairing the exisisting road surface,applying tack coat @ 0.735 kg / sqm and laying the required thickness of metal layer, heating and spraying bitumen of specified Grade at the rate of 2.75 kg / sqm , spreading chips and laying seal coat of specified Grade of bitumen of 1.25 Kg/sqm and compacting , making the surface good etc. complete ( For only Patch Repair works / For Road  work )
(VG-30 bulk bitumen rates are considered to arrive at rates)</t>
    </r>
  </si>
  <si>
    <r>
      <rPr>
        <sz val="10"/>
        <rFont val="Arial"/>
        <family val="2"/>
      </rPr>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VG-30  grade @  2  kg /  sqm ,  spreading 12mm.size chips  compacting with  three wheel  static  roller  having weight 8  to 10 MT. to achive the desired  degree of  compaction  as  per Technical  Specification  Clause 506 etc.complete, including applying tack coat of VG 10 grade bitumen at the rate of 0.30 Kg Sqm. on existing bitumen surface. ( For Repair works only)</t>
    </r>
  </si>
  <si>
    <r>
      <rPr>
        <sz val="10"/>
        <rFont val="Arial"/>
        <family val="2"/>
      </rPr>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VG-30 @ 1.75 kg / sqm, spreading 12mm.size chips compacting with Static roller having weight 8 to 10 MT. to achive the desired degree of compaction as per Technical Specification Clause 506 etc.complete, including applying tack coat at the rate of 0.30 Kg Sqm.( for repair works only)</t>
    </r>
  </si>
  <si>
    <r>
      <rPr>
        <sz val="10"/>
        <rFont val="Arial"/>
        <family val="2"/>
      </rPr>
      <t>Cross Drainage
Works</t>
    </r>
  </si>
  <si>
    <r>
      <rPr>
        <sz val="10"/>
        <rFont val="Arial"/>
        <family val="2"/>
      </rPr>
      <t>Providing rubble filling of trap/ granite/ quartzite gneiss stones for foundations including filling voids with
sand/grit and compaction etc complete.</t>
    </r>
  </si>
  <si>
    <r>
      <rPr>
        <sz val="10"/>
        <rFont val="Arial"/>
        <family val="2"/>
      </rPr>
      <t>Providing and  laying in  situ  /  ready mix  cement  concrete of  M-10  proportion  with  trap/ granite/  quartzite/ gneiss  metal  in  foundation  including  necessary  form  work,  compacting  and  curing  etc.  complete.  (with reversible drum type mixer with SCADA with fine agreegates of required specifications (Natural sand / VSI
sand finely washed etc )</t>
    </r>
  </si>
  <si>
    <r>
      <rPr>
        <sz val="10"/>
        <rFont val="Arial"/>
        <family val="2"/>
      </rPr>
      <t>Providing &amp; laying in situ cement concrete of M 10 proportion with trap/ granite/ quartzite/ gneiss metal in foundation including necessary form work compacting and curing etc. complete. with reversible Drum Type
mixer with SCADA. With crushed sand .</t>
    </r>
  </si>
  <si>
    <r>
      <rPr>
        <sz val="10"/>
        <rFont val="Arial"/>
        <family val="2"/>
      </rPr>
      <t>Providing and laying in situ cement concrete of 1:4:8 proportion with trap/ granite/ quartzite/ gneiss metal in foundation including necessary form work, compacting and curing etc. complete. (with reversible drum type mixer with SCADA with fine agreegates of required specifications (Natural sand / VSI sand finely washed etc
)</t>
    </r>
  </si>
  <si>
    <r>
      <rPr>
        <sz val="10"/>
        <rFont val="Arial"/>
        <family val="2"/>
      </rPr>
      <t>Providing rubble stone paving 15cm thick in 1:3 cement mortar over a bedding of 15cm thick cement concrete
of  1:4:8  proportion  with  trap  /granite  /quartzite  /gneiss  metal  including  striking  joints  and  watering  etc. complete.</t>
    </r>
  </si>
  <si>
    <r>
      <rPr>
        <sz val="10"/>
        <rFont val="Arial"/>
        <family val="2"/>
      </rPr>
      <t>Providing and laying cement concrete pipe of IS 458:2003 NP-3 class of 600mm diameter in proper line, level
and slope etc. complete.</t>
    </r>
  </si>
  <si>
    <r>
      <rPr>
        <sz val="10"/>
        <rFont val="Arial"/>
        <family val="2"/>
      </rPr>
      <t>Providing and laying cement concrete pipe of IS 458:2003 NP-3 class of 800mm diameter in proper line, level
and slope etc. complete.</t>
    </r>
  </si>
  <si>
    <r>
      <rPr>
        <sz val="10"/>
        <rFont val="Arial"/>
        <family val="2"/>
      </rPr>
      <t>Providing and laying cement concrete pipe of IS 458:2003 NP-3 class of 900mm diameter in proper line, level
and slope etc. complete.</t>
    </r>
  </si>
  <si>
    <r>
      <rPr>
        <sz val="10"/>
        <rFont val="Arial"/>
        <family val="2"/>
      </rPr>
      <t>Providing and  laying cement concrete pipe of IS 458:2003 NP-3  class of 1000mm diameter in proper line,
level and slope etc. complete.</t>
    </r>
  </si>
  <si>
    <r>
      <rPr>
        <sz val="10"/>
        <rFont val="Arial"/>
        <family val="2"/>
      </rPr>
      <t>Providing and  laying cement concrete pipe of IS 458:2003 NP-3  class of 1200mm diameter in proper line,
level and slope  etc. complete.</t>
    </r>
  </si>
  <si>
    <r>
      <rPr>
        <sz val="10"/>
        <rFont val="Arial"/>
        <family val="2"/>
      </rPr>
      <t>Providing and laying cement concrete pipe of IS 458:2003 NP-4 class of 900mm diameter in proper line, level
and slope etc. complete.</t>
    </r>
  </si>
  <si>
    <r>
      <rPr>
        <sz val="10"/>
        <rFont val="Arial"/>
        <family val="2"/>
      </rPr>
      <t>Providing and  laying cement concrete pipe of IS 458:2003 NP-4  class of 1000mm diameter in proper line,
level and slope  etc. complete.</t>
    </r>
  </si>
  <si>
    <r>
      <rPr>
        <sz val="10"/>
        <rFont val="Arial"/>
        <family val="2"/>
      </rPr>
      <t>Providing and  laying cement concrete pipe of IS 458:2003 NP-4  class of 1200mm diameter in proper line,
level and slope etc. complete.</t>
    </r>
  </si>
  <si>
    <r>
      <rPr>
        <sz val="10"/>
        <rFont val="Arial"/>
        <family val="2"/>
      </rPr>
      <t>Providing selected hard murum filling including laying in layers of 15 to 20cmwith watering and compacting
etc. complete.</t>
    </r>
  </si>
  <si>
    <r>
      <rPr>
        <sz val="10"/>
        <rFont val="Arial"/>
        <family val="2"/>
      </rPr>
      <t>CD.15 Page.No. 168
and B.7. Page No. 38</t>
    </r>
  </si>
  <si>
    <r>
      <rPr>
        <sz val="10"/>
        <rFont val="Arial"/>
        <family val="2"/>
      </rPr>
      <t>Providing and fixing stream lined M-20 grade RCC guard stone including mild steel bar reinforcement etc.
complete.</t>
    </r>
  </si>
  <si>
    <r>
      <rPr>
        <sz val="10"/>
        <rFont val="Arial"/>
        <family val="2"/>
      </rPr>
      <t>Providing cast in situ / ready mix M20 grade cement concrete for head walls of CD work / retaining walls etc. including necessary form work, compaction, finishing and  curing etc. complete. (with  reversible drum type
mixer/ concrete batch mix plant (pan mixer)  with SCADA</t>
    </r>
  </si>
  <si>
    <r>
      <rPr>
        <sz val="10"/>
        <rFont val="Arial"/>
        <family val="2"/>
      </rPr>
      <t>Providing and  casting in situ / ready mix PCC M15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r>
  </si>
  <si>
    <r>
      <rPr>
        <sz val="10"/>
        <rFont val="Arial"/>
        <family val="2"/>
      </rPr>
      <t>Providing and  casting in situ / ready mix PCC M20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r>
  </si>
  <si>
    <r>
      <rPr>
        <sz val="10"/>
        <rFont val="Arial"/>
        <family val="2"/>
      </rPr>
      <t>Excavation  for  foundation   in  earth,  soils  of  all  types,  sand,  gravel,  soft  murum  including  shoring  and strutting, dewatering as necessary and disposing off excavated stuff as directed  etc. complete. ( By /manaual Means )
a) Upto 1.50m lift Normal Rate
b) 1.50m to 3.00m lift, Add 10%
c) 3.00m to 4.50m lift, Add 20%
d) 4.50m to 6.0m lift, Add 30%</t>
    </r>
  </si>
  <si>
    <r>
      <rPr>
        <sz val="10"/>
        <rFont val="Arial"/>
        <family val="2"/>
      </rPr>
      <t>Excavation  for  foundation   in  earth,  soils  of  all  types,  sand,  gravel,  soft  murum  including  shoring  and strutting,  dewatering  as  necessary  and  disposing  off  excavated  stuff  as  directed   etc.  complete.  (  By Mechanical Means )
a) Upto 1.50m lift Normal Rate
b) 1.50m to 3.00m lift, Add 10%
c) 3.00m to 4.50m lift, Add 20%
d) 4.50m to 6.0m lift, Add 30%</t>
    </r>
  </si>
  <si>
    <r>
      <rPr>
        <sz val="10"/>
        <rFont val="Arial"/>
        <family val="2"/>
      </rPr>
      <t>Excavation  for  foundation   in  hard  murum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</si>
  <si>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Excavation  for  foundation   in  hard  murum  and  boulders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</si>
  <si>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Excavation for foundation  in soft rock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</si>
  <si>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Excavation for foundation in hard rock by blasting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</si>
  <si>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</si>
  <si>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Excavation  for  foundation  in  hard  rock  by  chiselling  and  wedging  or  line  drilling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</si>
  <si>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Excavation  for  foundation  in  laterite  rock  including  shoring  and  strutting,  dewatering  as  necessary  and disposing off excavated stuff as directed etc. complete.
a) Upto 1.50m lift Normal Rate
b) 1.50m to 3.00m lift, Add 10%
c) 3.00m to 4.50m lift, Add 20%
d) 4.50m to 6.0m lift, Add 30%</t>
    </r>
  </si>
  <si>
    <r>
      <rPr>
        <sz val="10"/>
        <rFont val="Arial"/>
        <family val="2"/>
      </rPr>
      <t>Providing  and  fixing  25mm  diameter  steel  anchor  dowel  in  hard  rock  including  drilling  hole  of  32  mm diameter up to 0.75 mtrs depth, placing the dowel in position and effectively grouting the hole with CM 1:1
proportion etc. complete.</t>
    </r>
  </si>
  <si>
    <r>
      <rPr>
        <sz val="10"/>
        <rFont val="Arial"/>
        <family val="2"/>
      </rPr>
      <t>Dewatering on BHP basis by using water pump including diversion of stream, providing cofferdams, earthern bunds etc. as may be necessary for foundation and other parts of the the works and pumping out water during and  after  excavation  as  may  be  required  by  using  3.0  BHP  pump  etc.  complete.  (prior  approval  of
Superintending Engineer will be necessary)</t>
    </r>
  </si>
  <si>
    <r>
      <rPr>
        <sz val="10"/>
        <rFont val="Arial"/>
        <family val="2"/>
      </rPr>
      <t>Dewatering on BHP basis by using water pump including diversion of stream, providing cofferdams, earthern bunds etc. as may be necessary for foundation and other parts of the the works and pumping out water during and  after  excavation  as  may  be  required  by  using  5.0  to  9.0  BHP  pump  etc.  complete.  (prior  approval  of
Superintending Engineer will be necessary)</t>
    </r>
  </si>
  <si>
    <r>
      <rPr>
        <sz val="10"/>
        <rFont val="Arial"/>
        <family val="2"/>
      </rPr>
      <t>Dewatering on BHP basis by using water pump including diversion of stream, providing cofferdams, earthern bunds etc. as may be necessary for foundation and other parts of the the works and pumping out water during and after excavation as may be required by using 10.0 to 19.0 BHP pump etc. complete. (prior approval of
Superintending Engineer will be necessary)</t>
    </r>
  </si>
  <si>
    <r>
      <rPr>
        <sz val="10"/>
        <rFont val="Arial"/>
        <family val="2"/>
      </rPr>
      <t>Providing uncoursed rubble stone masonry of trap/ granite/ quartzite/ gneiss metal in CM 1:5 for foundation of piers, abutments, wings etc. including bailing out of  water, striking joints, scaffolding and  watering etc.
complete.</t>
    </r>
  </si>
  <si>
    <r>
      <rPr>
        <sz val="10"/>
        <rFont val="Arial"/>
        <family val="2"/>
      </rPr>
      <t>Providing and laying in situ / ready mix / ready mix M20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r>
  </si>
  <si>
    <r>
      <rPr>
        <sz val="10"/>
        <rFont val="Arial"/>
        <family val="2"/>
      </rPr>
      <t>Providing and laying in situ / ready mix / ready mix M25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r>
  </si>
  <si>
    <r>
      <rPr>
        <sz val="10"/>
        <rFont val="Arial"/>
        <family val="2"/>
      </rPr>
      <t>Sinking of wells upto 5.0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</si>
  <si>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5.0 metres and upto 6.0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</si>
  <si>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6.0 metres and upto 7.0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</si>
  <si>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7.0 metres and upto 8.0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</si>
  <si>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8.0 metres and upto 9.0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</si>
  <si>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Sinking of  wells  above 9.0  metres  and  upto  10.0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</si>
  <si>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0"/>
        <rFont val="Arial"/>
        <family val="2"/>
      </rPr>
      <t>Providing steel anchor dowel bars of 32 mm diameter and 4 m length at the base of the well including drilling
holes of 60 mm diameter up to 2.5 m depth in rock, placing the dowels in position and effectively grouting the holes with CM 1:1 etc. complete.</t>
    </r>
  </si>
  <si>
    <r>
      <rPr>
        <sz val="10"/>
        <rFont val="Arial"/>
        <family val="2"/>
      </rPr>
      <t>BR. 16 Page
Number 120</t>
    </r>
  </si>
  <si>
    <r>
      <rPr>
        <sz val="10"/>
        <rFont val="Arial"/>
        <family val="2"/>
      </rPr>
      <t>Providing and laying in situ / ready mix / ready mix M15 CC of trap/ granite /quartzite /gneiss metal for the bottom plugs of wells in the dry condition including compaction and curing wherever necessary etc. complete. (with  fully  automatic  micro  processor  based  PLC  with  SCADA  enabled  with  reversible  drum type  mixer/ concrete batch mix plant (pan mixer)  with fine agreegates of required specifications ( VSI sand finely washed
etc )</t>
    </r>
  </si>
  <si>
    <r>
      <rPr>
        <sz val="10"/>
        <rFont val="Arial"/>
        <family val="2"/>
      </rPr>
      <t>Providing and laying in situ / ready mix controlled grade of M15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VSI  sand  crushed,  excluding
reinforcement)</t>
    </r>
  </si>
  <si>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1.0 m and height of island to be 1.25 m.</t>
    </r>
  </si>
  <si>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4.0 m and height of island 4.5 m.</t>
    </r>
  </si>
  <si>
    <r>
      <rPr>
        <sz val="10"/>
        <rFont val="Arial"/>
        <family val="2"/>
      </rPr>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1.0 m and height of island to be 1.25 m.</t>
    </r>
  </si>
  <si>
    <r>
      <rPr>
        <sz val="10"/>
        <rFont val="Arial"/>
        <family val="2"/>
      </rPr>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4.0 m and height of island 4.5 m.</t>
    </r>
  </si>
  <si>
    <r>
      <rPr>
        <sz val="10"/>
        <rFont val="Arial"/>
        <family val="2"/>
      </rPr>
      <t>Providing  and  laying  of  filter  media  with  granular  materials/  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as  per  drawing  and
technical specifications etc. complete.</t>
    </r>
  </si>
  <si>
    <r>
      <rPr>
        <sz val="10"/>
        <rFont val="Arial"/>
        <family val="2"/>
      </rPr>
      <t>As directed by
Engineer in charge.</t>
    </r>
  </si>
  <si>
    <r>
      <rPr>
        <sz val="10"/>
        <rFont val="Arial"/>
        <family val="2"/>
      </rPr>
      <t>Supplying, fitting and fixing in position true to line and level cast steel rocker bearing conforming to IRC:83 (Pt-1)  section  IX  and  clause 2003  of  MoRTH  specifications  including all  accessories  as  per  drawings  and
technical specifications etc. complete.</t>
    </r>
  </si>
  <si>
    <r>
      <rPr>
        <sz val="10"/>
        <rFont val="Arial"/>
        <family val="2"/>
      </rPr>
      <t>MORT and H - 2000,1000,2200 &amp;
IRC 83-1982</t>
    </r>
  </si>
  <si>
    <r>
      <rPr>
        <sz val="10"/>
        <rFont val="Arial"/>
        <family val="2"/>
      </rPr>
      <t>Supplying,  fitting  and  fixing  in  position  true  to  line  and  level  forged  steel  rocker  bearing  including  all accessories as per drawings and technical specifications conforming to IRC:83 (Pt-1) section IX and clause
2003 of MoRTH specifications  etc. complete.</t>
    </r>
  </si>
  <si>
    <r>
      <rPr>
        <sz val="10"/>
        <rFont val="Arial"/>
        <family val="2"/>
      </rPr>
      <t>MORT and H  2000
and 2200</t>
    </r>
  </si>
  <si>
    <r>
      <rPr>
        <sz val="10"/>
        <rFont val="Arial"/>
        <family val="2"/>
      </rPr>
      <t>Supplying, fitting and fixing in position true to line and level sliding plate bearing with PTFE surface sliding on stainless steel including all accessories as per drawings and technical specifications  and BS:5400, section
9.1 and 9.2 and clause 2004 of MoRTH specifications etc. complete.</t>
    </r>
  </si>
  <si>
    <r>
      <rPr>
        <sz val="10"/>
        <rFont val="Arial"/>
        <family val="2"/>
      </rPr>
      <t>Supplying, fitting and fixing in position true to line and level elastomeric bearing including all accessories as per  drawing  and  technical  specifications  and  IRC:83  (Pt-II)  section  IX  and  clause  2005  of  MoRTH
specifications etc. complete.</t>
    </r>
  </si>
  <si>
    <r>
      <rPr>
        <sz val="10"/>
        <rFont val="Arial"/>
        <family val="2"/>
      </rPr>
      <t>Supplying, fitting and fixing in position true to line and level sliding plate bearing with stainless steel plate sliding on stainless steel plate with mild steel matrix including all accessories as per drawings and technical
specifications etc. complete.</t>
    </r>
  </si>
  <si>
    <r>
      <rPr>
        <sz val="10"/>
        <rFont val="Arial"/>
        <family val="2"/>
      </rPr>
      <t>Bridge Super
Structure</t>
    </r>
  </si>
  <si>
    <r>
      <rPr>
        <sz val="10"/>
        <rFont val="Arial"/>
        <family val="2"/>
      </rPr>
      <t>Providing, cutting, bending, hooking, tying  and laying in position TMT FE 500 steel bars for reinforcement
for all RCC works as per detailed drawings etc. complete.</t>
    </r>
  </si>
  <si>
    <r>
      <rPr>
        <sz val="10"/>
        <rFont val="Arial"/>
        <family val="2"/>
      </rPr>
      <t>BR.35 Page Number
134</t>
    </r>
  </si>
  <si>
    <r>
      <rPr>
        <sz val="10"/>
        <rFont val="Arial"/>
        <family val="2"/>
      </rPr>
      <t>Providing and joining 25 mm diameter MS / TMT FE 500 steel reinforcement bars by bottle nuts including
supplying and fitting them in position etc. complete.</t>
    </r>
  </si>
  <si>
    <r>
      <rPr>
        <sz val="10"/>
        <rFont val="Arial"/>
        <family val="2"/>
      </rPr>
      <t>Providing and joining 32 mm diameter MS /TMT FE 500 steel reinforcement bars by bottle nuts including
supplying and fitting them in position etc. complete.</t>
    </r>
  </si>
  <si>
    <r>
      <rPr>
        <sz val="10"/>
        <rFont val="Arial"/>
        <family val="2"/>
      </rPr>
      <t>BR.36 Page Number
134</t>
    </r>
  </si>
  <si>
    <r>
      <rPr>
        <sz val="10"/>
        <rFont val="Arial"/>
        <family val="2"/>
      </rPr>
      <t>Providing and laying in situ / ready mix M-20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</si>
  <si>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</si>
  <si>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</si>
  <si>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</si>
  <si>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</si>
  <si>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</si>
  <si>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buried type expansion joint (expansion gap being 20mm) covered with 12mm thick 200 mm  wide galvinised weldable structural steel plate as per IS 2062 placed symmetrically to the centre line of the  joint,  resting  freely  over  the  top  surface  of  the  deck  concrete,  welding  of  8mm  diameter  100mm  long galvanised nails spaced 300mm intervals along the centre line of the plate, all as specified in MoRTH clause
2604 etc. complete.</t>
    </r>
  </si>
  <si>
    <r>
      <rPr>
        <sz val="10"/>
        <rFont val="Arial"/>
        <family val="2"/>
      </rPr>
      <t>BR.43 Page Number
138</t>
    </r>
  </si>
  <si>
    <r>
      <rPr>
        <sz val="10"/>
        <rFont val="Arial"/>
        <family val="2"/>
      </rPr>
      <t>Providing trap/ granite/ quartzite/ gneiss rubble filling over haunches and arches including hand packing etc.
complete.</t>
    </r>
  </si>
  <si>
    <r>
      <rPr>
        <sz val="10"/>
        <rFont val="Arial"/>
        <family val="2"/>
      </rPr>
      <t>BR.46 Page Number
140</t>
    </r>
  </si>
  <si>
    <r>
      <rPr>
        <sz val="10"/>
        <rFont val="Arial"/>
        <family val="2"/>
      </rPr>
      <t>Providing vent holes 100mm diameter GI pipe in the slab and wearing course with iron grill at the top and GI
pipe at bottom as per drawing etc. complete.</t>
    </r>
  </si>
  <si>
    <r>
      <rPr>
        <sz val="10"/>
        <rFont val="Arial"/>
        <family val="2"/>
      </rPr>
      <t>BR.48 Page Number
142</t>
    </r>
  </si>
  <si>
    <r>
      <rPr>
        <sz val="10"/>
        <rFont val="Arial"/>
        <family val="2"/>
      </rPr>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Ballast walls &amp; Kerb</t>
    </r>
  </si>
  <si>
    <r>
      <rPr>
        <sz val="10"/>
        <rFont val="Arial"/>
        <family val="2"/>
      </rPr>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returns</t>
    </r>
  </si>
  <si>
    <r>
      <rPr>
        <sz val="10"/>
        <rFont val="Arial"/>
        <family val="2"/>
      </rPr>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Cell</t>
    </r>
  </si>
  <si>
    <r>
      <rPr>
        <sz val="10"/>
        <rFont val="Arial"/>
        <family val="2"/>
      </rPr>
      <t>Providing 100mm diameter GI water spouts as per detailed drawings in RCC slab and wearing surface / kerb
etc. complete.</t>
    </r>
  </si>
  <si>
    <r>
      <rPr>
        <sz val="10"/>
        <rFont val="Arial"/>
        <family val="2"/>
      </rPr>
      <t>BR.55 Page Number
150</t>
    </r>
  </si>
  <si>
    <r>
      <rPr>
        <sz val="10"/>
        <rFont val="Arial"/>
        <family val="2"/>
      </rPr>
      <t>Construction  of  precast  RCC  railing  of  M30  Grade,  aggregate  size not  exceeding 12  mm,  true  to line  and grade, tolerance of vertical RCC post not to exceed 1 in 500, centre to centre spacing between vertical post not to exceed 2000 mm, leaving adequate space between vertical post for expansion as per approved drawings and
technical specifications etc. complete.</t>
    </r>
  </si>
  <si>
    <r>
      <rPr>
        <sz val="10"/>
        <rFont val="Arial"/>
        <family val="2"/>
      </rPr>
      <t>MORT and H 2700, 1500, 1600
and 1700</t>
    </r>
  </si>
  <si>
    <r>
      <rPr>
        <sz val="10"/>
        <rFont val="Arial"/>
        <family val="2"/>
      </rPr>
      <t>Providing and laying in PCC M15 grade leveling course below approach slab complete with fully automatic micro processor PLC with SCADA enabled reversible drum type mixer/ concrete batch mix plant (pan mixer) as per drawings and Technical specifications etc. complete with  fine agreegates of required specifications (
VSI sand finely washed etc )</t>
    </r>
  </si>
  <si>
    <r>
      <rPr>
        <sz val="10"/>
        <rFont val="Arial"/>
        <family val="2"/>
      </rPr>
      <t>MORT and H  1700
and 2700</t>
    </r>
  </si>
  <si>
    <r>
      <rPr>
        <sz val="10"/>
        <rFont val="Arial"/>
        <family val="2"/>
      </rPr>
      <t>Providing and laying of RCC in M30 grade approach slab including reinforcement and formwork complete with fully automatic micro processor PLC with SCADA enabled reversible drum type mixer/ concrete batch mix  plant  (pan  mixer)   as  per  drawings  and  technical  specifications  etc.  complete  with  fine  agreegates  of
required specifications ( VSI sand finely washed etc )</t>
    </r>
  </si>
  <si>
    <r>
      <rPr>
        <sz val="10"/>
        <rFont val="Arial"/>
        <family val="2"/>
      </rPr>
      <t>MORT and H 1500, 1600, 1700
and 2700</t>
    </r>
  </si>
  <si>
    <r>
      <rPr>
        <sz val="10"/>
        <rFont val="Arial"/>
        <family val="2"/>
      </rPr>
      <t>Providing,  transporting  and  placing  in  position  precast  pretensioned  concrete  girders  as  per  drawings  and
technical specifications etc. complete.</t>
    </r>
  </si>
  <si>
    <r>
      <rPr>
        <sz val="10"/>
        <rFont val="Arial"/>
        <family val="2"/>
      </rPr>
      <t>MORT and H 1800,
2300</t>
    </r>
  </si>
  <si>
    <r>
      <rPr>
        <sz val="10"/>
        <rFont val="Arial"/>
        <family val="2"/>
      </rPr>
      <t>Providing and laying a burried expansion joint, expansion gap being 20 mm, covered with 12 mm thick, 200 mm wide galvanized weldable structural steel plate as per IS: 2062, placed symmetrical to center line of the joint,  resting  freely  over  the  top  surface  of  the  deck  concrete,  welding  of  8  mm  diameter  100  mm  long galvanised  nails  spaced  300  mm c/c  along  the  center  line  of  the  plate,  all  as  specified  in  clause 2604  etc.
complete.</t>
    </r>
  </si>
  <si>
    <r>
      <rPr>
        <sz val="10"/>
        <rFont val="Arial"/>
        <family val="2"/>
      </rPr>
      <t>Providing and filling 20 mm thick compressible fibre board in expansion joint complete as per drawings and
technical specifications etc. complete.</t>
    </r>
  </si>
  <si>
    <r>
      <rPr>
        <sz val="10"/>
        <rFont val="Arial"/>
        <family val="2"/>
      </rPr>
      <t>Providing and filling joint sealing compound with coarse sand and 6% bitumen by weight as per drawings and
technical specifications etc. complete.</t>
    </r>
  </si>
  <si>
    <r>
      <rPr>
        <sz val="10"/>
        <rFont val="Arial"/>
        <family val="2"/>
      </rPr>
      <t>Providing  and  laying  of  asphaltic  plug  joint  to  provide  for  horizontal  movement  of  25  mm  and  vertical movement of 2 mm, depth of joint varying from 75 mm to 100 mm, width varying from 500 mm to 750 mm in traffic direction covered with a closure plate of 200 mm X 6 mm of weldable structural steel conforming to IS:2062, asphaltic plug to consist of polymer modified bitumen binder, carefully selected single size aggregate to  12.5mm  nominal  size  and  a  heat  resistant  foam caulking  /backer  rod  all  as  per  approved  drawings  and
specifications etc. complete.</t>
    </r>
  </si>
  <si>
    <r>
      <rPr>
        <sz val="10"/>
        <rFont val="Arial"/>
        <family val="2"/>
      </rPr>
      <t>Providing and laying of compression seal joint consisting of steel armoured nosing at two edges of the joint gap suitably anchored to the deck concrete and a preformed chloroprene elastomer or closed cell foam joint sealer compressed and fixed into the joint gap with special adhesive binder to cater for a horizontal movement
upto 40 mm and vertical movement of 3 mm etc. complete.</t>
    </r>
  </si>
  <si>
    <r>
      <rPr>
        <sz val="10"/>
        <rFont val="Arial"/>
        <family val="2"/>
      </rPr>
      <t>Providing and laying boulders apron on river bed for protection against scour with stone boulders weighing not less than 40Kilogrameach complete as per drawings and Technical specifications etc. complete. (boulder
laid without wire crates)</t>
    </r>
  </si>
  <si>
    <r>
      <rPr>
        <sz val="10"/>
        <rFont val="Arial"/>
        <family val="2"/>
      </rPr>
      <t>Providing and laying pitching on slopes laid over prepared filter media including boulder apron laid dry in front  of  toe  of  embankment  complete  as  per  drawing  and  technical  specifications  etc.  complete.  (by
stone/boulder)</t>
    </r>
  </si>
  <si>
    <r>
      <rPr>
        <sz val="10"/>
        <rFont val="Arial"/>
        <family val="2"/>
      </rPr>
      <t>Providing and laying pitching on slopes laid over prepared filter media including boulder apron laid dry in front  of  toe  of  embankment  complete  with  fully  automatic  micro  processor  PLC  with  SCADA  enabled reversible drum type mixer/ concrete batch mix plant (pan mixer)  as per drawings and technical specifications etc. complete. (concrete blocks of size 0.30x 0.30x0.30m in CC M15 grade) with fine agreegates of required
specifications ( VSI sand finely washed etc )</t>
    </r>
  </si>
  <si>
    <r>
      <rPr>
        <sz val="10"/>
        <rFont val="Arial"/>
        <family val="2"/>
      </rPr>
      <t>Providing and laying filter material underneath pitching in slopes as per drawings and technical specifications
etc. complete.</t>
    </r>
  </si>
  <si>
    <r>
      <rPr>
        <sz val="10"/>
        <rFont val="Arial"/>
        <family val="2"/>
      </rPr>
      <t>MORT and H ? 700
and 1500</t>
    </r>
  </si>
  <si>
    <r>
      <rPr>
        <sz val="10"/>
        <rFont val="Arial"/>
        <family val="2"/>
      </rPr>
      <t>Providing  and  laying  rubble  stone  flooring  laid  in  cement  mortar  1:3  as  per  drawings  and  technical
specifications etc. complete.</t>
    </r>
  </si>
  <si>
    <r>
      <rPr>
        <sz val="10"/>
        <rFont val="Arial"/>
        <family val="2"/>
      </rPr>
      <t>Providing and laying cement concrete blocks of M15 grade flooring laid in cement mortar 1:3 as per drawings
and technical specifications etc. complete.</t>
    </r>
  </si>
  <si>
    <r>
      <rPr>
        <sz val="10"/>
        <rFont val="Arial"/>
        <family val="2"/>
      </rPr>
      <t>Construction of stone masonry curtain wall in cement mortar 1:3 as per drawings and technical specifications
etc. complete.</t>
    </r>
  </si>
  <si>
    <r>
      <rPr>
        <sz val="10"/>
        <rFont val="Arial"/>
        <family val="2"/>
      </rPr>
      <t>Providing  flexible  apron  of  100  cm  thick  comprising  of  loose  stone  boulders  weighing  not  less  than
40Kilogrambeyond curtain wall etc. complete.</t>
    </r>
  </si>
  <si>
    <r>
      <rPr>
        <sz val="10"/>
        <rFont val="Arial"/>
        <family val="2"/>
      </rPr>
      <t>Providing and construction of a gabian structure for retaining earth with segments of wire crates of size 7.0 x
3.0 x 0.6m each divided into 1.5 m compartments by cross netting, made form 4 mm galvansed steel wire @ 32Kilogram  per  10  Square  Metre  having  minimum  tensile  strength  of  300Mpa  conforming  to  IS:280  and galvanizing  coating  conforming  to  IS:4826  woven  into  mesh  with  double  twist,  mesh  size  not  exceeding 100x100mm,  filled  with  boulders  with  least  dimension  of  200mm,  all  loose  ends  to  be  tied  with  4mm
galvanized steel wire etc. complete.</t>
    </r>
  </si>
  <si>
    <r>
      <rPr>
        <sz val="10"/>
        <rFont val="Arial"/>
        <family val="2"/>
      </rPr>
      <t>Removal  of  existing  75mm  thick  cement  concrete  wearing  coat  including  its  disposal  complete  as  per
technical specification without causing any detrimental effect to any part of the bridge structure and removal of dismantled material with all lifts and lead up to 1000m etc. complete.</t>
    </r>
  </si>
  <si>
    <r>
      <rPr>
        <sz val="10"/>
        <rFont val="Arial"/>
        <family val="2"/>
      </rPr>
      <t>Removal  of  existing asphaltic  wearing coat  comprising of 50mm thick asphaltic  concrete laid  over 12  mm
thick mastic asphalt including disposal with all lift and lead upto 100m etc. complete.</t>
    </r>
  </si>
  <si>
    <r>
      <rPr>
        <sz val="10"/>
        <rFont val="Arial"/>
        <family val="2"/>
      </rPr>
      <t>Providing and  laying cement concrete wearing coat M30  grade with  batch  mix  type /   concrete mixer  with SCADA  including  reinforcement  as  per  drawings  and  technical  specifications  etc.  complete  with  fine
agreegates of required specifications ( VSI sand finely washed etc )</t>
    </r>
  </si>
  <si>
    <r>
      <rPr>
        <sz val="10"/>
        <rFont val="Arial"/>
        <family val="2"/>
      </rPr>
      <t>Providing and laying of reinforced cement concrete in M-30 grade approach slab / Rigid Pavement including formwork complete with  fully automatic micro processor based PLC with SCADA  enabled with  reversible drum  type  mixer/  concrete  batch  mix  plant  (pan  mixer)   as  per  drawings  and  technical  specifications  etc. complete  with  fine  agreegates  of  required  specifications  (  VSI  sand  finely  washed  etc  )  (  excluding
reinforcement )</t>
    </r>
  </si>
  <si>
    <r>
      <rPr>
        <sz val="10"/>
        <rFont val="Arial"/>
        <family val="2"/>
      </rPr>
      <t>MORT and H ? 1500, 1600, 1700
and 2700</t>
    </r>
  </si>
  <si>
    <r>
      <rPr>
        <sz val="10"/>
        <rFont val="Arial"/>
        <family val="2"/>
      </rPr>
      <t>Providing and laying cast in situ / ready mix  M30 RCC for 450mm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r>
  </si>
  <si>
    <r>
      <rPr>
        <sz val="10"/>
        <rFont val="Arial"/>
        <family val="2"/>
      </rPr>
      <t>Providing  and  laying  cast  in  situ  /  ready  mix   M30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r>
  </si>
  <si>
    <r>
      <rPr>
        <sz val="10"/>
        <rFont val="Arial"/>
        <family val="2"/>
      </rPr>
      <t>M.O.R.T and H -
2100</t>
    </r>
  </si>
  <si>
    <r>
      <rPr>
        <sz val="10"/>
        <rFont val="Arial"/>
        <family val="2"/>
      </rPr>
      <t>Providing  and  laying  cast  in  situ  /  ready  mix   M30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</si>
  <si>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filling sand in foundation trenches / below Raft as per drawing and technical specifications etc.
complete. (Coarse Sand and Gravel )</t>
    </r>
  </si>
  <si>
    <r>
      <rPr>
        <sz val="10"/>
        <rFont val="Arial"/>
        <family val="2"/>
      </rPr>
      <t>M.O.R.T and H -
300,2100</t>
    </r>
  </si>
  <si>
    <r>
      <rPr>
        <sz val="10"/>
        <rFont val="Arial"/>
        <family val="2"/>
      </rPr>
      <t>Providing  and  laying  cast  in  situ  /  ready  mix   M30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</si>
  <si>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stone masonry work in cement mortar 1:3 in foundation with watering complete as per drawings
and technical specifications etc. complete. (coursed rubble masonry, first sort)</t>
    </r>
  </si>
  <si>
    <r>
      <rPr>
        <sz val="10"/>
        <rFont val="Arial"/>
        <family val="2"/>
      </rPr>
      <t>M.O.R.T and H -
1400</t>
    </r>
  </si>
  <si>
    <r>
      <rPr>
        <sz val="10"/>
        <rFont val="Arial"/>
        <family val="2"/>
      </rPr>
      <t>Providing and laying cast in situ / ready mix  M30 RCC for 550mm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r>
  </si>
  <si>
    <r>
      <rPr>
        <sz val="10"/>
        <rFont val="Arial"/>
        <family val="2"/>
      </rPr>
      <t>Providing stone masonry work in cement mortar 1:3 in foundation with watering complete as per drawings
and technical specifications etc. complete. (random rubble masonry)</t>
    </r>
  </si>
  <si>
    <r>
      <rPr>
        <sz val="10"/>
        <rFont val="Arial"/>
        <family val="2"/>
      </rPr>
      <t>Providing and laying cast in situ / ready mix  M30 RCC for 600mm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</si>
  <si>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PCC in M15 grade levelling course of 100 mm thick below pile cap with fully automatic
micro processor PLC with SCADA enabled reversible drum type mixer/ concrete batch mix plant (pan mixer) etc. complete.</t>
    </r>
  </si>
  <si>
    <r>
      <rPr>
        <sz val="10"/>
        <rFont val="Arial"/>
        <family val="2"/>
      </rPr>
      <t>Providing and laying cast in situ / ready mix  M30 RCC for 625mm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</si>
  <si>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Ist class brick masonry work in 1:3 in sub structure complete with watering as per drawings and
technical specifications etc. complete. (excluding pointing and plastering)</t>
    </r>
  </si>
  <si>
    <r>
      <rPr>
        <sz val="10"/>
        <rFont val="Arial"/>
        <family val="2"/>
      </rPr>
      <t>MORT and H ?
1300, 2200</t>
    </r>
  </si>
  <si>
    <r>
      <rPr>
        <sz val="10"/>
        <rFont val="Arial"/>
        <family val="2"/>
      </rPr>
      <t>Providing and laying cast in situ / ready mix  M30 RCC for 650mm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</si>
  <si>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750mm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</si>
  <si>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</si>
  <si>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</si>
  <si>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</si>
  <si>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</si>
  <si>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</si>
  <si>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</si>
  <si>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</si>
  <si>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</si>
  <si>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</si>
  <si>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</si>
  <si>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</si>
  <si>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</si>
  <si>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</si>
  <si>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</si>
  <si>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</si>
  <si>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</si>
  <si>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r>
  </si>
  <si>
    <r>
      <rPr>
        <sz val="10"/>
        <rFont val="Arial"/>
        <family val="2"/>
      </rPr>
      <t>Providing  and  laying  cast  in  situ  /  ready  mix   M35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</si>
  <si>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</si>
  <si>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</si>
  <si>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</si>
  <si>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</si>
  <si>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</si>
  <si>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</si>
  <si>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</si>
  <si>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</si>
  <si>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Providing  and  laying  cast  in  situ  /  ready  mix   M35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</si>
  <si>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0"/>
        <rFont val="Arial"/>
        <family val="2"/>
      </rPr>
      <t>MORTH 4th
Revision No.1204 and 1904</t>
    </r>
  </si>
  <si>
    <r>
      <rPr>
        <sz val="10"/>
        <rFont val="Arial"/>
        <family val="2"/>
      </rPr>
      <t>Providing  and  laying  cast  in  situ  /  ready  mix   M40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</si>
  <si>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</si>
  <si>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</si>
  <si>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</si>
  <si>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</si>
  <si>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</si>
  <si>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</si>
  <si>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sandoncrete batch mix plant / pan mixer etc. complete.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</si>
  <si>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</si>
  <si>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</si>
  <si>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</si>
  <si>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</si>
  <si>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</si>
  <si>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</si>
  <si>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</si>
  <si>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</si>
  <si>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</si>
  <si>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laying  cast  in  situ  /  ready  mix   M40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</si>
  <si>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0"/>
        <rFont val="Arial"/>
        <family val="2"/>
      </rPr>
      <t>Providing and injecting epoxy grout including structuring of crack in the body of slab girder by sand blasting, fixing inlet tube arrangement including cost of materials, machinery required for the work and labour charges
etc. complete.</t>
    </r>
  </si>
  <si>
    <r>
      <rPr>
        <sz val="10"/>
        <rFont val="Arial"/>
        <family val="2"/>
      </rPr>
      <t>Repairing of honey combed or spilling area by chipping out the damaged spalled or honey combed portion of concrete  up  to  rusted  rebars,  cleaning  of  all  rust,  scale  and  loose  materials,  scaffolding,  compressed  air machinery etc. complete. (item includes use of air compressor, chipping machine and scaffolding for height 8
to 10 meter)</t>
    </r>
  </si>
  <si>
    <r>
      <rPr>
        <sz val="10"/>
        <rFont val="Arial"/>
        <family val="2"/>
      </rPr>
      <t>Providing  and  applying  well  mixed  polymer  cement  slurry  in  ratio  1:2  over  well  soaked  but  surface  dry concrete and  steel  rebar  for  adhesion  of  fresh  cement  and  sand  mortar  as  per  specification  as  directed  etc. complete.  (item  includes  use  of  polymers  like  sikalatex  or  similar  materials  of  relevant  specification  and
scaffolding for height 8 to 10 meter)</t>
    </r>
  </si>
  <si>
    <r>
      <rPr>
        <sz val="10"/>
        <rFont val="Arial"/>
        <family val="2"/>
      </rPr>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r>
  </si>
  <si>
    <r>
      <rPr>
        <sz val="10"/>
        <rFont val="Arial"/>
        <family val="2"/>
      </rPr>
      <t>Providing and injecting epoxy grout including structuring of cracks in the body of slab girder, fixing inlet tube arrangement including cost of materials, machinery required for the work labour charges etc. (2kg of grout is
considered per hole)</t>
    </r>
  </si>
  <si>
    <r>
      <rPr>
        <sz val="10"/>
        <rFont val="Arial"/>
        <family val="2"/>
      </rPr>
      <t>Extra  for  Chiselling  in  hard    rocks  including  removing  and  stacking  the  loose  material  and  disposing  the unserviceable materials as directed etc. complete.
550 mm dia</t>
    </r>
  </si>
  <si>
    <r>
      <rPr>
        <sz val="10"/>
        <rFont val="Arial"/>
        <family val="2"/>
      </rPr>
      <t>Extra  for  Chiselling  in  hard    rocks  including  removing  and  stacking  the  loose  material  and  disposing  the unserviceable materials as directed etc. complete.
650 mm dia</t>
    </r>
  </si>
  <si>
    <r>
      <rPr>
        <sz val="10"/>
        <rFont val="Arial"/>
        <family val="2"/>
      </rPr>
      <t>Extra  for  Chiselling  in  hard    rocks  including  removing  and  stacking  the  loose  material  and  disposing  the unserviceable materials as directed etc. complete.
900mm dia</t>
    </r>
  </si>
  <si>
    <r>
      <rPr>
        <sz val="10"/>
        <rFont val="Arial"/>
        <family val="2"/>
      </rPr>
      <t>Extra  for  Chiselling  in  hard    rocks  including  removing  and  stacking  the  loose  material  and  disposing  the unserviceable materials as directed etc. complete.
1000 mm dia</t>
    </r>
  </si>
  <si>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a) For depth of water 1.0 m and height of island to be 1.25 m.       (Well Diameter - 8m),     ( Island Diameter-
16m)</t>
    </r>
  </si>
  <si>
    <r>
      <rPr>
        <sz val="10"/>
        <rFont val="Arial"/>
        <family val="2"/>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b) For depth of water 4.0 m and height of island to be 4.50 m.       (Well Diameter - 8m),     ( Island Diameter-
16m)</t>
    </r>
  </si>
  <si>
    <r>
      <rPr>
        <sz val="10"/>
        <rFont val="Arial"/>
        <family val="2"/>
      </rPr>
      <t>Sinking of 5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</si>
  <si>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6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</si>
  <si>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7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</si>
  <si>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8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</si>
  <si>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9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</si>
  <si>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Sinking of 10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</si>
  <si>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0"/>
        <rFont val="Arial"/>
        <family val="2"/>
      </rPr>
      <t>Bridge : Well
Foundation</t>
    </r>
  </si>
  <si>
    <r>
      <rPr>
        <sz val="10"/>
        <rFont val="Arial"/>
        <family val="2"/>
      </rPr>
      <t>Providing and constructing one span service road 10m wide to reach island location. For 1 pier location  to
another pier location ( Depth of standing water 1 m)</t>
    </r>
  </si>
  <si>
    <r>
      <rPr>
        <sz val="10"/>
        <rFont val="Arial"/>
        <family val="2"/>
      </rPr>
      <t>MORT&amp;H (5th
Rev.)   1200</t>
    </r>
  </si>
  <si>
    <r>
      <rPr>
        <sz val="10"/>
        <rFont val="Arial"/>
        <family val="2"/>
      </rPr>
      <t>Providing and  laying in situ / ready mix   M-20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</si>
  <si>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r>
      <rPr>
        <sz val="10"/>
        <rFont val="Arial"/>
        <family val="2"/>
      </rPr>
      <t>Providing and  laying in situ / ready mix   M-25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</si>
  <si>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r>
      <rPr>
        <sz val="10"/>
        <rFont val="Arial"/>
        <family val="2"/>
      </rPr>
      <t>Providing and  laying in situ / ready mix   M-30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</si>
  <si>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r>
      <rPr>
        <sz val="10"/>
        <rFont val="Arial"/>
        <family val="2"/>
      </rPr>
      <t>Providing and  laying in situ / ready mix   M-35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r>
  </si>
  <si>
    <r>
      <rPr>
        <sz val="10"/>
        <rFont val="Arial"/>
        <family val="2"/>
      </rPr>
      <t>Providing and laying in situ / ready mix  M-20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</si>
  <si>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r>
      <rPr>
        <sz val="10"/>
        <rFont val="Arial"/>
        <family val="2"/>
      </rPr>
      <t>Providing and laying in situ / ready mix  M-25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</si>
  <si>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r>
      <rPr>
        <sz val="10"/>
        <rFont val="Arial"/>
        <family val="2"/>
      </rPr>
      <t>Providing and laying in situ / ready mix  M-30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</si>
  <si>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r>
      <rPr>
        <sz val="10"/>
        <rFont val="Arial"/>
        <family val="2"/>
      </rPr>
      <t>Providing and laying in situ / ready mix M-25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r>
  </si>
  <si>
    <r>
      <rPr>
        <sz val="10"/>
        <rFont val="Arial"/>
        <family val="2"/>
      </rPr>
      <t>Providing and laying in situ / ready mix M-30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r>
  </si>
  <si>
    <r>
      <rPr>
        <sz val="10"/>
        <rFont val="Arial"/>
        <family val="2"/>
      </rPr>
      <t>Providing and laying in situ / ready mix   M-25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r>
  </si>
  <si>
    <r>
      <rPr>
        <sz val="10"/>
        <rFont val="Arial"/>
        <family val="2"/>
      </rPr>
      <t>MORT&amp;H (5th Rev.) 1700,
2205,2304</t>
    </r>
  </si>
  <si>
    <r>
      <rPr>
        <sz val="10"/>
        <rFont val="Arial"/>
        <family val="2"/>
      </rPr>
      <t>Providing and laying in situ / ready mix   M-30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r>
  </si>
  <si>
    <r>
      <rPr>
        <sz val="10"/>
        <rFont val="Arial"/>
        <family val="2"/>
      </rPr>
      <t>Providing and laying in situ / ready mix   M-35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r>
  </si>
  <si>
    <r>
      <rPr>
        <sz val="10"/>
        <rFont val="Arial"/>
        <family val="2"/>
      </rPr>
      <t>Providing Sump pit in hard strata in wells as diercted or as shown in drawing including shoring and strutting
as necessary and disposing of excavted stuff</t>
    </r>
  </si>
  <si>
    <r>
      <rPr>
        <sz val="10"/>
        <rFont val="Arial"/>
        <family val="2"/>
      </rPr>
      <t>As directed by
Engineer-in Charge</t>
    </r>
  </si>
  <si>
    <r>
      <rPr>
        <sz val="10"/>
        <rFont val="Arial"/>
        <family val="2"/>
      </rPr>
      <t>Providing and filling in well with sand/ rubble and
sand/ shingle and sand including compacting between the top and bottom plugs etc. Complete</t>
    </r>
  </si>
  <si>
    <r>
      <rPr>
        <sz val="10"/>
        <rFont val="Arial"/>
        <family val="2"/>
      </rPr>
      <t>MORT&amp;H (5th
Rev.) 1210</t>
    </r>
  </si>
  <si>
    <r>
      <rPr>
        <sz val="10"/>
        <rFont val="Arial"/>
        <family val="2"/>
      </rPr>
      <t>Providing and laying plain  in situ / ready mix  M-20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</si>
  <si>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0"/>
        <rFont val="Arial"/>
        <family val="2"/>
      </rPr>
      <t>Providing and laying plain  in situ / ready mix M-25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</si>
  <si>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0"/>
        <rFont val="Arial"/>
        <family val="2"/>
      </rPr>
      <t>Providing and laying plain  in situ / ready mix M-30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</si>
  <si>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0"/>
        <rFont val="Arial"/>
        <family val="2"/>
      </rPr>
      <t>Providing and laying plain  in situ / ready mix M-35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</si>
  <si>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0"/>
        <rFont val="Arial"/>
        <family val="2"/>
      </rPr>
      <t>Providing and laying in situ / ready mix M-20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</si>
  <si>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0"/>
        <rFont val="Arial"/>
        <family val="2"/>
      </rPr>
      <t>Providing and laying in situ / ready mix M-25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</si>
  <si>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0"/>
        <rFont val="Arial"/>
        <family val="2"/>
      </rPr>
      <t>Providing and laying in situ / ready mix M-30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</si>
  <si>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0"/>
        <rFont val="Arial"/>
        <family val="2"/>
      </rPr>
      <t>Providing and laying in situ / ready mix M-35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</si>
  <si>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0"/>
        <rFont val="Arial"/>
        <family val="2"/>
      </rPr>
      <t>Bridge sub structure and
Foundation</t>
    </r>
  </si>
  <si>
    <r>
      <rPr>
        <sz val="10"/>
        <rFont val="Arial"/>
        <family val="2"/>
      </rPr>
      <t>Providing and laying in situ / ready mix M-15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</si>
  <si>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</si>
  <si>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</si>
  <si>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</si>
  <si>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</si>
  <si>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</si>
  <si>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</si>
  <si>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</si>
  <si>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M-35 plain cement concrete of trap /granite/quartzite/ gneiss metal for cast in situ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following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</si>
  <si>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M-20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</si>
  <si>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r>
      <rPr>
        <sz val="10"/>
        <rFont val="Arial"/>
        <family val="2"/>
      </rPr>
      <t>MORT&amp;H (5th Rev.)  1700, 2204,
2304</t>
    </r>
  </si>
  <si>
    <r>
      <rPr>
        <sz val="10"/>
        <rFont val="Arial"/>
        <family val="2"/>
      </rPr>
      <t>Providing and laying in situ / ready mix M-25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</si>
  <si>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r>
      <rPr>
        <sz val="10"/>
        <rFont val="Arial"/>
        <family val="2"/>
      </rPr>
      <t>Providing and laying in situ / ready mix M-30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t>
    </r>
  </si>
  <si>
    <r>
      <rPr>
        <sz val="10"/>
        <rFont val="Arial"/>
        <family val="2"/>
      </rPr>
      <t>Providing and laying in situ / ready mix M-35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</si>
  <si>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r>
      <rPr>
        <sz val="10"/>
        <rFont val="Arial"/>
        <family val="2"/>
      </rPr>
      <t>Providing  and  laying in  situ  /  ready mix  controlled  M-20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r>
  </si>
  <si>
    <r>
      <rPr>
        <sz val="10"/>
        <rFont val="Arial"/>
        <family val="2"/>
      </rPr>
      <t>MORT&amp;H(5th Rev.) 1700, 2205,
2304</t>
    </r>
  </si>
  <si>
    <r>
      <rPr>
        <sz val="10"/>
        <rFont val="Arial"/>
        <family val="2"/>
      </rPr>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5.0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r>
  </si>
  <si>
    <r>
      <rPr>
        <sz val="10"/>
        <rFont val="Arial"/>
        <family val="2"/>
      </rPr>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10.0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r>
  </si>
  <si>
    <r>
      <rPr>
        <sz val="10"/>
        <rFont val="Arial"/>
        <family val="2"/>
      </rPr>
      <t>MORT&amp;H (5th Rev.) 1700, 2205,
2304</t>
    </r>
  </si>
  <si>
    <r>
      <rPr>
        <sz val="10"/>
        <rFont val="Arial"/>
        <family val="2"/>
      </rPr>
      <t>Providing and cutting bending, hooking, laying in position and tying HCRM/ CRS  for reinforcement as per detailed  drawings  for  R.C.C.  work  Note  :  Where  item  no  34(c)  considered  in  estimate,   Anti  Corrosive Treatment Shall not be considered additionaly. HCRM : High Corrosion Resistance Marine. CRS : Corrosion
Resistance Steel.</t>
    </r>
  </si>
  <si>
    <r>
      <rPr>
        <sz val="10"/>
        <rFont val="Arial"/>
        <family val="2"/>
      </rPr>
      <t>Specifications :
MORT&amp;H (5th Rev.)   2604</t>
    </r>
  </si>
  <si>
    <r>
      <rPr>
        <sz val="10"/>
        <rFont val="Arial"/>
        <family val="2"/>
      </rPr>
      <t>Providing sacrificial shuttering for deck slab made up with galvanised Cold Rolled Cold Annealed (CRCA) steel of 310 MPA Grade with all Contractor's material, labour, erection fixing, welding etc. 
(Decking Sheet )</t>
    </r>
  </si>
  <si>
    <r>
      <rPr>
        <sz val="10"/>
        <rFont val="Arial"/>
        <family val="2"/>
      </rPr>
      <t>Providing and removing barricading with the help of portable fencing along the running track where the work is  to be done in  close vicinity  of  the track.  Fencing shall  consist  of  self  supporting steel  angles  of  size 50 x50x6mm, 1.5m long provided with hooks etc. and embedded in CC 1:2:4 block of size 0.23x0.23x0.23M placed at c/c distance of 2.0 M along the track. 12 mm dia rods in three horizontal layers tack welded with the angle  posts  including  providing  Retro-reflective  tapes  in  Horizontal  &amp;  vertical  direction.  Note  :  Released material  will  be  the  property  of  the  contractor  after  the  completion  of  work.  Cost  of  cement  to  be  paid
separately.</t>
    </r>
  </si>
  <si>
    <r>
      <rPr>
        <sz val="10"/>
        <rFont val="Arial"/>
        <family val="2"/>
      </rPr>
      <t>Providing  and  fabricating  structural  steel  work  for  Sakav  Decking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r>
  </si>
  <si>
    <r>
      <rPr>
        <sz val="10"/>
        <rFont val="Arial"/>
        <family val="2"/>
      </rPr>
      <t>Providing epoxy mortor with quartz sand with proportion epoxy concrete sand 1:6  for repairs to the cracked pier, girder etc including chipping the loose cracked concrete cleaning rust by means of brush, sand blasting and rebuilding the section giving minimum 3 day compressive strenght of 525 Kilogram/cm2 and maximum epoxy consumption of 315 Kilogram/m3 of mortar with all materails labour equipment etc complete (Quartz
Sand  885 Kilogram/Cum)</t>
    </r>
  </si>
  <si>
    <r>
      <rPr>
        <sz val="10"/>
        <rFont val="Arial"/>
        <family val="2"/>
      </rPr>
      <t>Bridge Repair New
Item</t>
    </r>
  </si>
  <si>
    <r>
      <rPr>
        <sz val="10"/>
        <rFont val="Arial"/>
        <family val="2"/>
      </rPr>
      <t>Making  and  working  inside  steel  cages  for  crocodile  including  handling  the  same  with  suitable  hanging
arrangements</t>
    </r>
  </si>
  <si>
    <r>
      <rPr>
        <sz val="10"/>
        <rFont val="Arial"/>
        <family val="2"/>
      </rPr>
      <t>As directed by
Engineer in Charge</t>
    </r>
  </si>
  <si>
    <r>
      <rPr>
        <sz val="10"/>
        <rFont val="Arial"/>
        <family val="2"/>
      </rPr>
      <t>Underwater Inspection : Underwater inspection cum video graph shall be arranged by divers to inspect from
the cavity of well  foundation and mapping of the cavityB) After rectification work</t>
    </r>
  </si>
  <si>
    <r>
      <rPr>
        <sz val="10"/>
        <rFont val="Arial"/>
        <family val="2"/>
      </rPr>
      <t>Providing fixing of dowel rod of 16 mm dia in the river bed for 400 mm depth @ 1000 mm c/c in single layer and grouting with underwater epoxy grout includes the cost of hire charges of all machineries, barge, boat,
cost of all tools and all labour charges etc., complete.</t>
    </r>
  </si>
  <si>
    <r>
      <rPr>
        <sz val="10"/>
        <rFont val="Arial"/>
        <family val="2"/>
      </rPr>
      <t>Providing fixing of shear links of 12 mm dia in the periphery of the well wall for 100 mm mm depth @ 500
mm  c/c   bothway  and  grouting  with  underwater  epoxy  grout  includes  the  cost  of  hire  charges  of  all machineries, barge, boat, cost of all tools and all labour charges etc., complete.</t>
    </r>
  </si>
  <si>
    <r>
      <rPr>
        <sz val="10"/>
        <rFont val="Arial"/>
        <family val="2"/>
      </rPr>
      <t>Providing Filling of concrete encasing of grade M35  around the periphery of the pier of 500 mm thick upto
3.5 m from the river bed level including Scarifical leakproof MS shuttering includes the cost of hire charges of all machineries, barge, boat, cost of all tools and all labour charges etc., complete.</t>
    </r>
  </si>
  <si>
    <r>
      <rPr>
        <sz val="10"/>
        <rFont val="Arial"/>
        <family val="2"/>
      </rPr>
      <t>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r>
  </si>
  <si>
    <r>
      <rPr>
        <sz val="10"/>
        <rFont val="Arial"/>
        <family val="2"/>
      </rPr>
      <t>Crack Sealing/Filling using epoxy mortar: Base and hardener of the high strength repair mortar .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of hire charges of all equipment , tools and plants and all labour
charges etc., complete.</t>
    </r>
  </si>
  <si>
    <r>
      <rPr>
        <sz val="10"/>
        <rFont val="Arial"/>
        <family val="2"/>
      </rPr>
      <t>Providing and Fixing of 12 mm nozzle in the crack portion @ 500 c/c including material, labour complete in
all respect.</t>
    </r>
  </si>
  <si>
    <r>
      <rPr>
        <sz val="10"/>
        <rFont val="Arial"/>
        <family val="2"/>
      </rPr>
      <t>Providing   Repairing   of   honeycombs   and   minor   damages   with   Polymer   Modified   Morter   including
material,labour complete in all respect.</t>
    </r>
  </si>
  <si>
    <r>
      <rPr>
        <sz val="10"/>
        <rFont val="Arial"/>
        <family val="2"/>
      </rPr>
      <t>Providing Boulder to the cavity area of 75-200mm in size  includes the cost of hire charges of all machineries,
barge, boat, cost of all tools and all labour charges etc., complete.</t>
    </r>
  </si>
  <si>
    <r>
      <rPr>
        <sz val="10"/>
        <rFont val="Arial"/>
        <family val="2"/>
      </rPr>
      <t>Providing filling of Micro-concrete and 10 mm aggreagate ( 1:1) including scarificial leakproof MS shuttering includes the cost of hire charges of all machineries, barge, boat, cost of all tools and all labour charges etc.,
complete.</t>
    </r>
  </si>
  <si>
    <r>
      <rPr>
        <sz val="10"/>
        <rFont val="Arial"/>
        <family val="2"/>
      </rPr>
      <t>Providing Grounting of nozzles with Low Viscosity Epoxy grout including material, labour complete in all
respect.</t>
    </r>
  </si>
  <si>
    <r>
      <rPr>
        <sz val="10"/>
        <rFont val="Arial"/>
        <family val="2"/>
      </rPr>
      <t>Drilling 32 mm dia hole and upto depth of 400 mm and grounting with epoxy resin of reinforcement steel of
25 mm dia of all manpower and equipments complete in all respect</t>
    </r>
  </si>
  <si>
    <r>
      <rPr>
        <sz val="10"/>
        <rFont val="Arial"/>
        <family val="2"/>
      </rPr>
      <t>Re-casting of bracket with micro-concrete and 10 mm agrregate ( 1:1) with leakproof shuttering all manpower
and equipments complete in all respect</t>
    </r>
  </si>
  <si>
    <r>
      <rPr>
        <sz val="10"/>
        <rFont val="Arial"/>
        <family val="2"/>
      </rPr>
      <t>P/fixing  of  carbon  100  mm  x  1.4  mm  carbon  laminate  with  adhesive  including  of  all  manpower  and
equipments complete in all respect</t>
    </r>
  </si>
  <si>
    <r>
      <rPr>
        <sz val="10"/>
        <rFont val="Arial"/>
        <family val="2"/>
      </rPr>
      <t>P/Applying prestressing to the laminate with hydraulic system to the required force as per approved  design
with all manpower and equipments complete in all respect</t>
    </r>
  </si>
  <si>
    <r>
      <rPr>
        <sz val="10"/>
        <rFont val="Arial"/>
        <family val="2"/>
      </rPr>
      <t>P/Fixing of carbon fiber sheet of 430 GSM with adhesive including of hanging scofolding of all manpower
and equipments complete in all respect</t>
    </r>
  </si>
  <si>
    <r>
      <rPr>
        <sz val="10"/>
        <rFont val="Arial"/>
        <family val="2"/>
      </rPr>
      <t>Anticorrosive treatment to  expose reinforcement in two coats with time interval of minimum 4 hours between
each coat. The application shall be done by brush.</t>
    </r>
  </si>
  <si>
    <r>
      <rPr>
        <sz val="10"/>
        <rFont val="Arial"/>
        <family val="2"/>
      </rPr>
      <t>Carry  out  application  of  "Bi-polar  migratory  corrosion  inhibitor"  on  concrete  surface.  This  inhibitor  has migratory kind of property which permits the material to migrate to a virtual extent of 100mm, through pores
of concrete,inhibiting the corrosion etc complete.</t>
    </r>
  </si>
  <si>
    <r>
      <rPr>
        <sz val="10"/>
        <rFont val="Arial"/>
        <family val="2"/>
      </rPr>
      <t>Providing  &amp;  applying  structural  grade  epoxy   latex  bond  coat  prior  to  application  of  any  type  of  mortar confirming  to  IS  codes  or  equivalent  to  ensure  bond  between  old  concrete  &amp;  new  concrete  by  brush
application etc complete.</t>
    </r>
  </si>
  <si>
    <r>
      <rPr>
        <sz val="10"/>
        <rFont val="Arial"/>
        <family val="2"/>
      </rPr>
      <t>Providing &amp; applying 2 coats of compatible Polyurethane on epoxy fiber wrapped surface with brush /spray
application etc complete.</t>
    </r>
  </si>
  <si>
    <r>
      <rPr>
        <sz val="10"/>
        <rFont val="Arial"/>
        <family val="2"/>
      </rPr>
      <t>Providing  &amp;  applying  20mm  thick  single  coat   Epi-bond  plaster  on  FRP  wrap  surface  &amp;  other  area  etc
complete.</t>
    </r>
  </si>
  <si>
    <r>
      <rPr>
        <sz val="10"/>
        <rFont val="Arial"/>
        <family val="2"/>
      </rPr>
      <t>Providing 10 mm dia and 150 mm long tie rod stud through corrugated GI decking sheet and welding to the
deck slab reinforcement for holding decking sheets in place etc complete.</t>
    </r>
  </si>
  <si>
    <r>
      <rPr>
        <sz val="10"/>
        <rFont val="Arial"/>
        <family val="2"/>
      </rPr>
      <t>Dismantling of concrete pedestal up to required height including cutting reinforcement by using of concrete saw,  complete  including  all  fixing  arrangements  of  the  machines,  water  for  cooling,  diamond  saw,  other accessories,  safety  of  workers  and  removal  and  disposal  of  debris  as  per  instruction  of  site  in-  charge   etc
complte</t>
    </r>
  </si>
  <si>
    <r>
      <rPr>
        <sz val="10"/>
        <rFont val="Arial"/>
        <family val="2"/>
      </rPr>
      <t>Dismantling   of   concrete   pedestal   up   to   required   height   using   electrical   breakers   including   cutting reinforcement by gas cutters, other accessories, safety of workers and removal and disposal of debris as per
instruction of site in- charge</t>
    </r>
  </si>
  <si>
    <r>
      <rPr>
        <sz val="10"/>
        <rFont val="Arial"/>
        <family val="2"/>
      </rPr>
      <t>Stone  work  Joint  Filling  :Racking  of  joints  in  Course  rubble  masonry  (CRM).  Sealing  of  the  joints  with epoxy  mortar  confirming  to  Section  2800  of  technical  specification,  including  pointing,  finishing  ect.,
complete.</t>
    </r>
  </si>
  <si>
    <r>
      <rPr>
        <sz val="10"/>
        <rFont val="Arial"/>
        <family val="2"/>
      </rPr>
      <t>Dismantelling existing damaged Drainage Water Spout and providing 100mm diameter GI water spouts as
per detailed drawings in RCC slab and wearing surface/kerb etc.complete</t>
    </r>
  </si>
  <si>
    <r>
      <rPr>
        <sz val="10"/>
        <rFont val="Arial"/>
        <family val="2"/>
      </rPr>
      <t>Providing  and  fixing  additional  reinforcement  to  replace  the  corroded  diameter  of   existing  steel  for
strengthening purpose.</t>
    </r>
  </si>
  <si>
    <r>
      <rPr>
        <sz val="10"/>
        <rFont val="Arial"/>
        <family val="2"/>
      </rPr>
      <t>Raising of  folding to reach the entire surface area of bridge. upto10 m height above ground level, made with MS tube, horizontal and vertical tub joint with cup and lock system with MS tubes, challies, MS clamp and maintaing  it  in  a  serveciabl  econdition  for  execution  work  of  cleaning  and/  or  pointing  and  or/applying protection coating and/ inspection of work at required locations and removing it there after etc complete. (Item includes   making   of   temporary   support   for   scaffolding,   cost   of   scaffolding,   labour,   material,   safety
devices,etc.,all complete)</t>
    </r>
  </si>
  <si>
    <r>
      <rPr>
        <sz val="10"/>
        <rFont val="Arial"/>
        <family val="2"/>
      </rPr>
      <t>Structural  Repairs  to  damaged  concrete  surface  with  polymer  concrete  /mortar  with  AC-ACRYLATE- REPAIR  and  AC-BOND-AID  as  detailed  in  the  method  statement  including  material,  labour,  etc.,  all complete as directed by engineer. (Repairs to deck slab, piers, abutment, girders and other locations up to 40
mm thickness).</t>
    </r>
  </si>
  <si>
    <r>
      <rPr>
        <sz val="10"/>
        <rFont val="Arial"/>
        <family val="2"/>
      </rPr>
      <t>Core Strengthening of Concrete Structure:
Strengthening of concrete structure including grouting of concrete with epoxy, AC-DUR-IE, as detailed in the method  statement.  Item  includes  cost  of  material,  labour,  equipment‘s  and  also  removal  of  nozzles  and finishing of the surface after the work.</t>
    </r>
  </si>
  <si>
    <r>
      <rPr>
        <sz val="10"/>
        <rFont val="Arial"/>
        <family val="2"/>
      </rPr>
      <t>Erecting  supports  for  placing  the  jacks,  props  and  necessary  steel  structure.  Placing  of  the  jacks  below bearings.  (as  per  the  design  of  lifting  scheme).   The  lifting  scheme  shall  be  put  up  to  the  approval  of consultants after approval of the work shall be done by competent authority. Cost of the bearings, design of erection system, jacks, platforms, safety devices, etc., complete including releasing of bridge span on the new bearings.
(Bearing replacement from 50 to 100 numbers per bridge)</t>
    </r>
  </si>
  <si>
    <r>
      <rPr>
        <sz val="10"/>
        <rFont val="Arial"/>
        <family val="2"/>
      </rPr>
      <t>Providing and laying low viscosity, abrasion resistant, insitu UV resistant sealer Monopol-160 into all type of wearing  sealer  coat  &amp;  pot  hole  filler  wherever  required   in  culverts,  bridges  and   pavements  as  per manufacturer‘s specifications and guidelines including removing loose concrete, cleaning the surface, mixing
and pouring the merterial about 20mm thick etc complete.</t>
    </r>
  </si>
  <si>
    <r>
      <rPr>
        <sz val="10"/>
        <rFont val="Arial"/>
        <family val="2"/>
      </rPr>
      <t>Providing and applying interpenertrating Polymer network concrete coating system for bridges, bridge decks, girders, piers, RCC strectures for protections against chemical and weather resistance complete comprising of one Primer Coat of epoxy phenolic interpenetrating polymer, two middle coats of IPNet Middle Coat and a Top  Coat  of  IPNet  PU  (Aliphatic  PU)  to a  total  thickness  of  300±15  microns  over  a  thoroughly  prepared surface with an interval of 3 hours to 78 hours between the coats. The application shall be in red and white colour and shall conform to the following: a. Tensile strength: Minimum tensile strength of the coating must be 15 N/mm 2 and it should be determined as per ASTM D-2370-73 b. Elongation: Minimum elongation of the coating must be 15% and it should be determined as per ASTM D-2370-73 c. Specific permeability: The maximum value must be 0.15 mg/cm 2 /mm/24hr and it should be determined as per ASTM D-1653-74 d. Adhesion with concrete: The minimum adhesion with concrete by pullout method must be 2.5N/mm 2 and it should be determined as per BS-3900-E-10-79 e. Impedence (In 3.0 % NaCl Solution) Initial 9 x 10 10 ohms minimum After 30 days 1 x 10 8 ohms minimum f. QUV Condensation test: Minimum 500 hrsas per ASTM-
G-154</t>
    </r>
  </si>
  <si>
    <r>
      <rPr>
        <sz val="10"/>
        <rFont val="Arial"/>
        <family val="2"/>
      </rPr>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Manual Means</t>
    </r>
  </si>
  <si>
    <r>
      <rPr>
        <sz val="10"/>
        <rFont val="Arial"/>
        <family val="2"/>
      </rPr>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Mechanical Means</t>
    </r>
  </si>
  <si>
    <r>
      <rPr>
        <sz val="10"/>
        <rFont val="Arial"/>
        <family val="2"/>
      </rPr>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earth/murum, ramming ,watering including shoring and  strutting etc. complete. (Lift from 1.5m To 3.0 m.) By Mechanical
Means</t>
    </r>
  </si>
  <si>
    <r>
      <rPr>
        <sz val="10"/>
        <rFont val="Arial"/>
        <family val="2"/>
      </rPr>
      <t>Excavation  for foundation  in Hard  rock by chiselling, wedging, line drilling, etc. including trimming and levelling the bed, removing the excavated material upto a distance of 50 metres beyond  the  building  area stacking   as   directed,   dewatering   and   back   filling   with   available  earth/  murum  watering,  ramming  etc.
complete. (Lift upto 1.5 m). By Mechanical Means</t>
    </r>
  </si>
  <si>
    <r>
      <rPr>
        <sz val="10"/>
        <rFont val="Arial"/>
        <family val="2"/>
      </rPr>
      <t>Excavation  for  foundation  in  laterite  rock  (soft  or  hard)  including  trimming  and  levelling  the  bed  for  the foundation,  removing  the  excavated  material  up  to  a  distance  of  50  metres  beyond  the   building   area, stacking   as   directed,   dewatering   and   back   filling   with   available   murum,  watering,  ramming  etc.
complete. (Lift upto 1.5 m.) By Mechanical Means</t>
    </r>
  </si>
  <si>
    <r>
      <rPr>
        <sz val="10"/>
        <rFont val="Arial"/>
        <family val="2"/>
      </rPr>
      <t>Providing  preconstructional  antitermite  treatment  as  per  I.S.  6313  (Part-II)  by  treating  the  top  surface   of plinth  filling  at  the  rate  of  5  litres  of  emulsion  concentrate  at  1.0  percent  of clorophyrifos  per square
metre of surface area covering ten years guarantee on bond paper.</t>
    </r>
  </si>
  <si>
    <r>
      <rPr>
        <sz val="10"/>
        <rFont val="Arial"/>
        <family val="2"/>
      </rPr>
      <t>Providing  antitermite  treatment  to  the  wooden  frames  of  doors/windows  of  the  existing building as per
I.S. 6313 (Part-III) by drilling 6mm dia. holes at four corners on one side and four corners on other side at a downward  angle of  about  45  degree at  the junction  of  wood  work  and  masonary  and  injecting 150 ml.  of chlorodane 5% W.C. and sealing by filling putty etc. complete covering 2 years guarantee on bond paper.</t>
    </r>
  </si>
  <si>
    <r>
      <rPr>
        <sz val="10"/>
        <rFont val="Arial"/>
        <family val="2"/>
      </rPr>
      <t>Providing  antitermite  treatment  to  the  sides  of  flooring  of  the  existing  building  as  per  I.S. 6313 (Part- III) by punching holes 6mm dia. drilled at a distance of 30cm. centre to centre and injecting one percent  of chlorodane  emulsion   concentrate  at  the  rate  of   50  ml   per  hole  and  sealing by  filling putty  etc.  complete
covering 2 years guarantee on bond paper.</t>
    </r>
  </si>
  <si>
    <r>
      <rPr>
        <sz val="10"/>
        <rFont val="Arial"/>
        <family val="2"/>
      </rPr>
      <t>Providing  general  pest  control  services  to the  building to  control  the  nuisance of  cockroaches,  lizards,  pin
bores and other insects etc. with 4 operations in a year and monthly check up.</t>
    </r>
  </si>
  <si>
    <r>
      <rPr>
        <sz val="10"/>
        <rFont val="Arial"/>
        <family val="2"/>
      </rPr>
      <t>Providing  general  pest  control  services  to  small  size  of  inspection  chamber  to  control  the nuisance of
cockroaches during the year with monthly check up.</t>
    </r>
  </si>
  <si>
    <r>
      <rPr>
        <sz val="10"/>
        <rFont val="Arial"/>
        <family val="2"/>
      </rPr>
      <t>Providing  general  pest  control  services  to  big  size  of  inspection  chamber  to  control  the nuisance of
cockroaches during the year with monthly check up.</t>
    </r>
  </si>
  <si>
    <r>
      <rPr>
        <sz val="10"/>
        <rFont val="Arial"/>
        <family val="2"/>
      </rPr>
      <t>Labour   charges   for   removing   grass,   thorney   shrubs,   Jungli   shrub,   Kubabul   and   alike   grass  along
roadside making the ground clean by showel and phavaras etc. complete.</t>
    </r>
  </si>
  <si>
    <r>
      <rPr>
        <sz val="10"/>
        <rFont val="Arial"/>
        <family val="2"/>
      </rPr>
      <t>As directed by Engineer in
charge.</t>
    </r>
  </si>
  <si>
    <r>
      <rPr>
        <sz val="10"/>
        <rFont val="Arial"/>
        <family val="2"/>
      </rPr>
      <t>Filling  in  plinth  and  floors  with   approved   excavated  material  in  15cm.  to  20cm.  layers
including watering and compacting etc. complete.</t>
    </r>
  </si>
  <si>
    <r>
      <rPr>
        <sz val="10"/>
        <rFont val="Arial"/>
        <family val="2"/>
      </rPr>
      <t>Bd.A.10 Page
Number 262</t>
    </r>
  </si>
  <si>
    <r>
      <rPr>
        <sz val="10"/>
        <rFont val="Arial"/>
        <family val="2"/>
      </rPr>
      <t>Filling  in  plinth  and  floors  with  contractors   material/brought  from  outside  and  approved  by  Engineer incharge   in  layers  of  15  cm   to  20  cm    including  watering  and  compaction  etc.
complete.</t>
    </r>
  </si>
  <si>
    <r>
      <rPr>
        <sz val="10"/>
        <rFont val="Arial"/>
        <family val="2"/>
      </rPr>
      <t>Providing  dry/  trap/  granite/  quartzite/  gneiss  rubble  stone  soling  15  cm  to  20  cm  thick
including hand packing and compacting etc. complete.</t>
    </r>
  </si>
  <si>
    <r>
      <rPr>
        <sz val="10"/>
        <rFont val="Arial"/>
        <family val="2"/>
      </rPr>
      <t>Bd.A. 12 Page
Number 264</t>
    </r>
  </si>
  <si>
    <r>
      <rPr>
        <sz val="10"/>
        <rFont val="Arial"/>
        <family val="2"/>
      </rPr>
      <t>Providing  and  filling  in  the  foundation  with  sand  of  approved  quality  including  watering, compacting
etc. complete. (To be executed with prior approval of Superintending Engineer)</t>
    </r>
  </si>
  <si>
    <r>
      <rPr>
        <sz val="10"/>
        <rFont val="Arial"/>
        <family val="2"/>
      </rPr>
      <t>Bd.A.13 Page
Number 264</t>
    </r>
  </si>
  <si>
    <r>
      <rPr>
        <sz val="10"/>
        <rFont val="Arial"/>
        <family val="2"/>
      </rPr>
      <t>Providing and laying  cast in situ / Ready Mix Cement Concrete of M2O grade RCC single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</si>
  <si>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single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</si>
  <si>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single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</si>
  <si>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single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</si>
  <si>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</si>
  <si>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</si>
  <si>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</si>
  <si>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M-25 for single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</si>
  <si>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</si>
  <si>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</si>
  <si>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</si>
  <si>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Providing and laying  cast in situ / Ready Mix Cement Concrete M-20 for double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r>
  </si>
  <si>
    <r>
      <rPr>
        <sz val="10"/>
        <rFont val="Arial"/>
        <family val="2"/>
      </rPr>
      <t>Chiseling  through  pile  shells  in  hard  strata  like  boulders,  soft  and  hard  rocks  Upto  and inclusive  of
550  mm  diameter  including  removing  and  stacking  the  loose  materials  etc. complete and disposing of the unserviceable materials outside complete.</t>
    </r>
  </si>
  <si>
    <r>
      <rPr>
        <sz val="10"/>
        <rFont val="Arial"/>
        <family val="2"/>
      </rPr>
      <t>Chiseling through pile shells in hard strata like boulders, soft and hard rocks Beyond 550 mm and upto and
inclusive of  750 mm dia. including removing and stacking the loose materials etc. complete and disposing of the unserviceable materials outside complete.</t>
    </r>
  </si>
  <si>
    <r>
      <rPr>
        <sz val="10"/>
        <rFont val="Arial"/>
        <family val="2"/>
      </rPr>
      <t>Chiseling through pile shells in hard strata like boulders, soft and hard rocks Beyond 750 mm and upto and inclusive of  900 mm dia including removing and stacking the loose materials etc. complete and disposing of
the unserviceable materials outside complete.</t>
    </r>
  </si>
  <si>
    <r>
      <rPr>
        <sz val="10"/>
        <rFont val="Arial"/>
        <family val="2"/>
      </rPr>
      <t>Chiseling through pile shells in hard strata like boulders, soft and hard rocks Beyond 900 mm and upto and
inclusive of  1050 mm dia. including removing and stacking the loose materials etc. complete and disposing of the unserviceable materials outside complete.</t>
    </r>
  </si>
  <si>
    <r>
      <rPr>
        <sz val="10"/>
        <rFont val="Arial"/>
        <family val="2"/>
      </rPr>
      <t>Carrying  out  load  test  for  1.5  times  the  proposed  safe  working  load  on  the  pile  in  driven position upto  400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</si>
  <si>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400 mm and upto to 550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</si>
  <si>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550  mm  and  upto  650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</si>
  <si>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650  mm  and  upto  750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</si>
  <si>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</si>
  <si>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825  mm  and  upto  900  mm  diameter  including  construction  of  test  cap,  use  of  accessories  and instruments including providing graphs as per I.S. code or Std.Specifications and dismantling the test cap after
testing and cleaning the site complete.</t>
    </r>
  </si>
  <si>
    <r>
      <rPr>
        <sz val="10"/>
        <rFont val="Arial"/>
        <family val="2"/>
      </rPr>
      <t>Carrying  out  load  test  for  1.5  times  the  proposed  safe  working  load  on  the  pile  in  driven position above 900  mm diameter  including construction  of  test  cap, use of accessories  and instruments including providing graphs as per I.S. code or Std.Specifications and dismantling the test cap after testing and cleaning
the site complete.</t>
    </r>
  </si>
  <si>
    <r>
      <rPr>
        <sz val="10"/>
        <rFont val="Arial"/>
        <family val="2"/>
      </rPr>
      <t>Empty boring for 325 to 400 mm dia bored R.C.C. cast in situ piles including withdrawal of shell, removal of earth to a distance of 50 metres etc. complete.
Spec :(As directed by Engineer in Charge)</t>
    </r>
  </si>
  <si>
    <r>
      <rPr>
        <sz val="10"/>
        <rFont val="Arial"/>
        <family val="2"/>
      </rPr>
      <t>Empty boring for 425 to 500 mm dia. bored R.C.C. cast in situ piles including withdrawal of shell, removal of earth to a distance of 50 metres etc. complete.
Spec :(As directed by Engineer in Charge)</t>
    </r>
  </si>
  <si>
    <r>
      <rPr>
        <sz val="10"/>
        <rFont val="Arial"/>
        <family val="2"/>
      </rPr>
      <t>Empty boring for 525 to 600 mm dia. bored R.C.C. cast in situ piles including withdrawal of shell, removal of earth to a distance of 50 metres etc. complete.
Spec :(As directed by Engineer in Charge)</t>
    </r>
  </si>
  <si>
    <r>
      <rPr>
        <sz val="10"/>
        <rFont val="Arial"/>
        <family val="2"/>
      </rPr>
      <t>Empty boring for 625 to 700 mm dia. bored R.C.C. cast in situ piles including withdrawal of shell, removal of earth to a distance of 50 metres etc. complete.
Spec :(As directed by Engineer in Charge)</t>
    </r>
  </si>
  <si>
    <r>
      <rPr>
        <sz val="10"/>
        <rFont val="Arial"/>
        <family val="2"/>
      </rPr>
      <t>Empty boring for 725 to 1050 mm dia. bored R.C.C. cast in situ piles including withdrawal of shell, removal of earth to a distance of 50 metres etc. complete.
Spec :(As directed by Engineer in Charge)</t>
    </r>
  </si>
  <si>
    <r>
      <rPr>
        <sz val="10"/>
        <rFont val="Arial"/>
        <family val="2"/>
      </rPr>
      <t>Chipping and dressing of the R.C.C. piles upto 0.60  meterincluding cleaning reinforcement and removal of dismantled materials upto a distance of 50 meter beyond the building area etc. for providing pile caps.
Spec :(As directed by Engineer in Charge</t>
    </r>
  </si>
  <si>
    <r>
      <rPr>
        <sz val="10"/>
        <rFont val="Arial"/>
        <family val="2"/>
      </rPr>
      <t>Pile Foundation:
Building</t>
    </r>
  </si>
  <si>
    <r>
      <rPr>
        <sz val="10"/>
        <rFont val="Arial"/>
        <family val="2"/>
      </rPr>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Upto 3.00 meter deep liner</t>
    </r>
  </si>
  <si>
    <r>
      <rPr>
        <sz val="10"/>
        <rFont val="Arial"/>
        <family val="2"/>
      </rPr>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Spec :(As directed by Engineer in Charge From 3.00 to 9.50 meter deep liner</t>
    </r>
  </si>
  <si>
    <r>
      <rPr>
        <sz val="10"/>
        <rFont val="Arial"/>
        <family val="2"/>
      </rPr>
      <t>Providing and laying Cast in situ/Ready Mix cement concrete M-25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r>
  </si>
  <si>
    <r>
      <rPr>
        <sz val="10"/>
        <rFont val="Arial"/>
        <family val="2"/>
      </rPr>
      <t>Providing and laying Cast in situ/Ready Mix cement concrete M-30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 With fine aggregate (Crushed sand VSI Grade)  complete.
(Excluding steel reinforcement)</t>
    </r>
  </si>
  <si>
    <r>
      <rPr>
        <sz val="10"/>
        <rFont val="Arial"/>
        <family val="2"/>
      </rPr>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r>
  </si>
  <si>
    <r>
      <rPr>
        <sz val="10"/>
        <rFont val="Arial"/>
        <family val="2"/>
      </rPr>
      <t>Providing  structural  steel  work  in  single  stanchions  composed  of  R.S.J.  Channel  etc.  with 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r>
  </si>
  <si>
    <r>
      <rPr>
        <sz val="10"/>
        <rFont val="Arial"/>
        <family val="2"/>
      </rPr>
      <t>Providing  and   erecting  structural   steel   for   sakav   with   all   bracing  gusset   plates  etc.   as  per  detailed design  and  drawing or as directed including cutting, fabricating, hoisting, erecting, fixing in position, making riveted/ bolted/welded connection and oil painting with 2 coats of approved quality and shade etc. complete.
complete.</t>
    </r>
  </si>
  <si>
    <r>
      <rPr>
        <sz val="10"/>
        <rFont val="Arial"/>
        <family val="2"/>
      </rPr>
      <t>Structural Steel
Work</t>
    </r>
  </si>
  <si>
    <r>
      <rPr>
        <sz val="10"/>
        <rFont val="Arial"/>
        <family val="2"/>
      </rPr>
      <t>Providing Gas or Electrical welding for structural steel section, plates as per detailed drawing.
For less than 10 mm thick section.</t>
    </r>
  </si>
  <si>
    <r>
      <rPr>
        <sz val="10"/>
        <rFont val="Arial"/>
        <family val="2"/>
      </rPr>
      <t>Providing and fixing mild steel grill gate as per the detailed drawing including hinges, locking arrangements and   painting   in   three   coats   of   oil   paint   of   approved   colour   and   shade   etc.  complete.(weight  18 Kilogram. to 20 Kilogram. Per Sq.m.)
Spec.Number: As directed by Engineer- in-charge.</t>
    </r>
  </si>
  <si>
    <r>
      <rPr>
        <sz val="10"/>
        <rFont val="Arial"/>
        <family val="2"/>
      </rPr>
      <t>Providing  structural  steel  work  in  hollow  section  of  various  thickness  and  sizes  in  square, rectanular and round shape from 25mm to 450mm  section as per IS 4923 YST 310 Grade produced from iron ore and blast furnace route etc. as per detailed designs and drawing or as directed   including   cutting,   fabricating, hoisting,   erecting,   fixing   in   position,   making riveted/bolted/ welded connections and painting
complete.</t>
    </r>
  </si>
  <si>
    <r>
      <rPr>
        <sz val="10"/>
        <rFont val="Arial"/>
        <family val="2"/>
      </rPr>
      <t>Providing   and   laying   Cast   in   situ/Ready   Mix   cement   concrete   in   M-10   of   trap/   granite/  quartzite/ gneiss   metal   for   foundation   and   bedding   including   bailing   out   water,   Steel  centering,  formwork, laying/pumping, compacting, roughening them if special finish is to be provided,  finishing  if  required  and curing  complete,  with  fully  automatic  micro  processor based PLC with SCADA enabled reversible Drum Type  mixer/concrete  Batch  mix  plant  (Pan  mixer)  etc.  complete.   With  fine  aggregate  (Crushed  sand  VSI
Grade)</t>
    </r>
  </si>
  <si>
    <r>
      <rPr>
        <sz val="10"/>
        <rFont val="Arial"/>
        <family val="2"/>
      </rPr>
      <t>Bd.E.2 Page Number 288 and
B.7 Page No 38</t>
    </r>
  </si>
  <si>
    <r>
      <rPr>
        <sz val="10"/>
        <rFont val="Arial"/>
        <family val="2"/>
      </rPr>
      <t>Providing  and  laying  Cast  in  situ/Ready  Mix  cement  concrete  in  M-20  of  trap  /  granite
/quartzite/  gneiss  metal  for  arches  including  skew  backs  as  per  detailed   drawing  or  as  directed   in superstructure including steel centering,  formwork, compacting,  finishing with  minimum thickness  of  1:3 cement   plaster   to   give   a   smooth   and   even   surface   or   roughening   them   if  special   finish   is   to   be provided  and  curing  and  finishing  if  required  complete,  with  fully automatic  micro  processor  based PLC  with  SCADA  enabled  reversible  Drum Type  mixer. complete, . With fine aggregate (Crushed sand
VSI Grade)</t>
    </r>
  </si>
  <si>
    <r>
      <rPr>
        <sz val="10"/>
        <rFont val="Arial"/>
        <family val="2"/>
      </rPr>
      <t>Bd.E.7 Page No 291 and B-7
Page No .38</t>
    </r>
  </si>
  <si>
    <r>
      <rPr>
        <sz val="10"/>
        <rFont val="Arial"/>
        <family val="2"/>
      </rPr>
      <t>Providing     and     laying     Cast     in     situ/Ready     Mix     cement     concrete     in     M15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r>
  </si>
  <si>
    <r>
      <rPr>
        <sz val="10"/>
        <rFont val="Arial"/>
        <family val="2"/>
      </rPr>
      <t>Providing and laying in situ /Ready Mix  cement concrete  M-20  of trap / granite /quartzite/ gneiss   metal  for
R.C.C.  work   in  foundations  like  raft,  strip  foundations,  grillage  and footings  of  R.C.C.  columns  and steel   stanchions    etc.   including   bailing   out   water,    Steel  centering   formwork,   laying/pumping   cover blocks,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r>
  </si>
  <si>
    <r>
      <rPr>
        <sz val="10"/>
        <rFont val="Arial"/>
        <family val="2"/>
      </rPr>
      <t>Bd.F.3 Page Number 298 and
B.7, Page Number38</t>
    </r>
  </si>
  <si>
    <r>
      <rPr>
        <sz val="10"/>
        <rFont val="Arial"/>
        <family val="2"/>
      </rPr>
      <t>Providing  and  laying  Cast  in  situ/Ready  Mix  cement  concrete  M-25  of  trap  /  granite
/quartzite/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</si>
  <si>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M-30  of  trap  /  granite
/quartzite/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</si>
  <si>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M-35  of  trap  /  granite
/quartzite/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</si>
  <si>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M-40  of  trap  /  granite
/quartzite/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</si>
  <si>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M-20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</si>
  <si>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Bd.F.5 Page Number 300 and B.7,
Page.Number 38</t>
    </r>
  </si>
  <si>
    <r>
      <rPr>
        <sz val="10"/>
        <rFont val="Arial"/>
        <family val="2"/>
      </rPr>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</si>
  <si>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Bd.F.5 Page Number 300 and
B-7,Page No 38.</t>
    </r>
  </si>
  <si>
    <r>
      <rPr>
        <sz val="10"/>
        <rFont val="Arial"/>
        <family val="2"/>
      </rPr>
      <t>Providing  and  laying  Cast  in  situ/Ready  Mix  cement  concrete  M-30  of  trap  /  granite
/quartzite/ gneiss metal for R.C.C. columns as per detailed designs and drawing or as directed including steel centering,  formwork,cover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</si>
  <si>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M-35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without SCAD Aenabled reversible Drum Type mixer/ concrete Batch mix plant (Pan mixer) etc. complete. With fine aggregate (Crushed sand VSI Grade)</t>
    </r>
  </si>
  <si>
    <r>
      <rPr>
        <sz val="10"/>
        <rFont val="Arial"/>
        <family val="2"/>
      </rPr>
      <t>Providing  and  laying  Cast  in  situ/Ready  Mix  cement  concrete  M-40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</si>
  <si>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M-20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</si>
  <si>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Bd.F.6 Page Number 300 and
B.7, Page Number38</t>
    </r>
  </si>
  <si>
    <r>
      <rPr>
        <sz val="10"/>
        <rFont val="Arial"/>
        <family val="2"/>
      </rPr>
      <t>Providing  and  laying  Cast  in  situ/Ready  Mix  cement  concrete  M-30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</si>
  <si>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Mixcement concrete M-35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</si>
  <si>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M-40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</si>
  <si>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Bd.F.8 Page Number 302 and
B.7, Page Number38</t>
    </r>
  </si>
  <si>
    <r>
      <rPr>
        <sz val="10"/>
        <rFont val="Arial"/>
        <family val="2"/>
      </rPr>
      <t>Providing  and  laying  Cast  in  situ/Ready  Mix  cement  concrete  M-35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</si>
  <si>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Mixcement concrete M-20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</si>
  <si>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Bd.F.9 Page Number 303 and
B.7, Page Number38</t>
    </r>
  </si>
  <si>
    <r>
      <rPr>
        <sz val="10"/>
        <rFont val="Arial"/>
        <family val="2"/>
      </rPr>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r>
  </si>
  <si>
    <r>
      <rPr>
        <sz val="10"/>
        <rFont val="Arial"/>
        <family val="2"/>
      </rPr>
      <t>Bd.F.8 Page Number 303 and
B.7, Page Number38</t>
    </r>
  </si>
  <si>
    <r>
      <rPr>
        <sz val="10"/>
        <rFont val="Arial"/>
        <family val="2"/>
      </rPr>
      <t>Bd. F. 12 Page Number 304 and
B-7, Pg 38</t>
    </r>
  </si>
  <si>
    <r>
      <rPr>
        <sz val="10"/>
        <rFont val="Arial"/>
        <family val="2"/>
      </rPr>
      <t>Providing  and  laying  Cast  in  situ/Ready  Mix  cement  concrete  in   M-20  of  trap  /  quartzite
/granite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</si>
  <si>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13 Page Number 305
/I.S. 456 (2000</t>
    </r>
  </si>
  <si>
    <r>
      <rPr>
        <sz val="10"/>
        <rFont val="Arial"/>
        <family val="2"/>
      </rPr>
      <t>Providing  and  laying  Cast  in  situ/Ready  Mix  cement  concrete  in   M-25  of  trap  /  quartzite
/granite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</si>
  <si>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Providing  and  laying  Cast  in  situ/Ready  Mix  cement  concrete  in   M-20  of  trap  /  quartzite
/granite /gneiss metal for R.C.C.newel posts of staircase as per detailed design and drawings 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</si>
  <si>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14 Page Number 305
/I.S. 456 (2001</t>
    </r>
  </si>
  <si>
    <r>
      <rPr>
        <sz val="10"/>
        <rFont val="Arial"/>
        <family val="2"/>
      </rPr>
      <t>Providing  and  laying  Cast  in  situ/Ready  Mix  cement  concrete  in   M-25  of  trap  /  quartzite
/granite /gneiss metal for R.C.C.newel posts of staircase as per detailed design and drawings including steel centering,  plywood  /  steel  formwork,  steel  props,  laying/pumping,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</si>
  <si>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14 Page Number 305
/I.S. 456 (2002</t>
    </r>
  </si>
  <si>
    <r>
      <rPr>
        <sz val="10"/>
        <rFont val="Arial"/>
        <family val="2"/>
      </rPr>
      <t>Bd. F. 15 Page Number 306
/I.S. 456 (2003</t>
    </r>
  </si>
  <si>
    <r>
      <rPr>
        <sz val="10"/>
        <rFont val="Arial"/>
        <family val="2"/>
      </rPr>
      <t>Providing  and  laying  Cast  in  situ/Ready  Mix  cement  concrete  in   M-20  of  trap  /  granite
/gneiss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</si>
  <si>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Bd. F. 16 Page Number 306
/I.S. 456 (2004</t>
    </r>
  </si>
  <si>
    <r>
      <rPr>
        <sz val="10"/>
        <rFont val="Arial"/>
        <family val="2"/>
      </rPr>
      <t>Providing  and  laying  Cast  in  situ/Ready  Mix  cement  concrete  in   M-25  of  trap  /  granite
/gneiss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</si>
  <si>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0"/>
        <rFont val="Arial"/>
        <family val="2"/>
      </rPr>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r>
  </si>
  <si>
    <r>
      <rPr>
        <sz val="10"/>
        <rFont val="Arial"/>
        <family val="2"/>
      </rPr>
      <t>Providing  and  fixing  in  position  HCRM  /  CRS  (Corrosion   Resistant  Steel)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r>
  </si>
  <si>
    <r>
      <rPr>
        <sz val="10"/>
        <rFont val="Arial"/>
        <family val="2"/>
      </rPr>
      <t>MORT and H 1600
Edition 2001.</t>
    </r>
  </si>
  <si>
    <r>
      <rPr>
        <sz val="10"/>
        <rFont val="Arial"/>
        <family val="2"/>
      </rPr>
      <t>Providing Fusion Bonded Epoxy Coating (FBEC) to reinforced bars of 8mm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Nominal Size of Bar, MM Number of Samples
For all types of bar : Minimum 1 for every diameter or as directed by engineer in charge</t>
    </r>
  </si>
  <si>
    <r>
      <rPr>
        <sz val="10"/>
        <rFont val="Arial"/>
        <family val="2"/>
      </rPr>
      <t>Providing Fusion  Bonded  Epoxy Coating (FBEC) to reinforced bars of 10mm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</si>
  <si>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0"/>
        <rFont val="Arial"/>
        <family val="2"/>
      </rPr>
      <t>Providing Fusion  Bonded  Epoxy Coating (FBEC) to reinforced bars of 12mm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</si>
  <si>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0"/>
        <rFont val="Arial"/>
        <family val="2"/>
      </rPr>
      <t>Providing Fusion  Bonded  Epoxy Coating (FBEC) to reinforced bars of 16mm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</si>
  <si>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0"/>
        <rFont val="Arial"/>
        <family val="2"/>
      </rPr>
      <t>Providing Fusion  Bonded  Epoxy Coating (FBEC) to reinforced bars of 20mm  diameter  as per IS: 13620- 1993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chargecharge</t>
    </r>
  </si>
  <si>
    <r>
      <rPr>
        <sz val="10"/>
        <rFont val="Arial"/>
        <family val="2"/>
      </rPr>
      <t>Providing Fusion  Bonded  Epoxy Coating (FBEC) to reinforced bars of 25mm  diameter  as per IS: 13620- 1993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charge</t>
    </r>
  </si>
  <si>
    <r>
      <rPr>
        <sz val="10"/>
        <rFont val="Arial"/>
        <family val="2"/>
      </rPr>
      <t>Providing Fusion  Bonded  Epoxy Coating (FBEC) to reinforced bars of 32mm  diameter  as per IS: 13620- 1993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</si>
  <si>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0"/>
        <rFont val="Arial"/>
        <family val="2"/>
      </rPr>
      <t>Providing and fixing in position after hoisting, precast 1:2 cement mortar reinforced jali 50 mm thick with 3 mm diameter mild steel bar reinforcement, of approved design on both side, fixing in cement mortar 1:3 and
curing etc. complete</t>
    </r>
  </si>
  <si>
    <r>
      <rPr>
        <sz val="10"/>
        <rFont val="Arial"/>
        <family val="2"/>
      </rPr>
      <t>Providing and fixing in position after hoisting, precast 1:2 cement mortar reinforced jali 80 mm thick  with 3 mm diameter mild steel bar reinforcement, of approved design on both sides, fixing in cement mortar 1:3 and
curing etc .complete.</t>
    </r>
  </si>
  <si>
    <r>
      <rPr>
        <sz val="10"/>
        <rFont val="Arial"/>
        <family val="2"/>
      </rPr>
      <t>Bd.F.6, Page Number300 / Bd.F.8, Page Number302 and
B.7 Page Number 38.</t>
    </r>
  </si>
  <si>
    <r>
      <rPr>
        <sz val="10"/>
        <rFont val="Arial"/>
        <family val="2"/>
      </rPr>
      <t>Providing and fixing during laying in RCC Slab  rectangular 2 mm thick  M.S. sheet fan hook box of  size 180x100 mm with required depth with  holes or notches as required, bottom and top sides of 1.6 mm M.S. sheet  fixed  with  3.5  mm dia.  round  headed  screws  together  with  12  mm dia.  M.S.  bar  bent  to shape  with
hooked ends for fan hook and painting to exposed surface</t>
    </r>
  </si>
  <si>
    <r>
      <rPr>
        <sz val="10"/>
        <rFont val="Arial"/>
        <family val="2"/>
      </rPr>
      <t>Bd.G. 1 Page
Number 313</t>
    </r>
  </si>
  <si>
    <r>
      <rPr>
        <sz val="10"/>
        <rFont val="Arial"/>
        <family val="2"/>
      </rPr>
      <t>Providing  first  class  Burnt  Brick  masonry  with  conventional/  I.S.  type  bricks  in  cement mortar 1:6 in plinth including bailing out water manually, striking joints on unexposed faces, pointing with cement mortar
1:3 on exposed face and watering etc. Complete.</t>
    </r>
  </si>
  <si>
    <r>
      <rPr>
        <sz val="10"/>
        <rFont val="Arial"/>
        <family val="2"/>
      </rPr>
      <t>Providing second  class  Burnt  Brick  masonry  with  conventional/  I.S.  type  bricks  in  cement mortar 1:6 in plinth as backing in composite masonry including bailing out water manually, striking joints, raking out
joints and watering etc Complete.</t>
    </r>
  </si>
  <si>
    <r>
      <rPr>
        <sz val="10"/>
        <rFont val="Arial"/>
        <family val="2"/>
      </rPr>
      <t>Providing second  class  Burnt  Brick  masonry  with  conventional/  I.S.  type  bricks  in  cement mortar  1:6 in  superstructure  including  striking  joints,  raking  out  joints,  watering  and
scaffolding etc. Complete</t>
    </r>
  </si>
  <si>
    <r>
      <rPr>
        <sz val="10"/>
        <rFont val="Arial"/>
        <family val="2"/>
      </rPr>
      <t>Providing second  class  Burnt  Brick  masonry  with  conventional/  I.S.  type  bricks  in  cement mortar 1:4 in half brick thick wall including mild steel longitudinal reinforcement of 2 bars of 6 mm diameter / 2 hoop iron  strips  25  mm X  1.6  mm placed   at  every  third  course,  properly  bent  and  bonded  at  ends  scaffolding,
racking out joints and watering etc. complete.</t>
    </r>
  </si>
  <si>
    <r>
      <rPr>
        <sz val="10"/>
        <rFont val="Arial"/>
        <family val="2"/>
      </rPr>
      <t>Providing  Burnt  Brick-on-edge  masonry  with  second  class  bricks  of  conventional  type  bricks  in   cement mortar  1:3  including  mild  steel  longitudinal  reinforcement  of  2  bars  of  6mm diameter / one strips of hoop  iron  25  mm X  1.6  mm placed  at  every  third  course,  properly  bent  and  bonded  at  ends,  scaffolding,
raking out joints and watering etc .complete.</t>
    </r>
  </si>
  <si>
    <r>
      <rPr>
        <sz val="10"/>
        <rFont val="Arial"/>
        <family val="2"/>
      </rPr>
      <t>Providing  first  class  Burnt  Brick  masonry  with  conventional  /  I.S.  type  bricks  in  cement mortar  1:4
including  scaffolding,  racking  out  joints  pointing  in  C.M.  1:3  and  watering  in pillars of rectangular or square shape as shown on the drawing or as directed etc.complete.</t>
    </r>
  </si>
  <si>
    <r>
      <rPr>
        <sz val="10"/>
        <rFont val="Arial"/>
        <family val="2"/>
      </rPr>
      <t>Providing  first  class  Brick  masonry  with  conventional  /  IS.  type  bricks  in  cement  mortar  1:4  including scaffolding, racking out joints pointing in C.M 1:3 and watering etc. in pillars of curved shapes, as shown on
the drawing or as directed etc. complete.</t>
    </r>
  </si>
  <si>
    <r>
      <rPr>
        <sz val="10"/>
        <rFont val="Arial"/>
        <family val="2"/>
      </rPr>
      <t>Providing  second  class  Burnt  Brick  masonry  with   conventional  /  I.S.  type  bricks  in  cement  mortar  1:4 including  scaffolding,  racking  out  joints  and  watering  etc.  in  pillar  of  rectangular  shapes  as  shown  in  the
drawings or as directed complete.</t>
    </r>
  </si>
  <si>
    <r>
      <rPr>
        <sz val="10"/>
        <rFont val="Arial"/>
        <family val="2"/>
      </rPr>
      <t>Bd.G.10 (a)
Page Number 318</t>
    </r>
  </si>
  <si>
    <r>
      <rPr>
        <sz val="10"/>
        <rFont val="Arial"/>
        <family val="2"/>
      </rPr>
      <t>Providing  second  class  Burnt  Brick  masonry  with   conventional  /  I.S.  type  bricks  in  cement  mortar  1:4 including scaffolding, racking out joints and watering etc.in pillar of curved shapes as shown in the drawing
or as directed complete.</t>
    </r>
  </si>
  <si>
    <r>
      <rPr>
        <sz val="10"/>
        <rFont val="Arial"/>
        <family val="2"/>
      </rPr>
      <t>Bd.G.10 (b)
Page Number 318</t>
    </r>
  </si>
  <si>
    <r>
      <rPr>
        <sz val="10"/>
        <rFont val="Arial"/>
        <family val="2"/>
      </rPr>
      <t>As director by engineer in charge and BDG-
2 and 5</t>
    </r>
  </si>
  <si>
    <r>
      <rPr>
        <sz val="10"/>
        <rFont val="Arial"/>
        <family val="2"/>
      </rPr>
      <t>As director by engineer incharge and
BDG- 2 and 5</t>
    </r>
  </si>
  <si>
    <r>
      <rPr>
        <sz val="10"/>
        <rFont val="Arial"/>
        <family val="2"/>
      </rPr>
      <t>Providing Second class fly ash brick masonry with conventional / I.S. type bricks in cement mortar 1:4 in half brick thick wall including mild steel longitudinal reinforcement of two bars of 6 mm diameter / two hoop iron strips 25 mm x 1.60 mm at every third course, properly bent and bounded at ends scaffolding raking out joints
and watering etc. complete.</t>
    </r>
  </si>
  <si>
    <r>
      <rPr>
        <sz val="10"/>
        <rFont val="Arial"/>
        <family val="2"/>
      </rPr>
      <t>Providing   Autoclaved   Aerated   Concrete   Block   masonary   of   conforming  to IS:2185  (Part  3)  -  1984  in extra  fine  jointing  mortar  of  fixoblock  of  UltraTech  or   equivalent   in   Half   brick   thick   wall   including striking  joints,  raking  out  joints  and scaffolding etc. Complete. (The test shall be carried out conforming to
IS:6441 (Part I) - 1972)</t>
    </r>
  </si>
  <si>
    <r>
      <rPr>
        <sz val="10"/>
        <rFont val="Arial"/>
        <family val="2"/>
      </rPr>
      <t>Providing  uncoursed  rubble  masonry  of  trap  /  granite  /  quartzite  /  gneiss  stone  in  cement mortar  1:3 in  basement  with  patent  water  proofing  compound  added  to  it  at  rate  of 1Kilogramper  bag of  cement including  bailing  out   water   manually,   scaffolding  racking  out  joints  when  plastering  is  to  be  done  and
watering etc. complete.</t>
    </r>
  </si>
  <si>
    <r>
      <rPr>
        <sz val="10"/>
        <rFont val="Arial"/>
        <family val="2"/>
      </rPr>
      <t>Providing  uncoursed  rubble  masonry  of  trap  /  granite  /  quartzite  /  gneiss  stones  in  cement mortar  1:6 in  superstructure  including  racking  out  joints  when  plastering  is  to  be  done  / striking  joints  when   no plastering  is  to  be  done  on  inside  watering  and   scaffolding
etc.complete.</t>
    </r>
  </si>
  <si>
    <r>
      <rPr>
        <sz val="10"/>
        <rFont val="Arial"/>
        <family val="2"/>
      </rPr>
      <t>Providing random rubble masonry second sort of trap / granite / quartzite / gneiss stones in cement  mortar 1:6   in   plinth   including  bailing  out   water   manually    ,   striking   joints   on  unexposed  faces.  (Excluding
pointing) etc.complete.</t>
    </r>
  </si>
  <si>
    <r>
      <rPr>
        <sz val="10"/>
        <rFont val="Arial"/>
        <family val="2"/>
      </rPr>
      <t>Providing   random   rubble   masonry   first   sort   of   trap   /   granite   /   quartzite   /   gneiss   stones   in  cement mortar  1:6  in  external  walls  of  plinth  including  bailing  out  water  manually  ,  racking  out   joints   when pointing  is  to  be  done  and  striking  joints  from  inside  including  watering
etc.complete.</t>
    </r>
  </si>
  <si>
    <r>
      <rPr>
        <sz val="10"/>
        <rFont val="Arial"/>
        <family val="2"/>
      </rPr>
      <t>Providing   random   rubble   masonry   first   sort   of   trap   /granite   /   quartzite   /   gneiss   stones   in  cement mortar  1:6  in  superstructure  including  bailing  out  water  manually   ,raking  out  joints  from   outside   and striking   joints   when   no   pointing   or   plastering   is   to   be   done   from   inside  watering  and  scaffolding
etc.complete.</t>
    </r>
  </si>
  <si>
    <r>
      <rPr>
        <sz val="10"/>
        <rFont val="Arial"/>
        <family val="2"/>
      </rPr>
      <t>Providing coursed rubble masonry second sort of trap / granite / quartzite / gneiss stones in cement mortar 1:6
in external walls of plinth including bailing out water manually , striking joints inside and raking out joints from outside and watering etc.complete</t>
    </r>
  </si>
  <si>
    <r>
      <rPr>
        <sz val="10"/>
        <rFont val="Arial"/>
        <family val="2"/>
      </rPr>
      <t>Providing   coursed   rubble   masonry   first   sort   of   trap   /   granite   /   quartzite   /   gneiss   stones   in  cement mortar 1:6 in external work of plinth including bailing out water manually, striking joints inside and watering
etc.complete.</t>
    </r>
  </si>
  <si>
    <r>
      <rPr>
        <sz val="10"/>
        <rFont val="Arial"/>
        <family val="2"/>
      </rPr>
      <t>Providing   coursed   rubble   masonry   first   sort   of   trap   /   granite   /   quartzite   /   gneiss   stones   in  cement mortar 1:6 in superstructure including racking out joints on the inside when plastering is to be done, watering
and scaffolding etc. complete.</t>
    </r>
  </si>
  <si>
    <r>
      <rPr>
        <sz val="10"/>
        <rFont val="Arial"/>
        <family val="2"/>
      </rPr>
      <t>Providing  coursed  rubble  masonry  first  sort  for  pillars  of  trap  /  granite  /  quartzite  /  gneiss stones  in cement  mortar  1:6  including  pointing  with  cement  mortar  1:3  scaffolding  and
watering etc.complete.</t>
    </r>
  </si>
  <si>
    <r>
      <rPr>
        <sz val="10"/>
        <rFont val="Arial"/>
        <family val="2"/>
      </rPr>
      <t>Providing and laying masonry of I.S. Standard C.C. hollow block 100 x 200 x 400 mm with 100mm thick in cement mortar 1:6 proportion for superstructure including curing, scaffolding
etc. complete.</t>
    </r>
  </si>
  <si>
    <r>
      <rPr>
        <sz val="10"/>
        <rFont val="Arial"/>
        <family val="2"/>
      </rPr>
      <t>Providing  and  laying  masonry  of  I.S.  Standard  C.C.  hollow  block  200  x  200  x  400  with
200mm  thick  mm  in  cement  mortar  1:6  proportion  for  superstructure  including  curing, scaffolding etc. complete.</t>
    </r>
  </si>
  <si>
    <r>
      <rPr>
        <sz val="10"/>
        <rFont val="Arial"/>
        <family val="2"/>
      </rPr>
      <t>Providing  and  constructing  masonry  in  Autoclaved  Areaclaved  (  Celluar)  Concrete  Block  of  aproved manufacturer confirming to IS 2185 Part III 1984 of size ( 625x240x225)mm in extra fine   jointing   mortar of    fixoblock    of       in    superstucture  including,striking joints,racking  out  joints  watering and  scaffolding
etc.complete</t>
    </r>
  </si>
  <si>
    <r>
      <rPr>
        <sz val="10"/>
        <rFont val="Arial"/>
        <family val="2"/>
      </rPr>
      <t>Providing   expansion   joints   in   R.C.C.   framed   structure   (interior   column)   with   plain  premoulded filler 25 mm thick including fixing T.W. battens on both faces and finishing as
directed etc. Complete.</t>
    </r>
  </si>
  <si>
    <r>
      <rPr>
        <sz val="10"/>
        <rFont val="Arial"/>
        <family val="2"/>
      </rPr>
      <t>Providing   expansion    joints   in    R.C.C.   framed    structure   (exterior   Columns)   with    plain  premoulded filler  25  mm  thick  and  3  mm  thick  alluminium  plate,  hold  fast,  fixing  T.W. battens on internal face,
finishing etc. complete as directed.</t>
    </r>
  </si>
  <si>
    <r>
      <rPr>
        <sz val="10"/>
        <rFont val="Arial"/>
        <family val="2"/>
      </rPr>
      <t>Providing expansion joints in R.C.C. framed structure (at floor level) with premoulded filler 25 mm thick and 3  mm thick  aluminium plate  as  required,  bitumen  poured  filler  and  fixing  T.W.  battens  on  rear  faces  etc.
complete as directed.</t>
    </r>
  </si>
  <si>
    <r>
      <rPr>
        <sz val="10"/>
        <rFont val="Arial"/>
        <family val="2"/>
      </rPr>
      <t>Providing expansion joints in R.C.C. framed structure (at terrace level) with premoulded filler 25 mm thick and  3 mm thick aluminium plate as required, bituminous poured  filler, fixing lead, flashing on upper side
and T.W. battens on inner face finishing etc. Complete as directed.</t>
    </r>
  </si>
  <si>
    <r>
      <rPr>
        <sz val="10"/>
        <rFont val="Arial"/>
        <family val="2"/>
      </rPr>
      <t>Providing  expansion  joints  in  reinforced  cement  concrete  framed  structure  (interior  columns)  with   plain premoulded  filler   with  confirming  to  IS  1838,1961,  25  mm thick  with  75  mm wide and 1 mm thick
stainless steel plate finishing etc. complete as directed</t>
    </r>
  </si>
  <si>
    <r>
      <rPr>
        <sz val="10"/>
        <rFont val="Arial"/>
        <family val="2"/>
      </rPr>
      <t>Providing   expansion   joints   in   R.C.C.   framed   structure   (exterior   column)   with   plain
premoulded  filler  25  mm thick  with  75  mm wide and  1  mm thick  stainless  steel  plate  and finishing etc. complete.</t>
    </r>
  </si>
  <si>
    <r>
      <rPr>
        <sz val="10"/>
        <rFont val="Arial"/>
        <family val="2"/>
      </rPr>
      <t>Providing expansion joints in R.C.C. framed structure (at floor level) with plain premoulded
filler  25  mm thick  with  75 mm wide and  1 mm thick stainless  steel plat  and  finishing etc. complete.</t>
    </r>
  </si>
  <si>
    <r>
      <rPr>
        <sz val="10"/>
        <rFont val="Arial"/>
        <family val="2"/>
      </rPr>
      <t>Providing  expansion  joints  in  R.C.C.  framed  structure  (at  Terrace  level)  with  premoulded filler 25 mm
thick with 40 mm wide and 1 mm thick stainless steel plate as required, bitumen poured filler and finishing etc. complete as directed.</t>
    </r>
  </si>
  <si>
    <r>
      <rPr>
        <sz val="10"/>
        <rFont val="Arial"/>
        <family val="2"/>
      </rPr>
      <t>Providing and fixing of BITUFLEX CLOSE CELL FOAM of size 30 mm x 30 mm in double layer  in  the expansion   joints  in  R.C.C   framed  structure  (at  floor  level  /  at  terrace  level  / interior  columns)  for overlapping of  closed  cell  foam joints,  applying TP-  40  PRIMER  on both the sides of concrete surface, filling the 25 mm x 25 mm gap  with the POLYDEE-41 highly flexible sealant and covering the joint with
Polydee-LM, 150 mm width in 2 coats etc. complete.</t>
    </r>
  </si>
  <si>
    <r>
      <rPr>
        <sz val="10"/>
        <rFont val="Arial"/>
        <family val="2"/>
      </rPr>
      <t>As directed by Engineer in
charge</t>
    </r>
  </si>
  <si>
    <r>
      <rPr>
        <sz val="10"/>
        <rFont val="Arial"/>
        <family val="2"/>
      </rPr>
      <t>Providing  and  laying  damp  proof  course  50  mm  thick  in  M20  cement  concrete  layer  and bitumen /
using cement with waterproofing compound curing, formwork etc. complete.</t>
    </r>
  </si>
  <si>
    <r>
      <rPr>
        <sz val="10"/>
        <rFont val="Arial"/>
        <family val="2"/>
      </rPr>
      <t>Bd.J.2 Page Number
355</t>
    </r>
  </si>
  <si>
    <r>
      <rPr>
        <sz val="10"/>
        <rFont val="Arial"/>
        <family val="2"/>
      </rPr>
      <t>Providing  and  applying  Bitumen  VG30/VG40  layer  at  2  Kilogram.  per  square  meter  over  the  terrace,
structural slab including cleaning the surface for waterproofing as directed complete</t>
    </r>
  </si>
  <si>
    <r>
      <rPr>
        <sz val="10"/>
        <rFont val="Arial"/>
        <family val="2"/>
      </rPr>
      <t>Bd.J.3 Page Number
356</t>
    </r>
  </si>
  <si>
    <r>
      <rPr>
        <sz val="10"/>
        <rFont val="Arial"/>
        <family val="2"/>
      </rPr>
      <t>Providing leak proof treatment by Injection  grouting method  to old  floor without  removing tiles of W.C., bath,  with  cement  sand  proportion  of  1:1.5  and  waterproofing  compound  at  2  Kilogram/bag   of   cement mixed   in   35   liters   of   water   including   drilling   holes   in   required  position  grouting  with  above  mixed
solution and ceiling etc. complete.</t>
    </r>
  </si>
  <si>
    <r>
      <rPr>
        <sz val="10"/>
        <rFont val="Arial"/>
        <family val="2"/>
      </rPr>
      <t>Providing  water  proof  bedding  for  flooring  of  Bath   and  WC   25  mm  thick  in   C.M.  1:3  including using     approved     water     proofing     compound     in     specified     proportion     as     per   manufacturers specifications for per bag of cement including leveling, curing and covering 10 years guarantee on court fee
stamp paper of Rs.500/- including ponding test etc. complete.</t>
    </r>
  </si>
  <si>
    <r>
      <rPr>
        <sz val="10"/>
        <rFont val="Arial"/>
        <family val="2"/>
      </rPr>
      <t>Providing  waterproof  plaster  in  W.C.  and  bath   20  mm  thick  for  dado  in  cement  mortar  1:3  with  neat finishing, floating using waterproofing compound at the rate of 1 Kilogram. per bag of cement of approved make  and  manufacturer  and  curing   (and  filling  joints  of  Nahani  trap  and   any  outlet  by  properly)  etc.
complete.</t>
    </r>
  </si>
  <si>
    <r>
      <rPr>
        <sz val="10"/>
        <rFont val="Arial"/>
        <family val="2"/>
      </rPr>
      <t>Providing  and   applying  required   coats  of  a  water  based   UV   resistant  Evercrete  Top   Seal sealant to protect natural stone, bricks, concrete and wooden structures from water intrusion and staining due to water
penetration and algue formation etc complete</t>
    </r>
  </si>
  <si>
    <r>
      <rPr>
        <sz val="10"/>
        <rFont val="Arial"/>
        <family val="2"/>
      </rPr>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 in cm mortor 1:3 with waterproofing compound 1 Kilogram/per bag of cement and testing the treated portion for 48  hours  by  pond  test  and  covering  ten  years'  guarantee  on  requisite  stamp  paper  including  curing  etc.
complete.</t>
    </r>
  </si>
  <si>
    <r>
      <rPr>
        <sz val="10"/>
        <rFont val="Arial"/>
        <family val="2"/>
      </rPr>
      <t>Plastering and
Pointing</t>
    </r>
  </si>
  <si>
    <r>
      <rPr>
        <sz val="10"/>
        <rFont val="Arial"/>
        <family val="2"/>
      </rPr>
      <t>Providing internal cement plaster 6 mm thick in a single coat in cement mortar 1:4 without neeru finish to
concrete surface in all positions including scaffolding and curing etc. complete.</t>
    </r>
  </si>
  <si>
    <r>
      <rPr>
        <sz val="10"/>
        <rFont val="Arial"/>
        <family val="2"/>
      </rPr>
      <t>Bd.L.1 Page
Number 367</t>
    </r>
  </si>
  <si>
    <r>
      <rPr>
        <sz val="10"/>
        <rFont val="Arial"/>
        <family val="2"/>
      </rPr>
      <t>Providing internal cement plaster 6 mm thick in a single coat in cement mortar 1:3 without neeru finish to
concrete surface in all positions including scaffolding and curing etc. complete.</t>
    </r>
  </si>
  <si>
    <r>
      <rPr>
        <sz val="10"/>
        <rFont val="Arial"/>
        <family val="2"/>
      </rPr>
      <t>Providing  internal  cement  plaster  12mm thick  in  single  coat  in  cement  mortar  1:5  without neeru finish to concrete or brick surfaces, in all positions including scaffolding and curing etc.
complete.</t>
    </r>
  </si>
  <si>
    <r>
      <rPr>
        <sz val="10"/>
        <rFont val="Arial"/>
        <family val="2"/>
      </rPr>
      <t>Providing  internal  cement  plaster  12mm thick  in  single  coat  in  cement  mortar  1:4  without neeru finish to concrete or brick surfaces, in all positions including scaffolding and curing etc.
complete.</t>
    </r>
  </si>
  <si>
    <r>
      <rPr>
        <sz val="10"/>
        <rFont val="Arial"/>
        <family val="2"/>
      </rPr>
      <t>Providing  internal  cement  plaster  12mm thick  in  single  coat  in  cement  mortar  1:3  without neeru finish to concrete or brick surfaces, in all position including scaffolding and curing etc.
complete.</t>
    </r>
  </si>
  <si>
    <r>
      <rPr>
        <sz val="10"/>
        <rFont val="Arial"/>
        <family val="2"/>
      </rPr>
      <t>Providing internal cement plaster 20mm thick in  Single coats in cement mortar 1:5  without
neeru finish, to concrete, brick surface, in all positions including scaffolding and curing etc. complete</t>
    </r>
  </si>
  <si>
    <r>
      <rPr>
        <sz val="10"/>
        <rFont val="Arial"/>
        <family val="2"/>
      </rPr>
      <t>Providing internal cement plaster 20mm thick in  Single coats in cement mortar 1:4  without neeru  finish,  to concrete,  brick  surface,  in  all  positions  including  scaffolding  and  curing
etc.complete.</t>
    </r>
  </si>
  <si>
    <r>
      <rPr>
        <sz val="10"/>
        <rFont val="Arial"/>
        <family val="2"/>
      </rPr>
      <t>Providing internal cement plaster 20mm. thick in Single coats in cement mortar 1:3 without
neeru finish, to concrete, brick surface, in all positions including scaffolding and curing etc. complete.</t>
    </r>
  </si>
  <si>
    <r>
      <rPr>
        <sz val="10"/>
        <rFont val="Arial"/>
        <family val="2"/>
      </rPr>
      <t>Providing  rough   cast   cement  plaster   externally  in   two  coats   with   coloured   cement  finish   to  concrete/ brick/ stone masonry surfaces in all positions with base coat 12 to 15 mm. thick in
C.M. 1:4  using gray cement and  rough cast treatment 12 mm thick in proportion  of 1:1  1/2:3 using colour
pigment including scaffolding and fourteen days curing etc. complete.</t>
    </r>
  </si>
  <si>
    <r>
      <rPr>
        <sz val="10"/>
        <rFont val="Arial"/>
        <family val="2"/>
      </rPr>
      <t>Providing neeru finish to plastered surfaces in all positions including scaffolding and curing
etc. complete.</t>
    </r>
  </si>
  <si>
    <r>
      <rPr>
        <sz val="10"/>
        <rFont val="Arial"/>
        <family val="2"/>
      </rPr>
      <t>Bd. L.10, Page
Number370</t>
    </r>
  </si>
  <si>
    <r>
      <rPr>
        <sz val="10"/>
        <rFont val="Arial"/>
        <family val="2"/>
      </rPr>
      <t>Providing flush grooved pointing with cement mortar 1:3 for brick work including scaffolding
and curing etc. complete.</t>
    </r>
  </si>
  <si>
    <r>
      <rPr>
        <sz val="10"/>
        <rFont val="Arial"/>
        <family val="2"/>
      </rPr>
      <t>Bd. L.15 Page
Number 372</t>
    </r>
  </si>
  <si>
    <r>
      <rPr>
        <sz val="10"/>
        <rFont val="Arial"/>
        <family val="2"/>
      </rPr>
      <t>Providing flush grooved pointing with cement mortar 1:3 for stone masonry work including
scaffolding and curing etc. complete.</t>
    </r>
  </si>
  <si>
    <r>
      <rPr>
        <sz val="10"/>
        <rFont val="Arial"/>
        <family val="2"/>
      </rPr>
      <t>Providing   tuck   pointing   with   cement   mortar   1:3   for   stone/Brick   masonry   including
scaffolding and curing etc. complete.</t>
    </r>
  </si>
  <si>
    <r>
      <rPr>
        <sz val="10"/>
        <rFont val="Arial"/>
        <family val="2"/>
      </rPr>
      <t>Bd. L. 16 Page
Number 373</t>
    </r>
  </si>
  <si>
    <r>
      <rPr>
        <sz val="10"/>
        <rFont val="Arial"/>
        <family val="2"/>
      </rPr>
      <t>Providing  weathered  pointing  with  cement  mortar  1:3  for  stone/  Brick  masonary  including
scaffolding and curing etc. complete.</t>
    </r>
  </si>
  <si>
    <r>
      <rPr>
        <sz val="10"/>
        <rFont val="Arial"/>
        <family val="2"/>
      </rPr>
      <t>Bd. L. 17 Page
Number 373</t>
    </r>
  </si>
  <si>
    <r>
      <rPr>
        <sz val="10"/>
        <rFont val="Arial"/>
        <family val="2"/>
      </rPr>
      <t>Providing  vee  pointing  with  cement  mortar  1:3  for  stone  /  Brick  masonry  including
scaffolding and curing etc. complete</t>
    </r>
  </si>
  <si>
    <r>
      <rPr>
        <sz val="10"/>
        <rFont val="Arial"/>
        <family val="2"/>
      </rPr>
      <t>Bd. L. 18 Page
Number 373</t>
    </r>
  </si>
  <si>
    <r>
      <rPr>
        <sz val="10"/>
        <rFont val="Arial"/>
        <family val="2"/>
      </rPr>
      <t>Providing and fixing chicken mesh of 22 gauge, with about 30 cm. width at the junction of R.C.C  members and  brick  work,  of  approved  quality  including  fixing mesh  in  position  by necessary drilling in concrete
/B.B.masonry and or tying by binding wire etc. complete.</t>
    </r>
  </si>
  <si>
    <r>
      <rPr>
        <sz val="10"/>
        <rFont val="Arial"/>
        <family val="2"/>
      </rPr>
      <t>Providing and  applying spray  plaster  made  with  finely  graded  marble  and  quartz  in  2  mm thickness in two coats using putty knife or trowel to newly plaster fairly even surface after minimum 30 days gap in all position including finishing the surface using zero number sand paper or fine emry paper gently level the area by  moving  paper  in  round  circles  removing  the  dust  and  clean  the  surface  with  dry  cloth  and  scaffolding
including all materials and labour etc. complete.</t>
    </r>
  </si>
  <si>
    <r>
      <rPr>
        <sz val="10"/>
        <rFont val="Arial"/>
        <family val="2"/>
      </rPr>
      <t>Providing  and  applying  Texture  plaster  with  finishing  with  texture  material   of  approved make  in 3 to 4 millimeter  thickness on previously plastered surface, including Plaster Groove 6mm  thickness  or  Tape Grooves   35   to   45   mm   thickness   or   as   required,   in   all   position  including  preparing  the  surface,
scaffolding etc. complete.</t>
    </r>
  </si>
  <si>
    <r>
      <rPr>
        <sz val="10"/>
        <rFont val="Arial"/>
        <family val="2"/>
      </rPr>
      <t>Removing  the  existing  cement  plaster  of  any  thickness  without  causing  dust  nuisance  and
stacking  the  debris  upto  a  distance  of  50  metres  or  spreading  in  the  compound  and  cleaning  the  site  etc. complete.</t>
    </r>
  </si>
  <si>
    <r>
      <rPr>
        <sz val="10"/>
        <rFont val="Arial"/>
        <family val="2"/>
      </rPr>
      <t>Providing cement  patta  /  band  of  2.50  cm width  on  either  side of  edges  of  plaster  for  doors and  windows
including scaffolding ,finishing, curing etc. complete.</t>
    </r>
  </si>
  <si>
    <r>
      <rPr>
        <sz val="10"/>
        <rFont val="Arial"/>
        <family val="2"/>
      </rPr>
      <t>Providing groove to required size at specified location as directed by Engineer, at junction of brick masonry wall and R.C.C beams or Column, at junction of composite masonry, including scaffolding, finishing, curing
etc. complete.</t>
    </r>
  </si>
  <si>
    <r>
      <rPr>
        <sz val="10"/>
        <rFont val="Arial"/>
        <family val="2"/>
      </rPr>
      <t>Providing and laying Rough Shahabad Stone Flooring 25mm to 30mm thick and of required width in plain/ diamond pattern on a bed of 1:6 C.M. including cement float, striking joints, pointing in cement mortar 1:3
curing and cleaning  etc. complete.</t>
    </r>
  </si>
  <si>
    <r>
      <rPr>
        <sz val="10"/>
        <rFont val="Arial"/>
        <family val="2"/>
      </rPr>
      <t>Providing and laying Rough Shahabad Stone Flooring 40mm.to 45 mm. thick and of required width in plain/ diamond pattern on a bed of 1:6 C.M. including cement float, striking joints, pointing in cement mortar 1:3
curing and cleaning etc. etc. complete</t>
    </r>
  </si>
  <si>
    <r>
      <rPr>
        <sz val="10"/>
        <rFont val="Arial"/>
        <family val="2"/>
      </rPr>
      <t>Providing and laying Rough Shahabad Stone Flooring 50mm to 60mm thick and of required width in plain/ diamond pattern on a bed of 1:6 C.M. including cement float, striking joints, pointing in cement mortar 1:3
curing and cleaning etc. etc. complete.</t>
    </r>
  </si>
  <si>
    <r>
      <rPr>
        <sz val="10"/>
        <rFont val="Arial"/>
        <family val="2"/>
      </rPr>
      <t>Providing and laying Polished Shahabad Stone flooring 25mm to 30mm thick and  required width  wide  in plain/  diamond  pattern  on  a  bed  of  1:6  C.M.  including  cement  float,  filling joints, with neat cement
slurry, curing, polishing and cleaning etc. complete.</t>
    </r>
  </si>
  <si>
    <r>
      <rPr>
        <sz val="10"/>
        <rFont val="Arial"/>
        <family val="2"/>
      </rPr>
      <t>Providing and laying Polished Tandur Stone flooring 25mm to 30mm thick required width in plain/ diamond pattern on a bed of 1:6 C.M. including cement float, filling joints with neat cement slurry, curing, polishing
and cleaning etc. complete.</t>
    </r>
  </si>
  <si>
    <r>
      <rPr>
        <sz val="10"/>
        <rFont val="Arial"/>
        <family val="2"/>
      </rPr>
      <t>Providing and laying machine cut machine Polished Kota stone flooring 25mm to 30mm thick and  required width  in  plain/  diamond  pattern  on  bed   of  1:6   C.  M.  including cement  float, filling joints with  neat
cement slurry, curing, polishing and cleaning  etc. complete.</t>
    </r>
  </si>
  <si>
    <r>
      <rPr>
        <sz val="10"/>
        <rFont val="Arial"/>
        <family val="2"/>
      </rPr>
      <t>Providing  and  laying  handcut  polished  Kotah  Stone  flooring  25mm  to  30mm  thick  and  30cm  wide  in plain/diamond  pattern  on  a  bed  of  1:6  C.M.  including cement  float,  filling joints  with  neat  cement  slurry,
curing, polishing and cleaning  etc. complete.</t>
    </r>
  </si>
  <si>
    <r>
      <rPr>
        <sz val="10"/>
        <rFont val="Arial"/>
        <family val="2"/>
      </rPr>
      <t>Providing and laying polished hand cut Kotah Stone flooring 25mm to 30mm thick and 45cm to 55cm wide in
plain/diamond  pattern  on  a  bed  of  1:6  C.M.  including cement  float,  filling joints  with  neat  cement  slurry, curing, polishing and cleaning complete.</t>
    </r>
  </si>
  <si>
    <r>
      <rPr>
        <sz val="10"/>
        <rFont val="Arial"/>
        <family val="2"/>
      </rPr>
      <t>Providing and laying cement concrete flooring 50 mm thick with M15 cement concrete laid to proper level and slope in alternate bays including compaction filling joints, marking lines to give the appearance of tiles of 30cm x 30cm or other size laid diagonally/square etc finishing smooth (with extra cement) in any colour as
directed and curing etc. complete. With Crushed Sand.</t>
    </r>
  </si>
  <si>
    <r>
      <rPr>
        <sz val="10"/>
        <rFont val="Arial"/>
        <family val="2"/>
      </rPr>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 With Crushed Sand.</t>
    </r>
  </si>
  <si>
    <r>
      <rPr>
        <sz val="10"/>
        <rFont val="Arial"/>
        <family val="2"/>
      </rPr>
      <t>Providing sills of polished Kota stone 25 mm to 30mm thick, on a bed of 1:4 cement mortar
including   cement   float,   filling   joints   with   slurry,   curing,moulding   edges,   polishing   and  cleaning  etc. complete.</t>
    </r>
  </si>
  <si>
    <r>
      <rPr>
        <sz val="10"/>
        <rFont val="Arial"/>
        <family val="2"/>
      </rPr>
      <t>Providing  sills   of   polished   Kadappa   stone  25mm  to   30mm  thick,   on   a   bed   of   1:4   cement  mortar including  cement  float,  filling joints  with  slurry,  curing  polishing  and  cleaning  etc.
complete.</t>
    </r>
  </si>
  <si>
    <r>
      <rPr>
        <sz val="10"/>
        <rFont val="Arial"/>
        <family val="2"/>
      </rPr>
      <t>Providing  sills  of  required  material  20mm  to  25mm  thick,  on  a  bed  of  cement  mortar  1:4 including cement   float,   filling   joints   with   neat   cement   slurry,   curing,   polishing,   moulding  edges,  cleaning complete.
a) Marble other than white makrana</t>
    </r>
  </si>
  <si>
    <r>
      <rPr>
        <sz val="10"/>
        <rFont val="Arial"/>
        <family val="2"/>
      </rPr>
      <t>Providing  sills  of  required  material  20mm  to  25mm  thick,  on  a  bed  of  cement  mortar  1:4 including cement   float,   filling   joints   with   neat   cement   slurry,   curing,    moulding   edges,  polishing,cleaning
complete.  b) Granite</t>
    </r>
  </si>
  <si>
    <r>
      <rPr>
        <sz val="10"/>
        <rFont val="Arial"/>
        <family val="2"/>
      </rPr>
      <t>Spec.Number: Bd.M.31/Page
Number393</t>
    </r>
  </si>
  <si>
    <r>
      <rPr>
        <sz val="10"/>
        <rFont val="Arial"/>
        <family val="2"/>
      </rPr>
      <t>Providing  and   fixing  black  kadappa  stone  as   shelves  25mm.   thick  machine  polished, extending  the polish   upto   20   cm   width   on   lowerside,   rounding   corners,   laying   in   position  jointing  with  bedding
cement mortar 1:4 proportion curing etc etc. complete.</t>
    </r>
  </si>
  <si>
    <r>
      <rPr>
        <sz val="10"/>
        <rFont val="Arial"/>
        <family val="2"/>
      </rPr>
      <t>Providing  and  laying  ceramic  tiles  of   having  size  30  cm.  x  30  cm.  and  confirming  to corresponding
I.S. for dado and skirting in required position with readymade adhesive mortar of approved quality on plaster of 1:2 cement mortar including joint filling with white/ colour cement slurry cleaning curing etc. complete.</t>
    </r>
  </si>
  <si>
    <r>
      <rPr>
        <sz val="10"/>
        <rFont val="Arial"/>
        <family val="2"/>
      </rPr>
      <t>Providing and laying ceramic tiles  having size 30 cm. x 45 cm. confirming to corresponding
I.S. for dado and skirting in required position with readymade adhesive mortar of approved quality on plaster of 1:2 cement mortar including joint filling with white/ colour cement slurry cleaning curing etc. complete.</t>
    </r>
  </si>
  <si>
    <r>
      <rPr>
        <sz val="10"/>
        <rFont val="Arial"/>
        <family val="2"/>
      </rPr>
      <t>Providing and laying ceramic tiles having size 30 cm. x 60 cm. confirming to corresponding
I.S.  for dado and skirting in required position with readymade adhesive mortar of approved quality on plaster of 1:2 cement mortar including joint filling with white/ colour cement slurry cleaning curing etc. complete.</t>
    </r>
  </si>
  <si>
    <r>
      <rPr>
        <sz val="10"/>
        <rFont val="Arial"/>
        <family val="2"/>
      </rPr>
      <t>Paving Flooring
and dado</t>
    </r>
  </si>
  <si>
    <r>
      <rPr>
        <sz val="10"/>
        <rFont val="Arial"/>
        <family val="2"/>
      </rPr>
      <t>Providing  Mirror  polishing  to  Kota  Stone  including  using  all  necessary  stones  and  equipments  cleaning,
washing  etc. complete. For Flooring</t>
    </r>
  </si>
  <si>
    <r>
      <rPr>
        <sz val="10"/>
        <rFont val="Arial"/>
        <family val="2"/>
      </rPr>
      <t>Providing  and  laying  in  situ  cement  concrete  M20  with  tremix  treatment  for  100  mm thickness  for flooring  with  groove  cutting  of  4mm  wide  and  20mm  deep  with  necessary
refilling with bitumen  etc. complete.</t>
    </r>
  </si>
  <si>
    <r>
      <rPr>
        <sz val="10"/>
        <rFont val="Arial"/>
        <family val="2"/>
      </rPr>
      <t>Providing  and  laying  in  situ  cement  concrete  M30  with  tremix  treatment  for  200  mm thickness  for flooring  with  groove  cutting  of  4mm  wide  and  20mm  deep  with  necessary refilling with bitumen  etc.
complete.</t>
    </r>
  </si>
  <si>
    <r>
      <rPr>
        <sz val="10"/>
        <rFont val="Arial"/>
        <family val="2"/>
      </rPr>
      <t>Providing 25 mm to 30 mm thick partition of polished black kadappa stone slab of approved quality including giving required size and shape etc. Fixing in cement mortar 1:3 curing and cement etc. complete. a) One side
polish</t>
    </r>
  </si>
  <si>
    <r>
      <rPr>
        <sz val="10"/>
        <rFont val="Arial"/>
        <family val="2"/>
      </rPr>
      <t>Bd.M.35 B/P
Number393</t>
    </r>
  </si>
  <si>
    <r>
      <rPr>
        <sz val="10"/>
        <rFont val="Arial"/>
        <family val="2"/>
      </rPr>
      <t>Providing 25 mm to 30 mm thick partition of polished black kadappa stone slab of approved quality including
giving required size and shape etc. Fixing in cement mortar 1:3 curing and cement etc. complete. b) Both side polish</t>
    </r>
  </si>
  <si>
    <r>
      <rPr>
        <sz val="10"/>
        <rFont val="Arial"/>
        <family val="2"/>
      </rPr>
      <t>Bd.M. 3 B/Page
Number 380</t>
    </r>
  </si>
  <si>
    <r>
      <rPr>
        <sz val="10"/>
        <rFont val="Arial"/>
        <family val="2"/>
      </rPr>
      <t>Bd. M.22
B/Page Number 390</t>
    </r>
  </si>
  <si>
    <r>
      <rPr>
        <sz val="10"/>
        <rFont val="Arial"/>
        <family val="2"/>
      </rPr>
      <t>Providing  and   fixing  machine  cut  mirror   polished   18   mm to   20   mm thick  telephone  black granite / Amba White / Cat bary brown / RBI red / Ocean Brown granite stone partition with full moulding the edges
etc.  complete . Both side polish</t>
    </r>
  </si>
  <si>
    <r>
      <rPr>
        <sz val="10"/>
        <rFont val="Arial"/>
        <family val="2"/>
      </rPr>
      <t>Providing and fixing machine cut mirror polished 18 mm to 20 mm thick telephone black / Amba  White  / Cat  bary  brown  /  RBI  red  /  Ocean  Brown   granite  stone  partition  with   full moulding the edges  etc.
complete. One side polish</t>
    </r>
  </si>
  <si>
    <r>
      <rPr>
        <sz val="10"/>
        <rFont val="Arial"/>
        <family val="2"/>
      </rPr>
      <t>Bd.M.35C /
Page Number 393</t>
    </r>
  </si>
  <si>
    <r>
      <rPr>
        <sz val="10"/>
        <rFont val="Arial"/>
        <family val="2"/>
      </rPr>
      <t>Providing and fixing 1.5 mm thick polyvenyl venyl chloride flooring including leveling the
base with white cement including pasting with appropriate material cleaning the surface etc. complete</t>
    </r>
  </si>
  <si>
    <r>
      <rPr>
        <sz val="10"/>
        <rFont val="Arial"/>
        <family val="2"/>
      </rPr>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r>
  </si>
  <si>
    <r>
      <rPr>
        <sz val="10"/>
        <rFont val="Arial"/>
        <family val="2"/>
      </rPr>
      <t>Providing and laying vitrified matt fininsh tiles  having size 590 mm to 605 mm x to 605 mm of  8  to  10  mm thickness   and   confirming   IS.   15622-2006   (Group   Bla)   of   approved   make,  shade   and   pattern   for flooring   in   required   position   laid   on   a   bed   of   1:4   cement   morar  including  neat  cement  float,  filling
joints, curing and cleaning etc. complete.</t>
    </r>
  </si>
  <si>
    <r>
      <rPr>
        <sz val="10"/>
        <rFont val="Arial"/>
        <family val="2"/>
      </rPr>
      <t>Providing and laying vitrified matt finish tiles  having size 590 mm to 605 mm x to 605 mm of  8  to  10  mm thickness  and  confirming  IS.  15622-2006  (Group  Bla)  of  approved  make, shade  and  pattern  for  dado and  skirting  in  required  position  fixed  in  1:4  cement  mortar including neat cement float, filling joints,
curing and cleaning etc. complete.</t>
    </r>
  </si>
  <si>
    <r>
      <rPr>
        <sz val="10"/>
        <rFont val="Arial"/>
        <family val="2"/>
      </rPr>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r>
  </si>
  <si>
    <r>
      <rPr>
        <sz val="10"/>
        <rFont val="Arial"/>
        <family val="2"/>
      </rPr>
      <t>Providing and laying vitrified rustic matt stone finish tiles  having size 590 mm to 605 mm x 590 mm to 605 mm to 8 to 10mm thickness and confirming to IS. 15622-2006 (Group Bla) of approved  make,  shade  and pattern   for   dado   and   skirting   in   required   position   fixed   in   1:4  cement  mortar  including  neat  cement
float, filling joints, curing and cleaning. etc. complete.</t>
    </r>
  </si>
  <si>
    <r>
      <rPr>
        <sz val="10"/>
        <rFont val="Arial"/>
        <family val="2"/>
      </rPr>
      <t>Bd.M. 12 Page
Number 385</t>
    </r>
  </si>
  <si>
    <r>
      <rPr>
        <sz val="10"/>
        <rFont val="Arial"/>
        <family val="2"/>
      </rPr>
      <t>Providing  and  fixing  green  marble  of  18  to  20  mm  thick  for  door  frame/  dado/  window boxing etc. On  C.M.  1:6  including  filling joints  with  polymer  base filler  nosing /  moulding the  sharp  edges  wherever
necessary, curing,  etc. complete.</t>
    </r>
  </si>
  <si>
    <r>
      <rPr>
        <sz val="10"/>
        <rFont val="Arial"/>
        <family val="2"/>
      </rPr>
      <t>Providing  and   fixing  heavy  duty   inter  locking  concrete  Grey   paving  blocks   of  60   mm thickness  of
having a strength of 300 Kilogram/Sq.cm. of approved  quality and  shape on  a bed of crushed sand of 25 to 30 mm thick including skirting joints and cleaning  etc. complete.</t>
    </r>
  </si>
  <si>
    <r>
      <rPr>
        <sz val="10"/>
        <rFont val="Arial"/>
        <family val="2"/>
      </rPr>
      <t>Providing  and   fixing  heavy  duty   inter  locking  concrete  Grey   paving  blocks   of  80   mm thickness  of having a strength of 300 Kilogram/Sq.cm. of approved  quality and  shape on  a bed of crushed sand of 25 to
30 mm thick including skirting joints and cleaning  etc. complete.</t>
    </r>
  </si>
  <si>
    <r>
      <rPr>
        <sz val="10"/>
        <rFont val="Arial"/>
        <family val="2"/>
      </rPr>
      <t>Providing  and  fixing  heavy  duty  inter  locking  concrete  Coloured  paving  blocks  of  60  mm thickness of having a strength of 300 Kilogram/Sq.cm. of approved  quality and  shape on  a bed of crushed sand of 25 to
30 mm thick including skirting joints and cleaning etc. complete</t>
    </r>
  </si>
  <si>
    <r>
      <rPr>
        <sz val="10"/>
        <rFont val="Arial"/>
        <family val="2"/>
      </rPr>
      <t>Providing  and  fixing  heavy  duty  inter  locking  concrete  Coloured  paving  blocks  of  80  mm thickness of having a strength of 300 Kilogram/Sq.cm. of approved  quality and  shape on  a bed of crushed sand of 25 to
30 mm thick including skirting joints and cleaning etc.  complete</t>
    </r>
  </si>
  <si>
    <r>
      <rPr>
        <sz val="10"/>
        <rFont val="Arial"/>
        <family val="2"/>
      </rPr>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r>
  </si>
  <si>
    <r>
      <rPr>
        <sz val="10"/>
        <rFont val="Arial"/>
        <family val="2"/>
      </rPr>
      <t>Providing  and  fixing  heavy  duty  inter  locking  concrete  Coloured  paving  blocks  of  40  mm thickness of having a strength of 200 Kilogram/Sq.cm. of approved  quality and  shape on  a bed of crushed sand of 25 to
30 mm thick including skirting joints and cleaning etc.  complete.</t>
    </r>
  </si>
  <si>
    <r>
      <rPr>
        <sz val="10"/>
        <rFont val="Arial"/>
        <family val="2"/>
      </rPr>
      <t>Providing leather   finished   polishing to  Kota   /  Marble /  Shahabad   /  Kadappa   Stone  slab   by  continuous grinding  in  4  coats  of  different  bits  to  receive  rough   and   matty  finish  including  buffing   process   before laying  and  fixing  of  stone  as  per  drawing  and  design,  including cleaning, washing and finishing  etc.
complete.</t>
    </r>
  </si>
  <si>
    <r>
      <rPr>
        <sz val="10"/>
        <rFont val="Arial"/>
        <family val="2"/>
      </rPr>
      <t>Providing  and   laying  Vitrified   mirror/glossy   finish    having  decorative  type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
complete.</t>
    </r>
  </si>
  <si>
    <r>
      <rPr>
        <sz val="10"/>
        <rFont val="Arial"/>
        <family val="2"/>
      </rPr>
      <t>Providing and laying Vitrified STONE EFFECT FINISH  having decorative type tiles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r>
  </si>
  <si>
    <r>
      <rPr>
        <sz val="10"/>
        <rFont val="Arial"/>
        <family val="2"/>
      </rPr>
      <t>Providing  and  laying  chequered  tiles  of  approved  quality   of  size  30  cm  x  30   cm,  confirming  to corresponding   I.S.   for   flooring   in   required   position   laid   on   a   bed   of   1:4   cement   mortar  including
cement float, filling joint with cement slurry cleaning curing etc. complete.</t>
    </r>
  </si>
  <si>
    <r>
      <rPr>
        <sz val="10"/>
        <rFont val="Arial"/>
        <family val="2"/>
      </rPr>
      <t xml:space="preserve">Providing  and   laying  Polished   Kota   stone  flooring  With   Hand-Cut   Polished   Kota   Stones  25mm  to 30mm   thick   and   required   width   in   plain/diamond   pattern   on   bed   of   1:6   Cement  mortar   including cement   float,   filling   joints   with   neat   cement   slurry,   curing,   cleaning   and  Mirror   Polishing   etc. complete  Note-  Water  absorption  for  </t>
    </r>
    <r>
      <rPr>
        <u/>
        <sz val="10"/>
        <rFont val="Arial"/>
        <family val="2"/>
      </rPr>
      <t>kota</t>
    </r>
    <r>
      <rPr>
        <sz val="10"/>
        <rFont val="Arial"/>
        <family val="2"/>
      </rPr>
      <t xml:space="preserve">   </t>
    </r>
    <r>
      <rPr>
        <u/>
        <sz val="10"/>
        <rFont val="Arial"/>
        <family val="2"/>
      </rPr>
      <t>stone</t>
    </r>
    <r>
      <rPr>
        <sz val="10"/>
        <rFont val="Arial"/>
        <family val="2"/>
      </rPr>
      <t xml:space="preserve">  should  not  exceed 0.05%.( Item to be used with prior
permission of Superintending Engineer )</t>
    </r>
  </si>
  <si>
    <r>
      <rPr>
        <sz val="10"/>
        <rFont val="Arial"/>
        <family val="2"/>
      </rPr>
      <t>Providing,  laying  and   fixing  exterior  grade  fibrilling  fibre  reinforcement  heavy  duty  designer  cement concrete tiles  for  Flooring of  approved  colour and  design 22  +/ -2  mm thick  bayer colour  pigmented  as per  IS  ..1237  -  1980  having  compressive  strength  more  than  500 Kilogram/sq.cm  reaffirmed  in  2006
,having   wert   transvrse   strenghth   of   3.5   /   mm   2,   water  absorption  less  than  10  %  abrasion  /  wear resistance less than 2 mm ,skid resistance more than
25.0 (ASTM:E303) and no fading as per DIN - 51094 of size 300 x 300  in plan / designed pattern on a bed of  1:4  cement  mortar  including  cement  float  ,filling  joints  with  neat  cement  slurry  ,curing,  polishing  and cleaning etc. complete. For flooring.</t>
    </r>
  </si>
  <si>
    <r>
      <rPr>
        <sz val="10"/>
        <rFont val="Arial"/>
        <family val="2"/>
      </rPr>
      <t>Providing, laying and fixing exterior grade fibrilling fibre reinforcement heavy duty designer cement concrete tiles for  steps and dado of approved colour and design 22 +/ -2 mm thick bayer  colour  pigmented  as  per  IS 1237  -  1980  reaffirmed  in  2006  ,having  wert  transvrse strenghth of 3.5 / mm 2, water absorption less than 10 % abrasion / wear resistance less than 2 mm ,skid resistance more than 25.0 (ASTM:E303) and no fading as per DIN - 51094 in plan / designed pattern on a bed of 1:4 cement mortar including cement float
,filling joints with neat cement slurry ,curing,polished and cleaning etc. complete. For steps, and dado</t>
    </r>
  </si>
  <si>
    <r>
      <rPr>
        <sz val="10"/>
        <rFont val="Arial"/>
        <family val="2"/>
      </rPr>
      <t>As directed by Engineer in
Charge</t>
    </r>
  </si>
  <si>
    <r>
      <rPr>
        <sz val="10"/>
        <rFont val="Arial"/>
        <family val="2"/>
      </rPr>
      <t>Providing and  fixing in required position  skirting or dado of polished  Kotah  Stone slab  25 mm to 30  mm thick  fixed   on   base on   plaster  of  cement  mortar 1:4   including cement  float, filling joints with  cement
slurry, curing rubbing, polishing and cleaning complete.</t>
    </r>
  </si>
  <si>
    <r>
      <rPr>
        <sz val="10"/>
        <rFont val="Arial"/>
        <family val="2"/>
      </rPr>
      <t>Providing  and   applying  boiled   linseed   oil   in   one  coat,   to   the  new   wood   work,   including knotting,
preparing the surface, scaffolding etc. complete as directed.</t>
    </r>
  </si>
  <si>
    <r>
      <rPr>
        <sz val="10"/>
        <rFont val="Arial"/>
        <family val="2"/>
      </rPr>
      <t>Bd. N. 1. 1 Page
Number 399</t>
    </r>
  </si>
  <si>
    <r>
      <rPr>
        <sz val="10"/>
        <rFont val="Arial"/>
        <family val="2"/>
      </rPr>
      <t>Providing  and   applying  boiled   linseed   oil  in   two  coats  to  the  new   wood   work,  including knotting,
preparing the surface, scaffolding etc. complete as directed.</t>
    </r>
  </si>
  <si>
    <r>
      <rPr>
        <sz val="10"/>
        <rFont val="Arial"/>
        <family val="2"/>
      </rPr>
      <t>Bd.N.1.1 Page
Number 399</t>
    </r>
  </si>
  <si>
    <r>
      <rPr>
        <sz val="10"/>
        <rFont val="Arial"/>
        <family val="2"/>
      </rPr>
      <t>Providing and applying Wax polish to the new wood work including knotting, preparing the
surface, scaffolding etc. complete as directed.</t>
    </r>
  </si>
  <si>
    <r>
      <rPr>
        <sz val="10"/>
        <rFont val="Arial"/>
        <family val="2"/>
      </rPr>
      <t>Bd.N.1.2 Page
Number 399</t>
    </r>
  </si>
  <si>
    <r>
      <rPr>
        <sz val="10"/>
        <rFont val="Arial"/>
        <family val="2"/>
      </rPr>
      <t>Providing  and  applying  Wax  polish  to  the  old  wood  work  including  knotting,  preparing  the  surface,
scaffolding etc. complete as directed.</t>
    </r>
  </si>
  <si>
    <r>
      <rPr>
        <sz val="10"/>
        <rFont val="Arial"/>
        <family val="2"/>
      </rPr>
      <t>Bd. N. 1.2 Page
Number 399</t>
    </r>
  </si>
  <si>
    <r>
      <rPr>
        <sz val="10"/>
        <rFont val="Arial"/>
        <family val="2"/>
      </rPr>
      <t>Providing   and   applying   French   polish   for   required   finish   on   previously   polished   wood  including
knotting, preparing the surfaces, scaffolding etc. complete as directed</t>
    </r>
  </si>
  <si>
    <r>
      <rPr>
        <sz val="10"/>
        <rFont val="Arial"/>
        <family val="2"/>
      </rPr>
      <t>Bd.N.1.3 Page
Number 399</t>
    </r>
  </si>
  <si>
    <r>
      <rPr>
        <sz val="10"/>
        <rFont val="Arial"/>
        <family val="2"/>
      </rPr>
      <t>Providing  and   applying  french   polish   to   new   wood   work,   for   required   finishing  including.  knotting,
preparing the surfaces, scaffolding etc. complete as directed.</t>
    </r>
  </si>
  <si>
    <r>
      <rPr>
        <sz val="10"/>
        <rFont val="Arial"/>
        <family val="2"/>
      </rPr>
      <t>Providing  and  applying  varnish  in   one  coat  on  previously  varnished  wood   work  including knotting,
preparing the surface, scrapping, scaffolding, etc. complete.</t>
    </r>
  </si>
  <si>
    <r>
      <rPr>
        <sz val="10"/>
        <rFont val="Arial"/>
        <family val="2"/>
      </rPr>
      <t>Bd.N.1.4 Page
Number 400</t>
    </r>
  </si>
  <si>
    <r>
      <rPr>
        <sz val="10"/>
        <rFont val="Arial"/>
        <family val="2"/>
      </rPr>
      <t>Providing  and  applying  Varnish  in  two  coats  on  new  wood  work  including  knotting,
preparing the surface, scaffolding etc. Complete.</t>
    </r>
  </si>
  <si>
    <r>
      <rPr>
        <sz val="10"/>
        <rFont val="Arial"/>
        <family val="2"/>
      </rPr>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r>
  </si>
  <si>
    <r>
      <rPr>
        <sz val="10"/>
        <rFont val="Arial"/>
        <family val="2"/>
      </rPr>
      <t>Providing  and  applying  coal  tar  in  one  coat  on  previously  coal  tarred  wood  including
preparing the surface,  scaffolding etc.  complete. (coal  tar shall  be minimum 300 grams  per Square Metre.)</t>
    </r>
  </si>
  <si>
    <r>
      <rPr>
        <sz val="10"/>
        <rFont val="Arial"/>
        <family val="2"/>
      </rPr>
      <t>As directed by Engineer-in
charge.</t>
    </r>
  </si>
  <si>
    <r>
      <rPr>
        <sz val="10"/>
        <rFont val="Arial"/>
        <family val="2"/>
      </rPr>
      <t>Providing and applying two coats of lead/zinc base oil paint/  bituminous paint of approved colour  and  shade to  new  wood  work  and  fiber  boards  including  preparing  the  surface, knotting, scaffolding if necessary,
excluding primer coat etc. complete.</t>
    </r>
  </si>
  <si>
    <r>
      <rPr>
        <sz val="10"/>
        <rFont val="Arial"/>
        <family val="2"/>
      </rPr>
      <t>Bd.O. 1 Page
Number 403</t>
    </r>
  </si>
  <si>
    <r>
      <rPr>
        <sz val="10"/>
        <rFont val="Arial"/>
        <family val="2"/>
      </rPr>
      <t>Providing and  applying one coat  of  lead/zinc  base oil  paint/  bituminous  paint  of  approved colour and shade  to  old  wood  work  previously  painted  and  fiber  boards  including  if  necessary  scaffolding,  preparing
surface excluding primer coat etc. complete.</t>
    </r>
  </si>
  <si>
    <r>
      <rPr>
        <sz val="10"/>
        <rFont val="Arial"/>
        <family val="2"/>
      </rPr>
      <t>Providing and applying two coats of lead/zinc base oil paint/bituminious paint of approved colour and shade to old wood work and fiber boards previously painted including if necessary scaffolding, preparing the surface
excluding priming coat etc.  complete.</t>
    </r>
  </si>
  <si>
    <r>
      <rPr>
        <sz val="10"/>
        <rFont val="Arial"/>
        <family val="2"/>
      </rPr>
      <t>Providing and applying two coats of lead/zinc base oil paint/ bituminious paint of approved colour  to  new structural   steel   work   and   iron   work   in   buildings   including   scaffolding   if  necessary,  cleaning  and
preparing the surface etc.  complete. (excluding primer coat).</t>
    </r>
  </si>
  <si>
    <r>
      <rPr>
        <sz val="10"/>
        <rFont val="Arial"/>
        <family val="2"/>
      </rPr>
      <t>Providing  and  applying  one  coat  of  aluminium  paint  of  approved  make  to  new  structural  steel  work   in building   and   workshop   including   scaffolding   if   necessary,   cleaning   and   preparing surface  (excluding
primer coat)  etc. complete.</t>
    </r>
  </si>
  <si>
    <r>
      <rPr>
        <sz val="10"/>
        <rFont val="Arial"/>
        <family val="2"/>
      </rPr>
      <t>Providing  and  applying  2  coats  of  alluminium  paint  of  approved  make  to  new  structural  steel  work  in buildings  and  workshops  including scaffolding if  necessary,  cleaning and  preparing the surface  (excluding
primer coat)etc.  complete.</t>
    </r>
  </si>
  <si>
    <r>
      <rPr>
        <sz val="10"/>
        <rFont val="Arial"/>
        <family val="2"/>
      </rPr>
      <t>Providing and  applying two coats of synthetic enamel paint of approved colour to new /old structural steel work  and  wood  work  in  buildings,  including  scaffolding  if  necessary,  cleaning  and  preparing  the  surface
(excluding primer coat) etc. complete.</t>
    </r>
  </si>
  <si>
    <r>
      <rPr>
        <sz val="10"/>
        <rFont val="Arial"/>
        <family val="2"/>
      </rPr>
      <t>Providing and applying one coat of flat oil paint of approved colour to the old structural steel work  and  iron
work  previously  painted  in  building  including  scaffolding,  if  necessary, cleaning and preparing surface (excluding primer coat)  etc. complete.</t>
    </r>
  </si>
  <si>
    <r>
      <rPr>
        <sz val="10"/>
        <rFont val="Arial"/>
        <family val="2"/>
      </rPr>
      <t>Providing and applying two coats of flat oil paint of approved colour to the old structural steel work  and  iron
work   previously   painted   in   building   including   scaffolding,   if   necessary,  cleaning  and  preparing  the surface (excluding primer coat)  etc. complete.</t>
    </r>
  </si>
  <si>
    <r>
      <rPr>
        <sz val="10"/>
        <rFont val="Arial"/>
        <family val="2"/>
      </rPr>
      <t>Providing and applying one coat of flat oil paint of approved colour and shade to internal / external  plastered
surfaces  including  scaffolding  if  necessary,  cleaning  and  preparing  the surface (excluding primer coat) etc. complete.</t>
    </r>
  </si>
  <si>
    <r>
      <rPr>
        <sz val="10"/>
        <rFont val="Arial"/>
        <family val="2"/>
      </rPr>
      <t>Providing  and  applying  two  coats  (exterior  quality)   of  flat  oil  paint  of  approved  colour  and  shade  to  the plastered  surface  in  buildings  and  workshops  including  scaffolding  if  necessary,  cleaning  the  surface  and
preparing surface etc. complete. (excluding primer coat)</t>
    </r>
  </si>
  <si>
    <r>
      <rPr>
        <sz val="10"/>
        <rFont val="Arial"/>
        <family val="2"/>
      </rPr>
      <t>Providing and applying two coats of flat oil paint of approved colour and shade to internal / external  plastered surfaces  including  scaffolding  if  necessary,  cleaning  and  preparing  the surface (excluding primer coat)
etc. complete.</t>
    </r>
  </si>
  <si>
    <r>
      <rPr>
        <sz val="10"/>
        <rFont val="Arial"/>
        <family val="2"/>
      </rPr>
      <t>Providing  and  applying  two  coats  of  water  proof  cement  paint  of  approved  manufacture  and  of  approved colour  to  the  plastered  surfaces  including  scaffolding  if  necessary,  cleaning  and  preparing  the  surface,
watering for two days etc.  complete.</t>
    </r>
  </si>
  <si>
    <r>
      <rPr>
        <sz val="10"/>
        <rFont val="Arial"/>
        <family val="2"/>
      </rPr>
      <t>Providing  and  applying  two  coats  of  water  proof  cement  paint  of  approved  manufacture  and  of  approved colour  to  old   plastered  surfaces  including  scaffolding  if  necessary,  cleaning  and  preparing  the  surface,
watering for two days etc.  complete.</t>
    </r>
  </si>
  <si>
    <r>
      <rPr>
        <sz val="10"/>
        <rFont val="Arial"/>
        <family val="2"/>
      </rPr>
      <t>Providing and  applying three coats  of water  proof cement  paint of  approved  manufacture and  of  approved colour  to   new  plastered  surfaces  including  scaffolding  if  necessary,  cleaning  and  preparing  the  surface,
watering for two days etc. complete.</t>
    </r>
  </si>
  <si>
    <r>
      <rPr>
        <sz val="10"/>
        <rFont val="Arial"/>
        <family val="2"/>
      </rPr>
      <t>Spec.Number: Bd.O.8/Page
Number406</t>
    </r>
  </si>
  <si>
    <r>
      <rPr>
        <sz val="10"/>
        <rFont val="Arial"/>
        <family val="2"/>
      </rPr>
      <t>Providing and  applying three coats  of water  proof cement  paint of  approved  manufacture and  of  approved
colour  to  old   plastered  surfaces  including  scaffolding  if  necessary,  cleaning  and  preparing  the  surface, watering for two days etc. complete.</t>
    </r>
  </si>
  <si>
    <r>
      <rPr>
        <sz val="10"/>
        <rFont val="Arial"/>
        <family val="2"/>
      </rPr>
      <t>Spec.Number:
Bd.O.8/Page Number406</t>
    </r>
  </si>
  <si>
    <r>
      <rPr>
        <sz val="10"/>
        <rFont val="Arial"/>
        <family val="2"/>
      </rPr>
      <t>Providing  and  applying  priming  coat  over  new  wood  and  wood  based  surfaces,  including preparing the surface  by  thoroughly  cleaning  oil,  grease,  dirt  and  other  foreign  matter,  sand  papering  and  knotting,
scaffolding etc. complete.</t>
    </r>
  </si>
  <si>
    <r>
      <rPr>
        <sz val="10"/>
        <rFont val="Arial"/>
        <family val="2"/>
      </rPr>
      <t>Providing and  applying priming coat over new/old  steel and  other  metal surfaces  including preparing  the surface   by   thoroughly   cleaning   oil,   grease,   dirt   and   other   foreign   matter   and  scoured   with   wire brushes,  fine  steel  wool,  scrappers  and  sand  paper,  scaffolding  etc.
complete.</t>
    </r>
  </si>
  <si>
    <r>
      <rPr>
        <sz val="10"/>
        <rFont val="Arial"/>
        <family val="2"/>
      </rPr>
      <t>Providing   and   applying   priming   coat   on   concrete/   masonary/   Asbestos   Cement   plastered  surfaces including  scaffolding  if  necessary,  preparing  the  surface  by  thoroughly  cleaning  oil,  grease,  dirt  and  other
foreign matter and sand papering as required etc. complete.</t>
    </r>
  </si>
  <si>
    <r>
      <rPr>
        <sz val="10"/>
        <rFont val="Arial"/>
        <family val="2"/>
      </rPr>
      <t>Providing and   applying one coat  of   seal  cement   primer  of   approved   manufacture and   shed  including scaffolding   preparing   the   surface   by   cleaning   dirt   and   other   foreign   matters,  scrapping  if  necessary
including scaffolding etc. complete.</t>
    </r>
  </si>
  <si>
    <r>
      <rPr>
        <sz val="10"/>
        <rFont val="Arial"/>
        <family val="2"/>
      </rPr>
      <t>Providing and applying pearl/ luster finish paint of approved colour and shade to the existing plaster surface including scaffolding, preparing the surface, applying the acrylic wall putti etc.
complete.</t>
    </r>
  </si>
  <si>
    <r>
      <rPr>
        <sz val="10"/>
        <rFont val="Arial"/>
        <family val="2"/>
      </rPr>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r>
  </si>
  <si>
    <r>
      <rPr>
        <sz val="10"/>
        <rFont val="Arial"/>
        <family val="2"/>
      </rPr>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Number 15 to 18 prior approval of Superintending Engineer will be necessary</t>
    </r>
  </si>
  <si>
    <r>
      <rPr>
        <sz val="10"/>
        <rFont val="Arial"/>
        <family val="2"/>
      </rPr>
      <t>Providing  and  applying  colour-wash  of  approved  colour  and  shade  in  one  coat  to  new  surface  including scaffolding, brushing and brooming down (excluding base coats of white wash) etc.
complete.</t>
    </r>
  </si>
  <si>
    <r>
      <rPr>
        <sz val="10"/>
        <rFont val="Arial"/>
        <family val="2"/>
      </rPr>
      <t>Providing   and   applying   colour-wash   of   approved   colour   and   shade   in   two   coats   to   new  surface including  scaffolding,  brushing  and  brooming  down  (excluding  base  coat  of  white-
wash) etc. complete.</t>
    </r>
  </si>
  <si>
    <r>
      <rPr>
        <sz val="10"/>
        <rFont val="Arial"/>
        <family val="2"/>
      </rPr>
      <t>Providing and applying colour-wash of approved colour and shade in one coat to old surfaces which are to be
recoloured  including  scaffolding,  brushing  and  brooming  down.  (excluding  base  coat  of  white  wash)  etc. complete.</t>
    </r>
  </si>
  <si>
    <r>
      <rPr>
        <sz val="10"/>
        <rFont val="Arial"/>
        <family val="2"/>
      </rPr>
      <t>Providing  and  applying  colour-wash  of  approved  colour  and  shade  in  two  coats  to  old surfaces  which are  to  be  recoloured  including  scaffolding,  brushing  and  brooming  down. (excluding base coat of white-
wash) etc. complete.</t>
    </r>
  </si>
  <si>
    <r>
      <rPr>
        <sz val="10"/>
        <rFont val="Arial"/>
        <family val="2"/>
      </rPr>
      <t>Providing  and  applying  washable  oil-bound  distemper  of  approved   colour  and   shade  to  old  and   new
surfaces   in   one   coat   including   scaffolding,   preparing   the   surfaces.   (excluding   the  primer  coat.)etc. complete.</t>
    </r>
  </si>
  <si>
    <r>
      <rPr>
        <sz val="10"/>
        <rFont val="Arial"/>
        <family val="2"/>
      </rPr>
      <t>Bd.P.6 Page Number 414 and Pre-approval of Superintending
Engineer</t>
    </r>
  </si>
  <si>
    <r>
      <rPr>
        <sz val="10"/>
        <rFont val="Arial"/>
        <family val="2"/>
      </rPr>
      <t>Scrapping the old  plastered  internal  surface with  sand  paper  and  coating  the entire  surface with mixture
of whiting or glue and linseed oil including scaffolding etc. complete as directed.</t>
    </r>
  </si>
  <si>
    <r>
      <rPr>
        <sz val="10"/>
        <rFont val="Arial"/>
        <family val="2"/>
      </rPr>
      <t>Providing  and  applying  Royale  Luxury  Emulsion  of  approved  make  on  internal  wall  surface  as   detailed below  Scrapping  for  surface  with  emery  paper  and  wipe  clean  for  area.   wall primer with  brush  by adding mineral     turpentine oil by 8 to 10 % or water by 15 to 20% allowing to dry  for 6 to  8 hoursAfter applying acrylic wall putty with appropriate prpportion of water of allow to dry for period of  4  to  6  hours of  activity.  Scrapping  with  emery  paper   and  wipe  clean  Applying paints Royale Luxury emulsion 1st coat  with  brush  water  content  water  40  to  45%    or  65  to  70%  by  role  Applying  paints  Royale  luxury emulsion 2nd coat with brush with water content 40 to 45%  or 65 to 70 % by roller. (With prior approval of
S.E.)</t>
    </r>
  </si>
  <si>
    <r>
      <rPr>
        <sz val="10"/>
        <rFont val="Arial"/>
        <family val="2"/>
      </rPr>
      <t xml:space="preserve">Providing and  fixing </t>
    </r>
    <r>
      <rPr>
        <u/>
        <sz val="10"/>
        <rFont val="Arial"/>
        <family val="2"/>
      </rPr>
      <t>Indian</t>
    </r>
    <r>
      <rPr>
        <sz val="10"/>
        <rFont val="Arial"/>
        <family val="2"/>
      </rPr>
      <t xml:space="preserve">   teak wood  planking 25 mm thick for flooring plained on both sides, tongued
and grooved including scaffolding, if necessary, and  one coat of primer etc. complete.</t>
    </r>
  </si>
  <si>
    <r>
      <rPr>
        <sz val="10"/>
        <rFont val="Arial"/>
        <family val="2"/>
      </rPr>
      <t>Bd.Q. 1 Page
Number 419</t>
    </r>
  </si>
  <si>
    <r>
      <rPr>
        <sz val="10"/>
        <rFont val="Arial"/>
        <family val="2"/>
      </rPr>
      <t xml:space="preserve">Providing and fixing   </t>
    </r>
    <r>
      <rPr>
        <u/>
        <sz val="10"/>
        <rFont val="Arial"/>
        <family val="2"/>
      </rPr>
      <t>Indian</t>
    </r>
    <r>
      <rPr>
        <sz val="10"/>
        <rFont val="Arial"/>
        <family val="2"/>
      </rPr>
      <t xml:space="preserve">   teak wood planking 50 mm thick for flooring plained on both
sides,  tongued  and  grooved including scaffolding, if  necessary, and  one coat  of primer  etc. complete.</t>
    </r>
  </si>
  <si>
    <r>
      <rPr>
        <sz val="10"/>
        <rFont val="Arial"/>
        <family val="2"/>
      </rPr>
      <t xml:space="preserve">Providing and  fixing </t>
    </r>
    <r>
      <rPr>
        <u/>
        <sz val="10"/>
        <rFont val="Arial"/>
        <family val="2"/>
      </rPr>
      <t>Indian</t>
    </r>
    <r>
      <rPr>
        <sz val="10"/>
        <rFont val="Arial"/>
        <family val="2"/>
      </rPr>
      <t xml:space="preserve">  teak wood  joists  and  girders  in  timber  floors of  single, double or framed  type
including scaffolding if necessary, and one coat of primer etc. complete.</t>
    </r>
  </si>
  <si>
    <r>
      <rPr>
        <sz val="10"/>
        <rFont val="Arial"/>
        <family val="2"/>
      </rPr>
      <t>Bd.Q.2 Page
Number 420</t>
    </r>
  </si>
  <si>
    <r>
      <rPr>
        <sz val="10"/>
        <rFont val="Arial"/>
        <family val="2"/>
      </rPr>
      <t>Providing  and  fixing  Jungle  (hard)  wood  of  approved  species  joists  and  girders  in  timber  floor  of  single, double or framed type including scaffolding if necessary and one primer coat etc.
complete.</t>
    </r>
  </si>
  <si>
    <r>
      <rPr>
        <sz val="10"/>
        <rFont val="Arial"/>
        <family val="2"/>
      </rPr>
      <t>Providing and  fixing Indian   teak wood  plank  ceiling 20  mm thick  plain  underside  tongued  and   grooved including iron  screws,  scaffolding,  if  necessary,  including one  primer  coat  on under side and one coat of
coal tar on upper side etc. complete.</t>
    </r>
  </si>
  <si>
    <r>
      <rPr>
        <sz val="10"/>
        <rFont val="Arial"/>
        <family val="2"/>
      </rPr>
      <t>Providing and fixing Indian teak wood framed collar beam / king post / queen post truss, with all Iron work
including scaffolding, if necessary, and one coat of primer etc. complete.</t>
    </r>
  </si>
  <si>
    <r>
      <rPr>
        <sz val="10"/>
        <rFont val="Arial"/>
        <family val="2"/>
      </rPr>
      <t>Bd.Q.4, Page
Number 422</t>
    </r>
  </si>
  <si>
    <r>
      <rPr>
        <sz val="10"/>
        <rFont val="Arial"/>
        <family val="2"/>
      </rPr>
      <t>Providing  and  fixing  in  teak  wood  framed  collar  beam  /  king  post  /  queen  post  truss,  with  all  iron  work
including scaffolding, if necessary and primer coat etc. complete.</t>
    </r>
  </si>
  <si>
    <r>
      <rPr>
        <sz val="10"/>
        <rFont val="Arial"/>
        <family val="2"/>
      </rPr>
      <t>Providing and  fixing country teak wood  common  rafters, purlins and  purlin  cleats, hip  rafters, jack rafters, ridges, wall plates, post plates and posts for roofing etc. including scaffolding, if necessary, all iron work and
one coat of primer etc. complete.</t>
    </r>
  </si>
  <si>
    <r>
      <rPr>
        <sz val="10"/>
        <rFont val="Arial"/>
        <family val="2"/>
      </rPr>
      <t>Providing and fixing teak  wood common rafters, purlins and purlin cleats, hip rafters, jack rafters,  ridges, wall  plates,  post  plates  and  posts  for  roofing,  etc.  including  scaffolding,  if necessary all iron work and
one coat of primer etc.  complete.</t>
    </r>
  </si>
  <si>
    <r>
      <rPr>
        <sz val="10"/>
        <rFont val="Arial"/>
        <family val="2"/>
      </rPr>
      <t>Providing and fixing  teak wood hand rail of 60 mm x 75 mm as per detailed drawings or as directed by the Engineer, including french polishing, etc. complete.
(Note : The work to be executed on preapproval of Superintending Engineer).</t>
    </r>
  </si>
  <si>
    <r>
      <rPr>
        <sz val="10"/>
        <rFont val="Arial"/>
        <family val="2"/>
      </rPr>
      <t>Providing and fixing country teak wood two way trellis work with battens or laths 2.5 cm x
1.2 cm and  5 cm x 5 cm openings including frame of 8 cm x 5 cm vertical and  horizontal scantlings and coat of primer etc. complete.</t>
    </r>
  </si>
  <si>
    <r>
      <rPr>
        <sz val="10"/>
        <rFont val="Arial"/>
        <family val="2"/>
      </rPr>
      <t>Providing  and  fixing  hard  wood  of  approved  species  two  way  trellis  work  with  battens  or laths 2.5
cm x 1.2 cm and 5 cm x 5 cm openings including frame of 8 cm x 5 cm vertical and horizontal scantlings and coat of primer etc. complete.</t>
    </r>
  </si>
  <si>
    <r>
      <rPr>
        <sz val="10"/>
        <rFont val="Arial"/>
        <family val="2"/>
      </rPr>
      <t>Bd.Q. 18 Page
Number 431</t>
    </r>
  </si>
  <si>
    <r>
      <rPr>
        <sz val="10"/>
        <rFont val="Arial"/>
        <family val="2"/>
      </rPr>
      <t>Providing  and  fixing  20  mm  thick  superior  veneer  board  pelmet  box  150  to  200  mm  wide  to  doors   or window   frames   including   20mm   dia.   Aluminium   curtain   rod   with   sockets   and  finishing with  french
polishing (without top)etc. complete.</t>
    </r>
  </si>
  <si>
    <r>
      <rPr>
        <sz val="10"/>
        <rFont val="Arial"/>
        <family val="2"/>
      </rPr>
      <t>Providing  and  fixing  20  mm  thick  Laminated  sheet  board  pelmet  box  150  to  200mm  wide  to  doors   or
window  frames  including  20  mm  dia.  Aluminium  curtain  rod  with  sockets  and finishing with french polishing (without top) etc.complete.</t>
    </r>
  </si>
  <si>
    <r>
      <rPr>
        <sz val="10"/>
        <rFont val="Arial"/>
        <family val="2"/>
      </rPr>
      <t xml:space="preserve">Providing  and  fixing   </t>
    </r>
    <r>
      <rPr>
        <u/>
        <sz val="10"/>
        <rFont val="Arial"/>
        <family val="2"/>
      </rPr>
      <t>Indian</t>
    </r>
    <r>
      <rPr>
        <sz val="10"/>
        <rFont val="Arial"/>
        <family val="2"/>
      </rPr>
      <t xml:space="preserve">   teak  wood  eaves  boards  15  cm wide and  25  mm thick  plain decorative
type including scaffolding and painting with two coats etc. complete.</t>
    </r>
  </si>
  <si>
    <r>
      <rPr>
        <sz val="10"/>
        <rFont val="Arial"/>
        <family val="2"/>
      </rPr>
      <t>Bd.Q. 19 Page
Number 432</t>
    </r>
  </si>
  <si>
    <r>
      <rPr>
        <sz val="10"/>
        <rFont val="Arial"/>
        <family val="2"/>
      </rPr>
      <t>Providing and fixing seasoned and treated jungle wood of approved species eaves board 15 cm wide and 25 mm thick plain decorative type including scaffolding and painting with two
coats etc. complete.</t>
    </r>
  </si>
  <si>
    <r>
      <rPr>
        <sz val="10"/>
        <rFont val="Arial"/>
        <family val="2"/>
      </rPr>
      <t>Providing and fixing Teak wood eaves plate of size 10cm wide and 20 mm thick including
scaffolding and painting in two coats etc. complete.</t>
    </r>
  </si>
  <si>
    <r>
      <rPr>
        <sz val="10"/>
        <rFont val="Arial"/>
        <family val="2"/>
      </rPr>
      <t>Bd.Q.20 Page
Number 432</t>
    </r>
  </si>
  <si>
    <r>
      <rPr>
        <sz val="10"/>
        <rFont val="Arial"/>
        <family val="2"/>
      </rPr>
      <t>Providing  and  fixing  country  teak  wood  barge  board  22  cm  wide  and  20mm  thick  plain  type  including
scaffolding and painting in two coats etc. complete.</t>
    </r>
  </si>
  <si>
    <r>
      <rPr>
        <sz val="10"/>
        <rFont val="Arial"/>
        <family val="2"/>
      </rPr>
      <t>Bd.Q.21 Page
Number 433</t>
    </r>
  </si>
  <si>
    <r>
      <rPr>
        <sz val="10"/>
        <rFont val="Arial"/>
        <family val="2"/>
      </rPr>
      <t>Providing and fixing seasoned and treated jungle wood of approved species barge board 22
cm  wide  and  20  mm  thick  plain  type  including  scaffolding  and  painting  in  two  coats  etc. complete.</t>
    </r>
  </si>
  <si>
    <r>
      <rPr>
        <sz val="10"/>
        <rFont val="Arial"/>
        <family val="2"/>
      </rPr>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r>
  </si>
  <si>
    <r>
      <rPr>
        <sz val="10"/>
        <rFont val="Arial"/>
        <family val="2"/>
      </rPr>
      <t>Providing and fixing Shutter to wall Cupboard consisting of Teak Wood styles and Rails 25 mm thick and 75 mm wide with panel insert of 12 mm thick particle Board with one approved coloured  Laminated  Face  on one   side   1.5   mm   thick,   bonded   with   Phenol   Formaldehyde  Synthetic   Resin   including   Lipping Beading.   Iron   oxidised   fixtures   and   fastening   and   oil  primer  coat  etc.  complete.  (Excluding  cupboard
frame).</t>
    </r>
  </si>
  <si>
    <r>
      <rPr>
        <sz val="10"/>
        <rFont val="Arial"/>
        <family val="2"/>
      </rPr>
      <t>Providing   and   fixing   jungle   wood   ballies   of    approved   species   85   mm   average   dia.   for  common rafters, purlins, ridges, hip  and  valley rafters, jack rafters, wall  plates, post  plates, posts etc. including all
iron work scaffolding if necessary and oiling in one coat  etc. complete.</t>
    </r>
  </si>
  <si>
    <r>
      <rPr>
        <sz val="10"/>
        <rFont val="Arial"/>
        <family val="2"/>
      </rPr>
      <t>Providing and fixing 100 mm dia. Country  teak wood ballies for post truss of 6.00 m.  span as  per  drawing or   as   directed   by   Engineerin-charge  including  all   iron   work,   scaffolding   if  necessary  and  oiling   etc.
complete.</t>
    </r>
  </si>
  <si>
    <r>
      <rPr>
        <sz val="10"/>
        <rFont val="Arial"/>
        <family val="2"/>
      </rPr>
      <t>Providing and  applying Wax polishing to the old  wood work including knotting, preparing
the surface, scaffolding etc. complete as directed.</t>
    </r>
  </si>
  <si>
    <r>
      <rPr>
        <sz val="10"/>
        <rFont val="Arial"/>
        <family val="2"/>
      </rPr>
      <t>Bd.N.1.2/Page
Number399</t>
    </r>
  </si>
  <si>
    <r>
      <rPr>
        <sz val="10"/>
        <rFont val="Arial"/>
        <family val="2"/>
      </rPr>
      <t>Providing and fixing 3.5 to 4 mm thick Veneer finish wall Panaling made out of 50 x 25 mm (finished size)
C.C.T.W.  frame work  or  size of  600  x  600  mm center  or  as  per  site condition  covered   by   6   mm  thick marine   plywood   of   the   generally   confiriming   to   I:S   710-1980  finished   with   3.5   to   4   mm   thick matching  Veneer   of  approved   color  and   in   satin   wallnut groov   matched   veneer   pattern   and   design including  melamine  polishing  &amp;  design  with antitermite  treatment  etc.  to  plywood  and  woodwork  with ten   years   guarantee   bond   etc.  including  all  lead  and  lifts    complete  as  per  Architects  Drawing  and instructions of Engineer Incharge.</t>
    </r>
  </si>
  <si>
    <r>
      <rPr>
        <sz val="10"/>
        <rFont val="Arial"/>
        <family val="2"/>
      </rPr>
      <t>Providing and fixing Mangalore tiled roofing with class 'AA' tiles including securing the last course of tiles near the eaves with steel flat 40 mm x 3 mm and 1.22 mm wire fixing country teak wood  sloping battens of
25  x 12  mm teak wood  horizontal  battens of  50mm x  25mm over the slopping battens, all iron work and coal tarring the battens etc. complete (Excluding ridge and hip tiles).</t>
    </r>
  </si>
  <si>
    <r>
      <rPr>
        <sz val="10"/>
        <rFont val="Arial"/>
        <family val="2"/>
      </rPr>
      <t>Providing  and  fixing  Mangalore  tile  ridge  and  hip  tiles  of  class  'AA'  including  scaffolding  if  necessary,
pointing with coloured cement mortar and curing etc. complete.</t>
    </r>
  </si>
  <si>
    <r>
      <rPr>
        <sz val="10"/>
        <rFont val="Arial"/>
        <family val="2"/>
      </rPr>
      <t>Bd.R.3, Page
Number 450</t>
    </r>
  </si>
  <si>
    <r>
      <rPr>
        <sz val="10"/>
        <rFont val="Arial"/>
        <family val="2"/>
      </rPr>
      <t>Providing   and   fixing   corrugated   galvanised   iron   sheets   of   0.63mm   thick   (24   B.W.G.)   for  roofing
without wind tiles including fastening with galvanised iron screws and bolts, lead and bitumen washers as per drawing etc. complete.(Weight of 5.5 Kilogram/sq.m.).</t>
    </r>
  </si>
  <si>
    <r>
      <rPr>
        <sz val="10"/>
        <rFont val="Arial"/>
        <family val="2"/>
      </rPr>
      <t>Providing  and  fixing  plain  zinc  sheeting  of  0.80  mm  thick  (22  B.W.G.)  over  the  ridge  hip  or  valley  to galvanized  iron  sheet  roofing  including  all  fastening  and  bolt  galvanised  iron  screws  and  bolts,  lead  and
bitumen washers etc. complete.(Weight of 6.8 Kilogram/sq.m.).</t>
    </r>
  </si>
  <si>
    <r>
      <rPr>
        <sz val="10"/>
        <rFont val="Arial"/>
        <family val="2"/>
      </rPr>
      <t>Providing  and   fixing  6.00   mm  thick   ISI  mark   Asbestos   Cement   Corrugated   sheet  roofing including galvanised  iron 'J' or 'L' hook bolts galvanised  iron band  bituminous G.I. washers, galvanised  iron clamps,
bolts, nuts and scaffolding etc. complete.</t>
    </r>
  </si>
  <si>
    <r>
      <rPr>
        <sz val="10"/>
        <rFont val="Arial"/>
        <family val="2"/>
      </rPr>
      <t>Providing   and   fixing   6   mm   thick   ISI   mark   Asbestos   Cement   ridge   capping   for   roofing  including galvanised  iron hooks, bolts, galvanised  iron and  bituminous washers, galvanised iron clamps, bolts, nuts
including scaffolding etc. complete.</t>
    </r>
  </si>
  <si>
    <r>
      <rPr>
        <sz val="10"/>
        <rFont val="Arial"/>
        <family val="2"/>
      </rPr>
      <t>Providing and fixing valley gutter of 22 B.W.G. (0.8 mm) plain galvanised iron sheets 120 cm wide  with teak  wood  planking  20  mm  thick  including  two  coats  of  coal-tarring  the  upper surface of plank etc.
complete. (excluding painting to underside of plank).</t>
    </r>
  </si>
  <si>
    <r>
      <rPr>
        <sz val="10"/>
        <rFont val="Arial"/>
        <family val="2"/>
      </rPr>
      <t>Providing and fixing valley gutter of 22 B.W.G. (0.8 mm) plain galvanised iron sheets 90 cm wide  with  teak
wood   planking   20   mm   thick   including   two   coats   of   coal-tarring   the   upper  surface  of  plank  etc. complete.  (excluding painting to underside of plank).</t>
    </r>
  </si>
  <si>
    <r>
      <rPr>
        <sz val="10"/>
        <rFont val="Arial"/>
        <family val="2"/>
      </rPr>
      <t>Providing and fixing valley gutter of 24 B.W.G. (0.63 mm) thick G.I. sheet 120 cm wide with 20 mm thick
teak wood planking underneath coal tarring etc. complete.</t>
    </r>
  </si>
  <si>
    <r>
      <rPr>
        <sz val="10"/>
        <rFont val="Arial"/>
        <family val="2"/>
      </rPr>
      <t>Bd. R. 10, Page
Number 455</t>
    </r>
  </si>
  <si>
    <r>
      <rPr>
        <sz val="10"/>
        <rFont val="Arial"/>
        <family val="2"/>
      </rPr>
      <t>Roofing and
Ceiling</t>
    </r>
  </si>
  <si>
    <r>
      <rPr>
        <sz val="10"/>
        <rFont val="Arial"/>
        <family val="2"/>
      </rPr>
      <t>Providing and fixing glass tiles of Mangalore type at required places in Mangalore tile roof
including scaffolding if necessary etc. complete.</t>
    </r>
  </si>
  <si>
    <r>
      <rPr>
        <sz val="10"/>
        <rFont val="Arial"/>
        <family val="2"/>
      </rPr>
      <t>Bd. R. 11, Page
Number 456</t>
    </r>
  </si>
  <si>
    <r>
      <rPr>
        <sz val="10"/>
        <rFont val="Arial"/>
        <family val="2"/>
      </rPr>
      <t>Providing  and   fixing  Mangalore  pattern   cowl   ventilator   tiles   in   the  required   places   in   a  Mangalore
tiled roof including scaffolding if necessary etc. complete.</t>
    </r>
  </si>
  <si>
    <r>
      <rPr>
        <sz val="10"/>
        <rFont val="Arial"/>
        <family val="2"/>
      </rPr>
      <t>Bd. R. 13, Page
Number 459</t>
    </r>
  </si>
  <si>
    <r>
      <rPr>
        <sz val="10"/>
        <rFont val="Arial"/>
        <family val="2"/>
      </rPr>
      <t>Providing and  fixing frame work  of  anodised  aluminium sections  for  suspended  false ceiling consisting of aluminium T 50 mm x 40 mm weighing 0.39 Kilogram/m. at 60 cms c/c and fixed with ( 15 x 15 mm) flanges weighing 0.119 Kilogram/m suspended on 6 mm dia. mild steel rod weighing 0.22 Kilogram/m fixed on wall and beams including rounding of the edges with aluminium T of 50 mm x 40 mm weighing 0.39 Kilogram/m
etc. including all labour etc. complete.</t>
    </r>
  </si>
  <si>
    <r>
      <rPr>
        <sz val="10"/>
        <rFont val="Arial"/>
        <family val="2"/>
      </rPr>
      <t>Providing   and   fixing   frame   work   of   galvanised   iron   for   suspended   false   ceiling   which  includes galvanised  iron  perimeter  channels  of  size  27  mm  and  0.5  mm  thick  having  one flange of 20 mm and another of 30 mm along with   perimeter of the ceiling, fixing in brick wall  /  partition  with   the  help   of rawal   plugs   and   screws,   suspending   galvenised   iron  intermediate  channels  of  size  45  mm and  0.9  mm thick with two flanges of 15 mm each from the soffit at 1200 mm centers with  steel galvanised  iron hanger of width  25 mm x 0.5  mm fasteners,  ceiling  section  of  0.5  mm  thickness  having  curved  wedge  of  51.5 mm  and  two flanges of 26 mm each with lips of 10.5 mm fixed to the intermediate channel with the help of connecting clips and in direction perpendicular to the intermediate channel at 450 mm centers,
12.5 mm dry walls screws at 230 mm centers; fixing screws mechanically either with screw driver or drilling machine with suitable attachment etc. complete.</t>
    </r>
  </si>
  <si>
    <r>
      <rPr>
        <sz val="10"/>
        <rFont val="Arial"/>
        <family val="2"/>
      </rPr>
      <t>Providing and  fixing false ceiling of teak wood  particle board  half perforated sheet 12  mm thick including scaffolding, if necessary, all iron work and two coats of oil painting to boards and beading i.e. visible surface
etc. complete. (excluding frame work and runners)</t>
    </r>
  </si>
  <si>
    <r>
      <rPr>
        <sz val="10"/>
        <rFont val="Arial"/>
        <family val="2"/>
      </rPr>
      <t>Providing and fixing false ceiling of 10 to 12 mm thick decorative boards of fibrous plaster of paris including scaffolding if necessary all architectural work like mouldings, cornices, coves, domes,  cups  as  per  detailed drawings  and  three  coats  of  spray  painting  to  boards  etc. complete. (excluding frame work, runners and
mild steel suspenders).</t>
    </r>
  </si>
  <si>
    <r>
      <rPr>
        <sz val="10"/>
        <rFont val="Arial"/>
        <family val="2"/>
      </rPr>
      <t>Providing and fixing false ceiling of T.W. partical board half perforated sheets 12 mm thick with frame work of M.S. angle 40 x 40 x 5 mm and T of size 40 x 40 x 6 mm at 60 cm center to center including 12 mm dia. hangers, T.W. battens 50 x 25 mm and beading 25 x 15 mm thick scaffolding, if necessary, all iron work and two coats of painting to boards and beading
i.e. visible surface etc. complete.</t>
    </r>
  </si>
  <si>
    <r>
      <rPr>
        <sz val="10"/>
        <rFont val="Arial"/>
        <family val="2"/>
      </rPr>
      <t>Providing and fixing False ceiling of 12 mm thick Laminated board with frame of M.S. angle 40 x 40 x 5 mm and Tee of size 40 x 40 x 6mm at 60 cm c/c including 12 mm dia. hangers,
T.W. battens 50 x 25 mm and  beading 25 x 15  mm thick scaffolding if necessary, all Iron work etc. complete.</t>
    </r>
  </si>
  <si>
    <r>
      <rPr>
        <sz val="10"/>
        <rFont val="Arial"/>
        <family val="2"/>
      </rPr>
      <t>Removing  the  tiles,  battens  and  dungry  cloth  purlins,  rafters  and  ridges  etc.  from  roof,  sorting  out  the serviceable  and  unserviceable  materials  and  stacking  the  same  as  and  where  directed  in  the  compound,
scaffolding etc. complete.</t>
    </r>
  </si>
  <si>
    <r>
      <rPr>
        <sz val="10"/>
        <rFont val="Arial"/>
        <family val="2"/>
      </rPr>
      <t>Removing G.I. or A.C. sheet roofing including purlins, principal rafters etc. including sorting serviceable  and
unserviceable  materials,  stacking  the  same  as  and  where  directed  in  the compound including scaffolding etc. complete.</t>
    </r>
  </si>
  <si>
    <r>
      <rPr>
        <sz val="10"/>
        <rFont val="Arial"/>
        <family val="2"/>
      </rPr>
      <t xml:space="preserve">Providing fixing </t>
    </r>
    <r>
      <rPr>
        <u/>
        <sz val="10"/>
        <rFont val="Arial"/>
        <family val="2"/>
      </rPr>
      <t>country</t>
    </r>
    <r>
      <rPr>
        <sz val="10"/>
        <rFont val="Arial"/>
        <family val="2"/>
      </rPr>
      <t xml:space="preserve">  teak wood battens 50 mm x 25 mm for Mangalore tile roof work with all iron work
scaffolding and oiling the battens etc. complete.</t>
    </r>
  </si>
  <si>
    <r>
      <rPr>
        <sz val="10"/>
        <rFont val="Arial"/>
        <family val="2"/>
      </rPr>
      <t xml:space="preserve">Providing and fixing sky light in R.C.C. roof including frame made of M.S. angle 50 x 50 x 6 mm with hold
fast, sheet glass </t>
    </r>
    <r>
      <rPr>
        <u/>
        <sz val="10"/>
        <rFont val="Arial"/>
        <family val="2"/>
      </rPr>
      <t>12 mm</t>
    </r>
    <r>
      <rPr>
        <sz val="10"/>
        <rFont val="Arial"/>
        <family val="2"/>
      </rPr>
      <t xml:space="preserve"> thick, Chicken mesh 24 gauge with all accessories and required fixtures and fastening fitting including painting etc. complete.</t>
    </r>
  </si>
  <si>
    <r>
      <rPr>
        <sz val="10"/>
        <rFont val="Arial"/>
        <family val="2"/>
      </rPr>
      <t>Providing  and  fixing  12  mm  dia.  mild  steel  bar  upto  0.5  M.  length  for  anchor  rods  with necessary
threading nuts and bolts etc. complete.</t>
    </r>
  </si>
  <si>
    <r>
      <rPr>
        <sz val="10"/>
        <rFont val="Arial"/>
        <family val="2"/>
      </rPr>
      <t>Providing fixing Mangalore tile roofing with class AA tiles in cement mortar 1:4 on sloping slab including
necessary scaffolding, curing, finishing, etc. complete.</t>
    </r>
  </si>
  <si>
    <r>
      <rPr>
        <sz val="10"/>
        <rFont val="Arial"/>
        <family val="2"/>
      </rPr>
      <t>Bd. R. 3A., Page
Number 449</t>
    </r>
  </si>
  <si>
    <r>
      <rPr>
        <sz val="10"/>
        <rFont val="Arial"/>
        <family val="2"/>
      </rPr>
      <t>Providing and  fixing colour  coated  Zincalume (  R  )  AZ150  (  min  150  gms/sq.mt.  total  on each side ) profiled sheets for roofing. The feed material is manufactured out of nominal 0.45 mm Base Metal Thickness ( BMT ) (0.5 mm TCT ), Hi-strength steel with min.550 MPa yield strength,  metallic  hot  dip  coated  with Aluminium-Zinc  alloy  (55%  aluminium 43.4%  zinc 1.6% silicon) with COLORBOND ( R ) steel quality super  durable  polyester  paint  coat  (  with  inorganic   pigment).   The   paint   shall   have   a   total   coating thickness  of  nominal  35  um, comprising of nominal 25 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anti-capillary  groove.  and  return  leg.  The  feed material should have coil manufacturers product details marked a regular interval. Including fasteners with min. fastened with min. 25 um   Zinc-Tin   alloy   coated,   Hex   head,   self-drilling   screw   etc.   complete.   (weight   of   profile   4.52
Kilogram/Square Metre)</t>
    </r>
  </si>
  <si>
    <r>
      <rPr>
        <sz val="10"/>
        <rFont val="Arial"/>
        <family val="2"/>
      </rPr>
      <t>Providing and fixing of colour coated Zincaluminium( R ) AZ150 ( min 150 gms/sq.mt. total on each side ) profiled sheets for roofing. The feed material is manufactured out of nominal 0.45 mm Base Metal Thickness ( BMT  )  (0.5  mm  TCT  ),  Hi-strength  steel  with  min.550  MPa  yield  strength,  metallic  hot  dip  coated withAluminium-Zinc  alloy  (55%  aluminiumm  43.4%  zinc  1.6%  silicon)  with  COLORBOND  (  R  )  steel quality  super  durable  polyster  paint  coat  (  with   inorganic  pigment).  The  paint  shall   have  a   total  coating thickness of  nominal 35  mm, comprising of nominal 25mmexterior coat on top surface and nominal 10 um reverse coat on back surface. Profile sheet shall have nom. 950-1050 mm effective cover width and nominal 25-30 mm deep ribs with sublet square fluting in the five pan at nominal 180-250 mmcenter-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Kilogram/Square Metre)  600 mm girth (Surface Width).</t>
    </r>
  </si>
  <si>
    <r>
      <rPr>
        <sz val="10"/>
        <rFont val="Arial"/>
        <family val="2"/>
      </rPr>
      <t>Providing and fixing of colour coated Zinc aluminium ( R ) AZ150 ( min 150 gms/sq.mt. total on each side ) profiled sheets for roofing. The feed material is manufactured out of nominal
0.45 mm Base Metal Thickness ( BMT ) (0.5 mm TCT ), Hi-strength steel with min.550 MPa yield strength, metallic  hot  dip  coated  with  Aluminium-Zinc  alloy  (55%  aluminiumm  43.4%  zinc  1.6%  silicon)  with COLORBOND ( R ) steel quality super durable polyster paint coat ( with  inorganic  pigment).  The  paint shall  have a  total  coating  thickness  of  nominal  35  um, comprising of nominal 25um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Kilogram/Square Metre)  900 mm girth (Surface Width).</t>
    </r>
  </si>
  <si>
    <r>
      <rPr>
        <sz val="10"/>
        <rFont val="Arial"/>
        <family val="2"/>
      </rPr>
      <t>Providing and  fixing PVC  coloured  Ridge tiles over  UPVC roofing where required  having size  113cm  x 41cm   for  ridge  including  fastening  with  self  drilling  screw  having  washers made of stainless steel etc.
complete.</t>
    </r>
  </si>
  <si>
    <r>
      <rPr>
        <sz val="10"/>
        <rFont val="Arial"/>
        <family val="2"/>
      </rPr>
      <t>Providing  and  fixing  15  mm  thick  eco-friendly  densified  edge  calcium  silicate  false  ceiling  of   approved texture   of   size   595mm   x   595mm   in   true  horizontal  level,  suspended  on  interlocking metal  grid  of  hot dipped galvanized steel sections (galvanising  at  @12  gm/sq.m  including  both  sides) consisting  of  main  T runner  suitably spaced   at   joints   to   get   required   length   and   size   24X38mm.   made   from   0.33mm thick(minimum  )  sheet,  spaced  1200mm center  to  center  and  cross  T  of  size  24X28mm  made  of  0.33mm thick(minimum ) sheet  to be interlocked  at  the middle of the 1200x600  mm panel to form the grid of  size 600x600mm  resting  on  periphery  walls/partitions  on  a  perimeter  wall  angle  precoated   steel  of  size 24x24x3000 made of 0.4 mm thick (minimum) sheet with  the help of all plugs at 450mm and laying 15 mm thick  densified  edges  calcium  silicate  ceiling  tiles  of  approved  texture  (spintone/cosmos/hexa)  in  the  grid, including light fittings , fixtures , smoke detectors etc., wherever required. Main T runners suspended  from ceiling with using G.I. slotted cleats of size 25x35x1.6 mm fixed to ceiling using 12.5mm dia. And  50mm long  dash    fasteners,    4mm    G.I.    adjustable    rods    with    galvanized    steel    levels    clips    of    size
85x30x0.8mm, spaced at 1200mm center to center along main T bottom exposed with 24mm of  all  T-</t>
    </r>
  </si>
  <si>
    <r>
      <rPr>
        <sz val="10"/>
        <rFont val="Arial"/>
        <family val="2"/>
      </rPr>
      <t>Providing   and   fixing   false   ceiling   with   eco-friendly   light-weight   calcium   silicate   tiles   of  spintone surface texture aerolite make or equivalent of size 595mm x 595mm having 15mm thick  densified   micro look  edge  and  100%  humidity  resistance  incombustible  as  per  BS 46part IV and thermal conductivity
0.043 w/m 0 KC and NRC 0.50 placed in true horizontal level  suspended  grid  of  size  600x600mm  made from  hot  dipped  G.I.  steel  sections  ion silhouette profile, rotary stitched double webbed white with 6mm reveal profile (white/black), wherein, main  T runner of size 42mmx14mm between main tee 600mm center- tocenter  and  secondary  cross  T  of  size 33x14x0.43mm thick  of  length  600mm long spaced  inter-locked  at middle  of  the  first  crossed  T  in  each  panel  to  form  grid  of  1200mmx600mm  resting  on periphery wall  Profile  wall  section  19mm (7+7)  x  19mmx0.40thicknesses  and  laying  false ceiling for  services like diffusers   grills   including  cutting,   making  opening  for   light   fittings,  fixtures,   ,   smoke  detectors   etc., wherever  required. Main  T runners  suspended  from ceiling with using G.I. soffit cleats of size 25x35x1.6 mm of required length fixed to the ceiling with 6mm  dia  and   50mm  long  dash   fastener,  4mm  dia  G.I.
adjustable  rods   with   powder- coated/good  quality  G.I.  level  adjustment  clips  of  35x35x0.8mm  spaced</t>
    </r>
  </si>
  <si>
    <r>
      <rPr>
        <sz val="10"/>
        <rFont val="Arial"/>
        <family val="2"/>
      </rPr>
      <t>Providing   and   Fixing    Mineral   Fibre   Acoustical   Suspended   Ceiling   System   with   Dune  (Bevelled Tegular)  Edge  Tiles  of  size  15mm  Exposed  Grid.  The  tiles  should  have  Humidity  Resistance  (RH)  of 99%,NRC 0.5, Light Reflectance 85%, Thermal Conductivity k = 0.052 -
0.057 w/m K, Colour White, Fire Performance UK Class 0 / Class 1 (BS 476 pt - 6 &amp;7) in module size of 600 x 600 x 16mm , with Recycled content of 35 %. The tile shall be laid on precoated  G.I.channel  height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warranty.approved   as   per   GRIHA   and   BS   476   etc. complete.</t>
    </r>
  </si>
  <si>
    <r>
      <rPr>
        <sz val="10"/>
        <rFont val="Arial"/>
        <family val="2"/>
      </rPr>
      <t>Providing  and  Fixing  Mineral  Fibre  Acoustical  Suspended  Ceiling  System  with  Fine  Fissured  (Bevelled Tegular)  Edge  Tiles  of  size  15mm  Exposed  Grid.  The  tiles  should  have  Humidity  Resistance  (RH)  of 99%,NRC 0.6, Light Reflectance 85%, Thermal Conductivity k = 0.052 -
0.057 w/m K, Colour White, Fire Performance UK Class 0 / Class 1 (BS 476 pt - 6 &amp;7) in module size of 600 x 600 x 16mm , with Recycled content of 31 %. The tile shall be laid on precoated G.I channel height of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 product approved in GRIHA and BS 476 etc. complete.</t>
    </r>
  </si>
  <si>
    <r>
      <rPr>
        <sz val="10"/>
        <rFont val="Arial"/>
        <family val="2"/>
      </rPr>
      <t>Providing and fixing Modular false ceiling of 600 x 600 mm center to center and 13 mm thick square mineral fiber  board  to  be  fixed  on  frame  work  of  alluminium  sections  for  suspended  false   ceiling   consisting   of alluminium  T  2‖x1  ½‖  (50  mm  x  40  mm)  weighing  0.39 Kilogram/m at 60 cms center center and fixed with ½‖ x ½‖ (15 x 15 mm) flanges weighing
0.19 Kilogram/m suspended on 6 mm dia mild steel rod weighing 0.22 Kilogram/m, fixed on wall and beams including rounding of the edges with alluinium T of 2‖ x 1 ½‖ (50 mm x 40 mm) weighing 0.39 Kilogram/m etc. (all alluminium sections shall be anodized) including all labour, material, lifts etc. complete.</t>
    </r>
  </si>
  <si>
    <r>
      <rPr>
        <sz val="10"/>
        <rFont val="Arial"/>
        <family val="2"/>
      </rPr>
      <t>Providing and fixing frame with / without ventilator of size as specified with Country cut teak wood for doors and windows including chamfering, rounding, rebating, iron holdfast of size 300mm x 40mm x 5mm with oil
painting, etc. complete</t>
    </r>
  </si>
  <si>
    <r>
      <rPr>
        <sz val="10"/>
        <rFont val="Arial"/>
        <family val="2"/>
      </rPr>
      <t>Providing and  fixing frame with  /  without ventilator  of size as specified  with  Country  non teak wood for doors and windows including chamfering, rounding, rebating, iron holdfast of size 300mm x 40mm x 5mm
with oil painting, etc. complete.</t>
    </r>
  </si>
  <si>
    <r>
      <rPr>
        <sz val="10"/>
        <rFont val="Arial"/>
        <family val="2"/>
      </rPr>
      <t>Providing and  fixing the Country  cut teak wood  second  class fully glazed  openable fanlight rectangular  in shape  as  per  detailed  drawing  excluding  the  frame,stainless  steel  fixtures  and  fastenings  and  finishing  the
wood work with 3 coats of oil painting.</t>
    </r>
  </si>
  <si>
    <r>
      <rPr>
        <sz val="10"/>
        <rFont val="Arial"/>
        <family val="2"/>
      </rPr>
      <t>Providing  and  fixing  single  leaf  panelled  door  shutter  without  fanlight  and  shutter  35  mm thick as per drawing consisting of T.W. top rail size 100mm x 35 mm and bottom and lock rail 200mm x 35mm insert panel  12  mm thick  commercial  ply  faced  T.W.  particle board  with  phenol   formaldehyde  synthetic   resin (Generally  confirming  to  ISI  3097)  excluding  frame, including stainless steel fixtures fastening and T.W. beading  at  junction  of  panels  inserts  and  as  instructed  by  the  Engineer  in  charge  including  3  coats  of  oil
painting etc. complete.</t>
    </r>
  </si>
  <si>
    <r>
      <rPr>
        <sz val="10"/>
        <rFont val="Arial"/>
        <family val="2"/>
      </rPr>
      <t>Providing and fixing Country cut teak wood double or single leaf panelled shutters, 35 mm thick style top and freze rail 95 x 35 thick with lock and bottam rail 195 x 25 mm thick and panels  without  ventilator  as  per detailed  drawing  excluding  the  door  frame,  stainless  steel fixtures and fastening and finishing the wood
work with oil painting 3 coats complete</t>
    </r>
  </si>
  <si>
    <r>
      <rPr>
        <sz val="10"/>
        <rFont val="Arial"/>
        <family val="2"/>
      </rPr>
      <t>BD-T-11 and 12
Page Number 482-83</t>
    </r>
  </si>
  <si>
    <r>
      <rPr>
        <sz val="10"/>
        <rFont val="Arial"/>
        <family val="2"/>
      </rPr>
      <t>BD-T-34  Page
Number 499</t>
    </r>
  </si>
  <si>
    <r>
      <rPr>
        <sz val="10"/>
        <rFont val="Arial"/>
        <family val="2"/>
      </rPr>
      <t>BD-T-36  Page
Number 500</t>
    </r>
  </si>
  <si>
    <r>
      <rPr>
        <sz val="10"/>
        <rFont val="Arial"/>
        <family val="2"/>
      </rPr>
      <t>BD-T-39  Page
Number 500</t>
    </r>
  </si>
  <si>
    <r>
      <rPr>
        <sz val="10"/>
        <rFont val="Arial"/>
        <family val="2"/>
      </rPr>
      <t>Providing  and  fixing  factory made  panelled  door  shutter  in  single leaf  35  mm thick  style  and  rail  without ventilator with CCTW panels 12 mm thick including wrought iron hold fast and stainless steel fixtures with
oil painting 3 coats etc. complete.</t>
    </r>
  </si>
  <si>
    <r>
      <rPr>
        <sz val="10"/>
        <rFont val="Arial"/>
        <family val="2"/>
      </rPr>
      <t>Providing and fixing Country cut teak wood single leaf panelled door shutters 35 mm thick style and rail and 19 mm thick  T.W. panels as per detailed drawing including wrought iron hold fast stainless steel fixtures and
fastening and three coats of oil painting etc. complete.</t>
    </r>
  </si>
  <si>
    <r>
      <rPr>
        <sz val="10"/>
        <rFont val="Arial"/>
        <family val="2"/>
      </rPr>
      <t>BD-T-42  Page
Number 503</t>
    </r>
  </si>
  <si>
    <r>
      <rPr>
        <sz val="10"/>
        <rFont val="Arial"/>
        <family val="2"/>
      </rPr>
      <t>Providing and  fixing Country cut teak wood window  with double leaf half glazed and  half panelled shutter with  style  70  x  20  mm  thick  rails  95  x  20  mm thick  and  pannels  15mm thick  with   ventilator   including wrought   iron   hold   fast,   stainless   steel   fixtures   and   fastenings   and  finishing  the  wood  work  with  oil
painting 3 coats etc. complete.</t>
    </r>
  </si>
  <si>
    <r>
      <rPr>
        <sz val="10"/>
        <rFont val="Arial"/>
        <family val="2"/>
      </rPr>
      <t>Providing and fixing Country cut teak wood windows with double leaf 25 mm thick planked shutters  without ventilators  as  per  detailed   drawings  including  stainless  steel  fixtures  and fastenings and finishing the
wood work with oil painting 3 coats etc. complete</t>
    </r>
  </si>
  <si>
    <r>
      <rPr>
        <sz val="10"/>
        <rFont val="Arial"/>
        <family val="2"/>
      </rPr>
      <t>BD-T-43  Page
Number 503</t>
    </r>
  </si>
  <si>
    <r>
      <rPr>
        <sz val="10"/>
        <rFont val="Arial"/>
        <family val="2"/>
      </rPr>
      <t>Providing and fixing Country cut teak wood windows / ventilators with double leaf panelled shutters  25  mm thick   without   ventilators   as   per   detailed   drawing   including   stainless   steel  fixtures  and  fastenings  and
finishing the wood work with oil painting 3 coats etc. complete.</t>
    </r>
  </si>
  <si>
    <r>
      <rPr>
        <sz val="10"/>
        <rFont val="Arial"/>
        <family val="2"/>
      </rPr>
      <t>Providing  and  fixing  steel  window  of  various  sizes  as  per  detailed  drawing  without  hot  dip  zinc  coating, without ventilators, including fabricating / glazing with plain  / obscured  glass panels of approved  type and
quality, iron oxidised fixtures and fastenings, oil painting two coats complete.</t>
    </r>
  </si>
  <si>
    <r>
      <rPr>
        <sz val="10"/>
        <rFont val="Arial"/>
        <family val="2"/>
      </rPr>
      <t>BD-T-53  Page
Number 509</t>
    </r>
  </si>
  <si>
    <r>
      <rPr>
        <sz val="10"/>
        <rFont val="Arial"/>
        <family val="2"/>
      </rPr>
      <t>Providing  and  fixing  steel  window  of  various  sizes  as  per  detailed  drawing  without  hot  dip  zinc  coating, without ventilators, including fabricating / glazing with plain  / obscured  glass panels of approved type and quality, iron oxidised fixtures and fastenings, finishing with oil painting two coats complete (with guard bars
12 mm square at 10 cm c/c.)</t>
    </r>
  </si>
  <si>
    <r>
      <rPr>
        <sz val="10"/>
        <rFont val="Arial"/>
        <family val="2"/>
      </rPr>
      <t>BD-T-55  Page
Number 510</t>
    </r>
  </si>
  <si>
    <r>
      <rPr>
        <sz val="10"/>
        <rFont val="Arial"/>
        <family val="2"/>
      </rPr>
      <t>BD-T-57  Page
Number 511</t>
    </r>
  </si>
  <si>
    <r>
      <rPr>
        <sz val="10"/>
        <rFont val="Arial"/>
        <family val="2"/>
      </rPr>
      <t>Providing  and  fixing  partition  of  welded  mesh  of  3  mm dia.  wires  50  mm x  25  mm  size  mesh  including integrated  non  teak seasoned wood  frame 80  x 50  mm of  vertical and  horizontal scantling and finishing
with oil painting 3 coats etc. complete</t>
    </r>
  </si>
  <si>
    <r>
      <rPr>
        <sz val="10"/>
        <rFont val="Arial"/>
        <family val="2"/>
      </rPr>
      <t>BD-T-67  Page
Number 515</t>
    </r>
  </si>
  <si>
    <r>
      <rPr>
        <sz val="10"/>
        <rFont val="Arial"/>
        <family val="2"/>
      </rPr>
      <t>BD-S  Page Number 465 to
467</t>
    </r>
  </si>
  <si>
    <r>
      <rPr>
        <sz val="10"/>
        <rFont val="Arial"/>
        <family val="2"/>
      </rPr>
      <t>BD-T-53  Page
Number 509 As directed by Engineer in
charge.</t>
    </r>
  </si>
  <si>
    <r>
      <rPr>
        <sz val="10"/>
        <rFont val="Arial"/>
        <family val="2"/>
      </rPr>
      <t>Providing  and  fixing  steel  ventilator  fully  glazed  partly  fixed  as  per  detailed  drawing  with  hot  dip   zinc coating  including  fabricating  glazing  with   plain   /  obscured   glass  pans   5  mm  thick  and  approved  type quality and iron oxidized fixtures and fastening with guard square bars 12 mm 10 cm c/c and oil painting 2
coats etc. complete.</t>
    </r>
  </si>
  <si>
    <r>
      <rPr>
        <sz val="10"/>
        <rFont val="Arial"/>
        <family val="2"/>
      </rPr>
      <t>BD-T-53  Page
Number 509 As directed by Engineer in charge.</t>
    </r>
  </si>
  <si>
    <r>
      <rPr>
        <sz val="10"/>
        <rFont val="Arial"/>
        <family val="2"/>
      </rPr>
      <t>Doors and
Windows</t>
    </r>
  </si>
  <si>
    <r>
      <rPr>
        <sz val="10"/>
        <rFont val="Arial"/>
        <family val="2"/>
      </rPr>
      <t>Providing  and  fixing  M.S.  grill  door  24  Kilogram/Square  Metre  of  various  size  as  per  detailed  drawings
without hot dip coating, iron fixtures and fastenings and 3 coats of oil painting etc</t>
    </r>
  </si>
  <si>
    <r>
      <rPr>
        <sz val="10"/>
        <rFont val="Arial"/>
        <family val="2"/>
      </rPr>
      <t>Providing  and  fixing  CCTW  beading  of  size  40  mm  x  20  mm  to  the  door  frame   including  chamfering
finishing with 3 coats of oil painting etc. complete</t>
    </r>
  </si>
  <si>
    <r>
      <rPr>
        <sz val="10"/>
        <rFont val="Arial"/>
        <family val="2"/>
      </rPr>
      <t>Providing and fixing steel frame door of angle 50 x 50 x 6 mm with mild steel bars 16 mm dia. horizontally at 10mm c/c for ventilator portion including iron hold fast boxes for fixing shutters including welding, finishing,
painting etc. complete.</t>
    </r>
  </si>
  <si>
    <r>
      <rPr>
        <sz val="10"/>
        <rFont val="Arial"/>
        <family val="2"/>
      </rPr>
      <t>Providing and fixing steel frame door of angle 40 x 40 x 5 mm with 16 mm dia. mild steel bars  horizontally at  10cm  c/c  for  ventilator  portion  including  iron  hold  fast  for  the  fixing shutters
including welding, painting, finishing etc. complete.</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</si>
  <si>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 box.</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</si>
  <si>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without box</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</si>
  <si>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 box</t>
    </r>
  </si>
  <si>
    <r>
      <rPr>
        <sz val="10"/>
        <rFont val="Arial"/>
        <family val="2"/>
      </rPr>
      <t>Providing  and  fixing  in  position.  (as  per  I.S.1868  /  1982)  Aluminium  sliding  window  of  two  tracks  with rectangular pipe having overall dimension ?63.50 x 38.10 x 1.02 mm at weight
0.547 Kilogram/Running metre. and window frame bottom track section 61.85 x 31.75 x 1.20 mm at  weight 0.695  Kilogram/Running metre.  Top  and  side track section  61.85  x  31.75  x
1.30 mm at weight 0.659 Kilogram/Running metre. The shutter should be of bearing bottom 40 x 18 x 1.25 mm at weight 0.417 Kilogram/Running metre. Inter locking section 40 x 18 x
1.10 mm at weight 0.469 Kilogram/Running metre. And handle section 40 x 18 x 1.25 mm at weight 0.417 Kilogram/Running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without box</t>
    </r>
  </si>
  <si>
    <r>
      <rPr>
        <sz val="10"/>
        <rFont val="Arial"/>
        <family val="2"/>
      </rPr>
      <t>Providing  and   fixing  in  position   (as  per  1868  /  1982)  Alluminium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 box</t>
    </r>
  </si>
  <si>
    <r>
      <rPr>
        <sz val="10"/>
        <rFont val="Arial"/>
        <family val="2"/>
      </rPr>
      <t>Providing and  fixing in  position  (as  per  1868  /  1982)  Aluminium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without box</t>
    </r>
  </si>
  <si>
    <r>
      <rPr>
        <sz val="10"/>
        <rFont val="Arial"/>
        <family val="2"/>
      </rPr>
      <t>Providing and  fixing in  position  (as  per  1868  /  1982)  Aluminium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 box</t>
    </r>
  </si>
  <si>
    <r>
      <rPr>
        <sz val="10"/>
        <rFont val="Arial"/>
        <family val="2"/>
      </rPr>
      <t>Providing and  fixing in  position  (as  per  1868  /  1982)  Aluminium sliding window  of  three tracks with rectangular  pipe 95  x  38.10  x  0.90  mm at  weight  0.637  Kilogram/Running metre.  with    window    frame bottom   track   section   92   x   31.75   x   1.30   mm   at   weight   1.070 Kilogram/Running metre.. Top and side track section 92 x 31.75 x 1.30 mm at weight 0.933 Kilogram/Running  metre.  The  shutter  should  be of  bearing  bottom  40  x  18  x  1.25  mm  at weight 0.417  Kilogram/Running metre.  Inter locking section
40  x 18  x 1.10  mm at  weight
0.469  Kilogram/Running  metre.  and  handle  and  top  section  40  x  18  x  1.25  mm at  weight
o.417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without box</t>
    </r>
  </si>
  <si>
    <r>
      <rPr>
        <sz val="10"/>
        <rFont val="Arial"/>
        <family val="2"/>
      </rPr>
      <t>a)  Supplying  and  fixing  in  position                       Aluminium  four  track  sliding  windows  with  outer  frame made   from  section  of  over  all  size  122  mm  x  45  mm,  bottom  section  with  drain  section  track  weighing 1.83Kilogramper metre and  top and  side section of size 122x 31.75 mm weighing 1.15Kilogramper running metre with shutter sections made of 18 mm x 40 mm size having average weight of 0.6Kilogramper running metre (or as required size) with change in proportionate weight, with 6 mm float glass in three equal panels and  alluminium  coated  stainless   steel   mosquito   net   in   one  (2/3  of   opening)  panel   fixed  with   new neoprene gasket, shutters to be provided with nylon encased stainless steel rollers, necessary locks and handles
complete.</t>
    </r>
  </si>
  <si>
    <r>
      <rPr>
        <sz val="10"/>
        <rFont val="Arial"/>
        <family val="2"/>
      </rPr>
      <t>Providing  and  Fixing  30  MM  thick  BOTH  SIDE  PRELAMINATED  SOLID  PANEL  PVC  DOOR SHUTTER consisting of frame made out of M.S tubes of 19 guage thickness and, size 19 x 19 mm for styles and 15 x15 mm for the top and bottom rails, M.S frame shall have a coat  of  metel  primer  of approved  make and  manufacture. M.S  frame shall  be covered  with heat mouled PVC 'C' channel made from 5 mm (+/0.25) thick  prelaminated  sheet  of density  600 Kilogram/cbm ,of size 30mm thickness  70mm width  out of  which 50mm shall be flat and 20mm shall be tapered in 45? angle on either side forming stiles ; and  5 mm thick ,95 mm wide PVC sheet out of which 75 mm shall be falt and 20 mm shall be tapered in 45 on the inner side to form top and bottom rail and 115 mm wide PVC sheet out of which 75 mm shall be falt and 20 mm shall be tapered on both sides to form lock rail.Top,bottom and lock rail shall be provided either side of the panel. An additional 5 mm (+/0.25) thick PVC strip of 20 mm width is to be stuck on the bottom side of the ' c ' channel prelaminated paneling of 5 mm (+/0.25) thick PVC sheet to be fitted inside the M.S. frame welded/ sealed to the styles and rails with 5 mm (+/0.25) x 30 mm PVC sheet beading on either side and joined together with solvent cement adhesive etc ,10 mm thickness (5 mm (+/0.25) x 2 nos ) 20 mm wide cross PVC sheet as gap
insert for the rail and bottom rail. Door to be fixed to frames with 3  nos M.S.powder  coated  but  hinges  of</t>
    </r>
  </si>
  <si>
    <r>
      <rPr>
        <sz val="10"/>
        <rFont val="Arial"/>
        <family val="2"/>
      </rPr>
      <t>Providing and fixing 34 mm thick moulded door shutter consisting of solid core single leaf flush door of 30 mm thickness lipped with 15 mm ( 5mm x 3) thick x 30 mm width on one style and top rail and 10 mm (5mm x 2) thick x 30 mm width on other style and bottom rails. The  inner  panels  laminated  with  2  mm  thick termite  proof,  water  proof  and  fire  resistant moulded  PVC sheet with  2,4,6 design in different plain  and
/or prelim colours on one side after routing the moulded design on flush doors and 2 mm plain and /or pre lam PVC on other side using rubber adhesive on flush door and solvent cement adhesive on the PVC lipping etc. as  per  direction  of  Engineer  in  charge  and  manufacturers  specification  and  drawing  etc. complete.</t>
    </r>
  </si>
  <si>
    <r>
      <rPr>
        <sz val="10"/>
        <rFont val="Arial"/>
        <family val="2"/>
      </rPr>
      <t>Providing  and  fixing  cold  rolled  steel  hollow  door  frame  105mm  x  60mm  for  anysizes including hold fast  hinges, tie members with  red  oxide and  gray paint etc.  complete as  per
I.S.I.  specifications  and  code  of  practice  prescribed  including  anticorrosive  treatment  as directed by the
engineer.</t>
    </r>
  </si>
  <si>
    <r>
      <rPr>
        <sz val="10"/>
        <rFont val="Arial"/>
        <family val="2"/>
      </rPr>
      <t>Providing  and  fixing  in  position  aluminium  openable  window  of  any  size  as  per  detailed  drawing  and  as directed  by  Engineerincharge  with  all  necessary  alluminium  sections  including  necessary  fixtures  and
fastening with 5 mm thick clear float glass etc. complete.</t>
    </r>
  </si>
  <si>
    <r>
      <rPr>
        <sz val="10"/>
        <rFont val="Arial"/>
        <family val="2"/>
      </rPr>
      <t>Providing  and   fixing  in   position   aluminium  fixed   window   fully   glazed   of   any   size  as  per  detailed drawing  and  as  directed  by  Engineerincharge  with  all  necessary  alluminium  sections  including  necessary fixtures and fastening such as 5 mm thick clear float glass etc. complete.
Note While arriving at  the rate  of  item of  item weight  at  6.90 Kilogram/Square Metre is considered.</t>
    </r>
  </si>
  <si>
    <r>
      <rPr>
        <sz val="10"/>
        <rFont val="Arial"/>
        <family val="2"/>
      </rPr>
      <t>Providing and fixing in positionaluminium fixed window fully glazed of any size as per detailed  drawing and as  directed  by  Engineerincharge  with   all  necessary  alluminium  sections  including  necessary  fixtures  and
fastening such as 5 mm thick clear float glass etc. complete.</t>
    </r>
  </si>
  <si>
    <r>
      <rPr>
        <sz val="10"/>
        <rFont val="Arial"/>
        <family val="2"/>
      </rPr>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b) With powder coating Note While arriving at the rate of item of item weight at 6.90 Kilogram/Square Metre
is considered.</t>
    </r>
  </si>
  <si>
    <r>
      <rPr>
        <sz val="10"/>
        <rFont val="Arial"/>
        <family val="2"/>
      </rPr>
      <t>Providing  and  fixing  M40  grade  thick  vibrated  pull  cast  or  similar  type  concrete  frame  with  chamfer conforming to I.S. 65241983 having 6 mm dia. bars 3 Nos. And stirrups @250 mm c/c  and  fixing in  wall with   6   Nos   of   hold   fast   of   12   mm  dia   bars   500   mm  long   including  primer  and  oil  painting  etc,
complete) frame size 60 mm x 100 mm .</t>
    </r>
  </si>
  <si>
    <r>
      <rPr>
        <sz val="10"/>
        <rFont val="Arial"/>
        <family val="2"/>
      </rPr>
      <t>Providing  and  fixing  M40  grade  thick  vibrated  pull  cast  or  similar  type  concrete  frame  with  chamfer conforming to I.S. 65241983 having 6 mm dia bars 3 Nos. And strips @250 mm c/c and fixing in wall with 6 Nos. of hold fast of 12 mm dia bars 500 mm long including primer and oil painting etc, complete) frame size
60 mm x 125 mm</t>
    </r>
  </si>
  <si>
    <r>
      <rPr>
        <sz val="10"/>
        <rFont val="Arial"/>
        <family val="2"/>
      </rPr>
      <t>Providing  and  fixing  fiber  glass  reinforced  polyster  door  shutter  30  mm  thick  as  per  IS  14856  (2000) (Reaffirmed    2006)    without    ventilator    including   chromium    plated    fixtures    and  fastening  with chromium plated handles on both sides, etc
complete</t>
    </r>
  </si>
  <si>
    <r>
      <rPr>
        <sz val="10"/>
        <rFont val="Arial"/>
        <family val="2"/>
      </rPr>
      <t>Providing  and  fixing  fiber  glass  reinforced  polyster  door  shutter  35  mm  thick  as  per  IS  14856  (2000) (Reaffirmed    2006)    without    ventilator    including   chromium    plated    fixtures    and  fastening  with chromium plated handles on both sides, etc
complete.</t>
    </r>
  </si>
  <si>
    <r>
      <rPr>
        <sz val="10"/>
        <rFont val="Arial"/>
        <family val="2"/>
      </rPr>
      <t>Providing  and  fixing  acrylic  plastic  sheet  panels  of  approved  quality  in  required  thickness plain clear or any colour or obscured linings in lieu of glass pans to doors/windows including providing and fixing clips,
putty etc. complete. (a) 2.00 mm thick.</t>
    </r>
  </si>
  <si>
    <r>
      <rPr>
        <sz val="10"/>
        <rFont val="Arial"/>
        <family val="2"/>
      </rPr>
      <t>Providing  and  fixing  acrylic  plastic  sheet  panels  of  approved  quality  in  required  thickness plain clear or any colour or obscured linings in lieu of glass pans to doors/windows including providing and fixing clips,
putty etc. complete. (b) 3.00 mm thick.</t>
    </r>
  </si>
  <si>
    <r>
      <rPr>
        <sz val="10"/>
        <rFont val="Arial"/>
        <family val="2"/>
      </rPr>
      <t>Providing and  fixing 24 gauge plain  aluminium sheet on the face of door shutter including cutting to required size and fixing the screws including making good the damages if any to existing door shutter and frame etc.
complete as directed or as per detailed drawing</t>
    </r>
  </si>
  <si>
    <r>
      <rPr>
        <sz val="10"/>
        <rFont val="Arial"/>
        <family val="2"/>
      </rPr>
      <t>Providing and fixing Country cut teak wood partly veneered and partly glazed partition with 75  mm  x  50 mm  frame  at  60  cm  center  and  9  mm  thick  commercial  ply  on  both  sides, decorative veneer of 4 mm thick and plain glass 5 mm thick, including French polishing etc.
complete</t>
    </r>
  </si>
  <si>
    <r>
      <rPr>
        <sz val="10"/>
        <rFont val="Arial"/>
        <family val="2"/>
      </rPr>
      <t>Providing and fixing welded mesh of 50 mm x 25 mm and (11 gauge) to Country cut teak wood  frame  work as  per  detailed  drawing  or  as  directed,  iron  fastening  with  one  coat  of primer,
scaffolding, including TW frame work of 70 mm x 75 mm and covering CCTW battens of 45 mm x 10 mm etc. complete.</t>
    </r>
  </si>
  <si>
    <r>
      <rPr>
        <sz val="10"/>
        <rFont val="Arial"/>
        <family val="2"/>
      </rPr>
      <t>Providing  and   fixing  in   position   extruded   aluminium  partitions   having  frame  made   out   of  extruded tubular section of size 65 mm x 40 mm with 12 mm thick three layered flat pressed teak wood  particle  board bonded   with   BWP   type   exterior   grade   phenol   formaldehyde   synthetic  resin   conforming   to   IS 129231990,  laminated  on  both  sides,  Novateak  or  equivalent  with aluminium glazing clips of size 12 mm
x 12 mm (conical) as per drawing etc. complete.</t>
    </r>
  </si>
  <si>
    <r>
      <rPr>
        <sz val="10"/>
        <rFont val="Arial"/>
        <family val="2"/>
      </rPr>
      <t>Providing  coloured   anodising  treatment  to  aluminium  sections  of   the  doors   ,  windows,   and  ventilators including all the intermediate supports ,  side supports,  screws and  all the necessary fixtures  with  all  leads, lifts, fixing charges etc. complete (Complete measurement on actual square meter basis of opening area shall
be paid.)</t>
    </r>
  </si>
  <si>
    <r>
      <rPr>
        <sz val="10"/>
        <rFont val="Arial"/>
        <family val="2"/>
      </rPr>
      <t>Providing  and  fixing  aluminium  grill  diamond  mesh  type  DG202  of  7.5  mm  thick  including  fixing   in position  anodised  aluminium frame  section  of  80  x  38  mm x  1.22  mm size  box, cutting to the required
size with all wastage , labour, lead lift etc. complete.</t>
    </r>
  </si>
  <si>
    <r>
      <rPr>
        <sz val="10"/>
        <rFont val="Arial"/>
        <family val="2"/>
      </rPr>
      <t>Providing   and   fixing   in   position   Mild   steel   fixed   staggered   (   Z   Type   )   Ventilator   as   per  detailed drawing with hot deep zink coating including fabricating with Mild steel 'Z 'Section of size 20mm x 25 mm and 3 mm thick at weight 1.42 Kilogram/Running metre,with stainless steel mosquito net of 304 Grade,4  mm thick float glass ?as  directed by Engineer In  charge including necessary welding, grinding, two coats of oil
paint etc.complete</t>
    </r>
  </si>
  <si>
    <r>
      <rPr>
        <sz val="10"/>
        <rFont val="Arial"/>
        <family val="2"/>
      </rPr>
      <t>Providing  and  fixing  in  position  anodised  (as  per  IS  1868/1982)  Aluminium  fixed  staggered  (  Z  Type) Ventilator   with   aluminium   rectangular   pipe   63   mm   x   38.10   mm   x   1.22   mm   at   weight   0.650 Kilogram/Running metre, Aluminium angle of size 15 mm x 15 mm x 1 mm,aluminium channel  of  9  mm sizes,   S.S.mosquito   net   of   304   Grade,4   mm thick  float   glass  per   detailed  drawing  and  as  directed  by
Engineer in charge etc.complete.</t>
    </r>
  </si>
  <si>
    <r>
      <rPr>
        <sz val="10"/>
        <rFont val="Arial"/>
        <family val="2"/>
      </rPr>
      <t>Providing  and  fixing  welded  mesh  of  11  gauge  wires  having  mesh  size  50  mm  x  25  mm including
M.S Angle frame of size 35 mm x 35 mm x5 mm in position with oil painting 3 coats etc. complete</t>
    </r>
  </si>
  <si>
    <r>
      <rPr>
        <sz val="10"/>
        <rFont val="Arial"/>
        <family val="2"/>
      </rPr>
      <t>Providing  and  fixing  partition  4  mm  thick  Indian  teak  Veneer  on  one  side  and  6mm commercial type plywood  on the other side including C.T.W. frame of 70 x 35 mm at 60 cm C/C on  both  ways,  including finishing with French polishing to Veneer face and oil painting / french polishing to other face etc.complete.
(without skirting)</t>
    </r>
  </si>
  <si>
    <r>
      <rPr>
        <sz val="10"/>
        <rFont val="Arial"/>
        <family val="2"/>
      </rPr>
      <t>BD-T-63  Page
Number 518</t>
    </r>
  </si>
  <si>
    <r>
      <rPr>
        <sz val="10"/>
        <rFont val="Arial"/>
        <family val="2"/>
      </rPr>
      <t>Providing   and   fixing   partitions   with   12   mm   thick   three   layerd   flat   pressed   teakwood  commercial board    compressed    one    face    and    other    teak    veneer    bonded    with    phenol  formaldehyde  synthetic resin including CTW vertical 70 x 70 mm and top and bottom rail of 70  x  35  mm  and  covering  batten  of
20  x  10  mm  at  1.00  metre  apart  on  both  ways  or  as directed including finishing with one coat of primer
complete.</t>
    </r>
  </si>
  <si>
    <r>
      <rPr>
        <sz val="10"/>
        <rFont val="Arial"/>
        <family val="2"/>
      </rPr>
      <t>BD-T-68  Page
Number 520</t>
    </r>
  </si>
  <si>
    <r>
      <rPr>
        <sz val="10"/>
        <rFont val="Arial"/>
        <family val="2"/>
      </rPr>
      <t>Providing and fixing in position C.C.T.W. brackets for weather sheds of section 70 x 45 mm with  mortise and  tenon  joinery  at  1.2  to 1.5  metre center  to center  or  as  directed  and  teak wood battens of required section, including fixing three numbers of iron nut and bolts to each bracket, necessary scaffolding and two
coats of painting to wood work etc. complete.</t>
    </r>
  </si>
  <si>
    <r>
      <rPr>
        <sz val="10"/>
        <rFont val="Arial"/>
        <family val="2"/>
      </rPr>
      <t>Providing   and   fixing   22   B.W.G.   plain   galvanised   iron   sheets   on   top   of   weather   shed,  including scaffolding, fixing by means of nut and bolts or as directed etc. complete. (Brackets of 70 x 45 mm to be paid
separately)</t>
    </r>
  </si>
  <si>
    <r>
      <rPr>
        <sz val="10"/>
        <rFont val="Arial"/>
        <family val="2"/>
      </rPr>
      <t>Providing  and  fixing  22  B.W.G.  plain  FRP  sheets  on  top  of  weather  shed,  including
scaffolding, fixing by means of nut and bolts or as directed etc. complete. (Brackets of 70 x 45 mm to be paid separately)</t>
    </r>
  </si>
  <si>
    <r>
      <rPr>
        <sz val="10"/>
        <rFont val="Arial"/>
        <family val="2"/>
      </rPr>
      <t>Providing and  fixing 4  mm thick  plain  A.C.  sheets  (of  IS  std.) on  top of  the weather  shed including scaffolding, fixing by means of nuts and bolts or as directed etc. complete as per detailed drawing (Brackets of
70 x 45 mm to be paid separately).</t>
    </r>
  </si>
  <si>
    <r>
      <rPr>
        <sz val="10"/>
        <rFont val="Arial"/>
        <family val="2"/>
      </rPr>
      <t>Providing and fixing country teak wood  runner size 150 x 75 mm over partition, including rounding, fixing in the masonry
where necessary beading on sides etc. complete.</t>
    </r>
  </si>
  <si>
    <r>
      <rPr>
        <sz val="10"/>
        <rFont val="Arial"/>
        <family val="2"/>
      </rPr>
      <t>Providing and fixing teak wood cover moulding 45 x 20 mm over doors and windows in the required  shape and  size as  per  drawing,  including all  mouldings  and  finishing with  french
polishing etc. complete.</t>
    </r>
  </si>
  <si>
    <r>
      <rPr>
        <sz val="10"/>
        <rFont val="Arial"/>
        <family val="2"/>
      </rPr>
      <t>Providing  and  fixing  aluminium  grill`(5.13  Kilogram/Square  Metre)  decorative  of  various sizes as per detail drawing and specification etc. complete. (Prior permission to be obtained from S.E. before execution of
this item) ( 5.13 Kilogram/Square Metre)</t>
    </r>
  </si>
  <si>
    <r>
      <rPr>
        <sz val="10"/>
        <rFont val="Arial"/>
        <family val="2"/>
      </rPr>
      <t>Providing and  fixing mild steel  grill work  for windows,  ventilators etc.  20 Kilogram/Square Metre as   per drawing including fixtures,  necessary  welding and  painting with  one coats  of anticorrosive paint and two
coats of oil painting complete.</t>
    </r>
  </si>
  <si>
    <r>
      <rPr>
        <sz val="10"/>
        <rFont val="Arial"/>
        <family val="2"/>
      </rPr>
      <t>Providing and fixing mild steel grill work for windows, ventilators, etc. 15 Kilogram/Square Metre  as  per drawing  including  fixtures  necessary  welding  and  painting  with  one  coat  of anticorrosive paint and two
coats of oil painting complete.</t>
    </r>
  </si>
  <si>
    <r>
      <rPr>
        <sz val="10"/>
        <rFont val="Arial"/>
        <family val="2"/>
      </rPr>
      <t>Providing and erecting Y type barbed wire fencing with seven rows of wire with 2.45 mm dia
G.I.  pipe  (  Rezan/  concentiDeleted  ire  0.75  mm dia  )  with  hot  dip  and  G.I.  coated  hooks  as  per  drawing supported  on  M.S.  angle  50  x  50  x  6  mm  at  2.5  mtr.  c/c  including  fixing  and fastening with wire, painting M.S. angles with one coat of red lead primer and two coat of oil paint etc. complete.</t>
    </r>
  </si>
  <si>
    <r>
      <rPr>
        <sz val="10"/>
        <rFont val="Arial"/>
        <family val="2"/>
      </rPr>
      <t>Providing  and  fixing  40mm  diameter  and  1.5  mm  thick  Stainless  steel  hand  railing  in  S.S.304  Grade
including  fabricating  ,fixtures,  errecting,  necessary  welding,  grinding,  finishing, buffing to stainless steel pipe etc. complete</t>
    </r>
  </si>
  <si>
    <r>
      <rPr>
        <sz val="10"/>
        <rFont val="Arial"/>
        <family val="2"/>
      </rPr>
      <t>Providing  and  fixing  900mm high  S.S.304  Grade Stainless  steel  railing  with  40mm diameter  and   1.5mm thick  at  top,40mm diameter  and   1.5mm thick  vertical  supports  spaced   at   1.5m center   to  center   and 8mm   thick   toughened   glass   including   fabricating   ,fixtures,   errecting   ,  necessary  welding  ,  grinding  ,
finishing, buffing to stainless steel pipe etc. complete</t>
    </r>
  </si>
  <si>
    <r>
      <rPr>
        <sz val="10"/>
        <rFont val="Arial"/>
        <family val="2"/>
      </rPr>
      <t>Providing and Fixing mat finish stainless steel (of 302 grade ) railing with top  pipe of 50 mm dia. and vertical pipe of 38 mm dia at 0.60 m c/c or as required and horizontal pipes of 25 mm dia in three rows, all pipes of 2 mm thick including buffing,fabricating fixtures and fastening including pipe base of appropriate diameter and ball base of 75 mm dia above newel post of
75   mm   diameter   etc.   complete   (Prior   approval   of   sample   and   brand   by   Ex.Engineer   is  necessary
before use)</t>
    </r>
  </si>
  <si>
    <r>
      <rPr>
        <sz val="10"/>
        <rFont val="Arial"/>
        <family val="2"/>
      </rPr>
      <t>Providing and  fixing mild steel grill railing weighing 15Kilogram/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Number : As directed by Engineer in charge.</t>
    </r>
  </si>
  <si>
    <r>
      <rPr>
        <sz val="10"/>
        <rFont val="Arial"/>
        <family val="2"/>
      </rPr>
      <t>Providing and  fixing mild steel grill railing weighing 20Kilogram/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Number : As directed by Engineer in charge.</t>
    </r>
  </si>
  <si>
    <r>
      <rPr>
        <sz val="10"/>
        <rFont val="Arial"/>
        <family val="2"/>
      </rPr>
      <t>Providing and  laying cast  iron  pipes  of  B  class  of 80mm diameter with  sockets and  spigot ends/  flanges and  cast  centrifugally  /  vertically  including  specials,  laying  pipes  and  back filling the trench complete
including excavation.</t>
    </r>
  </si>
  <si>
    <r>
      <rPr>
        <sz val="10"/>
        <rFont val="Arial"/>
        <family val="2"/>
      </rPr>
      <t>Providing and laying cast iron pipes of B class of 100mm diameter with sockets and spigot ends/ flanges and cast  centrifugally/vertically  including  specials,  laying  pipes  and  back  filling the  trench  complete  including
excavation.</t>
    </r>
  </si>
  <si>
    <r>
      <rPr>
        <sz val="10"/>
        <rFont val="Arial"/>
        <family val="2"/>
      </rPr>
      <t>Providing and laying cast iron pipes of B class of 150mm diameter with sockets and spiget ends/ flanges and cast centrifugally/ vertically including specials, laying pipes  and  back  filling the trench complete including
excavation.</t>
    </r>
  </si>
  <si>
    <r>
      <rPr>
        <sz val="10"/>
        <rFont val="Arial"/>
        <family val="2"/>
      </rPr>
      <t>Water Supply and Sanitary
Fitting</t>
    </r>
  </si>
  <si>
    <r>
      <rPr>
        <sz val="10"/>
        <rFont val="Arial"/>
        <family val="2"/>
      </rPr>
      <t>Water Supply and
Sanitary Fitting</t>
    </r>
  </si>
  <si>
    <r>
      <rPr>
        <sz val="10"/>
        <rFont val="Arial"/>
        <family val="2"/>
      </rPr>
      <t>Providing  and  fixing  on  walls/  ceiling/  floors,  15  mm  dia.  heavy  grade  having  embossed  as  ISI   Mark galvanised   iron   pipes   weight   of   1.48   Kilogram/metre   with   necessary   fittings.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</si>
  <si>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20  mm  dia.  heavy  grade  having  embossed  as  ISI  Mark galvanised iron pipes of 1.93 Kilogram/meter with necessary fitting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</si>
  <si>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25  mm  dia.  heavy  grade  having  embossed  as  ISI   Mark galvanised   iron   pipes   weight   of   3.01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</si>
  <si>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32  mm  dia.  heavy  grade  having  embossed  as  ISI   Mark galvanised   iron   pipes   weight   of   3.89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</si>
  <si>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40  mm  dia.  heavy  grade  having  embossed  as  ISI   Mark galvanised   iron   pipes   weight   of   4.49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</si>
  <si>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50  mm  dia  heavy  grade  having  embossed  as  ISI  Mark galvanised   iron   pipes  weight   of  6.33   Kilogram/meter  with   necessary  fittings.and  remaking  good   the demolished  portion  and  primer  of  anti  corrossive  oil  paint  2  coats Including necessary scaffolding and removing existing pipe line if necessary and conveying and stacking the same in PWD chowky or as directed
etc. complete.</t>
    </r>
  </si>
  <si>
    <r>
      <rPr>
        <sz val="10"/>
        <rFont val="Arial"/>
        <family val="2"/>
      </rPr>
      <t>Providing  and  fixing  on  walls/  ceiling/  floors,  80  mm  dia.heavy  grade  having  embossed  as  ISI  Mark galvanised  iron  pipes  weight  of  10.15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</si>
  <si>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fixing  on  walls/  ceiling/  floors,  100  mm  dia.heavy  grade  having  embossed  as  ISI  Mark galvanised  iron  pipes  weight  of  14.74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</si>
  <si>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r>
      <rPr>
        <sz val="10"/>
        <rFont val="Arial"/>
        <family val="2"/>
      </rPr>
      <t>Providing and  laying in  trenches  25  mm dia.  medium grade  having embossed  as  ISI  Mark galvanised iron   pipes   ?of   2.49   Kilogram/meter   necessary   fitting   remaking   good   the
?demolished  portion  with  filling  trenches  and  with  primer  of  anti-corrosive  oil  paint,  2  coats  Including
removing  existing  pipe  line  if  necessary   and   conveying  and   stacking  the  same  in  PWD  chowky  or  as directed etc. complete.</t>
    </r>
  </si>
  <si>
    <r>
      <rPr>
        <sz val="10"/>
        <rFont val="Arial"/>
        <family val="2"/>
      </rPr>
      <t>Providing and  fixing 15mm diameter  water  meter  with  non-return  valve including  strainer, sockets/ union nut including water meter box making locking arrangement and lock. [Without
chamber].</t>
    </r>
  </si>
  <si>
    <r>
      <rPr>
        <sz val="10"/>
        <rFont val="Arial"/>
        <family val="2"/>
      </rPr>
      <t>Providing and  fixing 20mm diameter  water  meter  with  non-return  valve including  strainer,
sockets/ union nut including water meter box making locking arrangement and lock. (without chamber).</t>
    </r>
  </si>
  <si>
    <r>
      <rPr>
        <sz val="10"/>
        <rFont val="Arial"/>
        <family val="2"/>
      </rPr>
      <t>Providing and  fixing 25mm diameter  water  meter  with  non-return  valve including  strainer, sockets/  union nut  and  including  water  meter  box  making  locking  arrangement  and  lock.
[Without chamber].</t>
    </r>
  </si>
  <si>
    <r>
      <rPr>
        <sz val="10"/>
        <rFont val="Arial"/>
        <family val="2"/>
      </rPr>
      <t>Bd.V. 12 Page
Number 556</t>
    </r>
  </si>
  <si>
    <r>
      <rPr>
        <sz val="10"/>
        <rFont val="Arial"/>
        <family val="2"/>
      </rPr>
      <t>Bd.V. 14 Page
Number 557</t>
    </r>
  </si>
  <si>
    <r>
      <rPr>
        <sz val="10"/>
        <rFont val="Arial"/>
        <family val="2"/>
      </rPr>
      <t>As directed by
Engineer- in- charge.</t>
    </r>
  </si>
  <si>
    <r>
      <rPr>
        <sz val="10"/>
        <rFont val="Arial"/>
        <family val="2"/>
      </rPr>
      <t>Providing and fixing 45 cm wide mild steel ladder of 40mm x 6 mm mild steel flat stringers and  steps  of  18 mm  dia.   mild   steel   bar   for   water   tank   including   fixing   it   in   (1:2:4)   M-15  cement   concrete   block 60cm  x  30cm  x  30cm  and  painting  the  ladder  complete.  (Anti
Corossive Paint)</t>
    </r>
  </si>
  <si>
    <r>
      <rPr>
        <sz val="10"/>
        <rFont val="Arial"/>
        <family val="2"/>
      </rPr>
      <t>Providing and  fixing White Glazed  Earthenware full stall type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r>
  </si>
  <si>
    <r>
      <rPr>
        <sz val="10"/>
        <rFont val="Arial"/>
        <family val="2"/>
      </rPr>
      <t>Providing and fixing White Glazed Earthenware Squatting plate (Ladies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r>
  </si>
  <si>
    <r>
      <rPr>
        <sz val="10"/>
        <rFont val="Arial"/>
        <family val="2"/>
      </rPr>
      <t>Providing and fixing coloured glazed earthenware full stall type Urinal with P.V.C. flushing cistern of 5 liters capacity with fitting, inlet pipes and stop tap brackets for fixing the cistern 32mm dia. P.V.C. flush pipe with fittings and flushing arrangement including lead soil pipe, lead trap soil pipe connection up to the outside face
of the wall.</t>
    </r>
  </si>
  <si>
    <r>
      <rPr>
        <sz val="10"/>
        <rFont val="Arial"/>
        <family val="2"/>
      </rPr>
      <t>Providing   and   fixing   coloured   glazed   earthenware   lipped   flat   back/corner   type   urinal   with  PVC   5 liters  flushing  cistern  with  fittings,capacity  with  fittings,  inlet  pipe  and  stop  tap, brackets for fixing the cistern, P.V.C. flush pipe with  fittings including lead soil pipe, lead trap and soil pipe connection up to the
outside face of the wall.</t>
    </r>
  </si>
  <si>
    <r>
      <rPr>
        <sz val="10"/>
        <rFont val="Arial"/>
        <family val="2"/>
      </rPr>
      <t>Providing  and  fixing  white  glazed  earthenware  Wash  Hand  Basin  of  55cm.  x  40  cm.  size including cold  water  pillar  tap/cold  and  hot  water  pillar  tap  brackets,  rubber  plugs  and  brass  chain,  stop  tap  and necessary pipe connections including P.V.C. waste pipe and trap up to the outside face of the wall. Making
good the damaged surface, testing etc. complete.</t>
    </r>
  </si>
  <si>
    <r>
      <rPr>
        <sz val="10"/>
        <rFont val="Arial"/>
        <family val="2"/>
      </rPr>
      <t>Providing  and  fixing  white  glazed  earthenware  Wash  Hand  Basin  of  45cm  x  30cm  size including cold water pillar tap/cold and hot water pillar tap brackets, rubber plugs and brass chain, stop tap and necessary pipe connection  including P.V.C. waste pipe and  trap  up to the outside face of  the wall.  Making good  the
damaged surface, testing etc. complete.</t>
    </r>
  </si>
  <si>
    <r>
      <rPr>
        <sz val="10"/>
        <rFont val="Arial"/>
        <family val="2"/>
      </rPr>
      <t>Providing and  fixing coloured  glazed  earthenware Wash Hand  Basin  of 55cm x 40 cm size including cold water pillar tap/cold and hot water pillar tap brackets, rubber plugs and brass chain, stop tap and necessary pipe connection  including P.V.C. waste pipe and  trap  up to the outside face of  the wall.  Making good  the
damaged surface, testing etc. complete.</t>
    </r>
  </si>
  <si>
    <r>
      <rPr>
        <sz val="10"/>
        <rFont val="Arial"/>
        <family val="2"/>
      </rPr>
      <t>Providing and fixing coloured glazed earthenware Wash Hand Basin of 45 cm x 30 cm size including cold water pillar tap/cold and hot water pillar tap brackets, rubber plugs and brass chain, stop tap and necessary pipe connection  including P.V.C. waste pipe and  trap  up to the outside face of  the wall.  Making good  the
damaged surface, testing etc. complete.</t>
    </r>
  </si>
  <si>
    <r>
      <rPr>
        <sz val="10"/>
        <rFont val="Arial"/>
        <family val="2"/>
      </rPr>
      <t>Providing  and  fixing   White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r>
  </si>
  <si>
    <r>
      <rPr>
        <sz val="10"/>
        <rFont val="Arial"/>
        <family val="2"/>
      </rPr>
      <t>BDV.-30  Page
Number616</t>
    </r>
  </si>
  <si>
    <r>
      <rPr>
        <sz val="10"/>
        <rFont val="Arial"/>
        <family val="2"/>
      </rPr>
      <t>Providing   and   laying   100mm   diameter   half   round   salt   glazed   stoneware   pipes   in   brick  masonry including  fittings  such  as  bends,  tees,  single  junction,  necessary  excavation  and
jointing complete.</t>
    </r>
  </si>
  <si>
    <r>
      <rPr>
        <sz val="10"/>
        <rFont val="Arial"/>
        <family val="2"/>
      </rPr>
      <t>Providing  and  fixing  15cm  x  10cm  salt  glazed  stoneware  gully  trap  in  cement  concrete  1:4:8  outside  the building including cast  iron  grating in  the sink,  connecting glazed  stoneware pipe,  brick masonry  chamber
with cast iron lid and cast iron grating for the gully trap.</t>
    </r>
  </si>
  <si>
    <r>
      <rPr>
        <sz val="10"/>
        <rFont val="Arial"/>
        <family val="2"/>
      </rPr>
      <t>Providing  and  laying  100  mm dia  salt  glazed  stoneware pipe  including fittings  such  as  bends,  tees,  single junction, double junctions laying, jointing (including excavation and refilling the
trenches) complete.</t>
    </r>
  </si>
  <si>
    <r>
      <rPr>
        <sz val="10"/>
        <rFont val="Arial"/>
        <family val="2"/>
      </rPr>
      <t>Providing and  laying for 150 mm dia salt glazed  stoneware pipe including fittings Such  as
bends,   tees,   single   junction,   double   junctions   laying,   jointing   (including   excavation   and  refilling  the trenches) complete.</t>
    </r>
  </si>
  <si>
    <r>
      <rPr>
        <sz val="10"/>
        <rFont val="Arial"/>
        <family val="2"/>
      </rPr>
      <t>Providing  and  laying  concrete  pipes  of  I.S.NP.  class  of  100mm  diameter  in  proper  line,  level  and  slope including  necessary  collars,  excavation,  laying,  fixing  with  collars  in  cement  mortar  1:1  and  refilling  the
trench complete.</t>
    </r>
  </si>
  <si>
    <r>
      <rPr>
        <sz val="10"/>
        <rFont val="Arial"/>
        <family val="2"/>
      </rPr>
      <t>Providing  and  laying  concrete  pipes  of  I.S.NP.  class  of  150mm  diameter  in  proper  line,  level  and  slope including  necessary  collars,  excavation,  laying,  fixing  with  collars  in  cement  mortar  1:1  and  refilling  the
trench complete.</t>
    </r>
  </si>
  <si>
    <r>
      <rPr>
        <sz val="10"/>
        <rFont val="Arial"/>
        <family val="2"/>
      </rPr>
      <t>Providing  and  laying  concrete  pipes  of  I.S.NP.  class  of  225mm  diameter  in  proper  line,  level  and  slope
including  necessary  collars,  excavation,  laying,  fixing  with  collars  in  cement  mortar  1:1  and  refilling  the trench complete.</t>
    </r>
  </si>
  <si>
    <r>
      <rPr>
        <sz val="10"/>
        <rFont val="Arial"/>
        <family val="2"/>
      </rPr>
      <t>Providing  and  laying  concrete  pipes  of  I.S.NP.  class  of  300mm  diameter  in  proper  line,  level  and  slope
including  necessary  collars,  excavation,  laying,  fixing  with  collars  in  cement  mortar  1:1  and  refilling  the trench complete.</t>
    </r>
  </si>
  <si>
    <r>
      <rPr>
        <sz val="10"/>
        <rFont val="Arial"/>
        <family val="2"/>
      </rPr>
      <t>Providing  and  constructing  Brick  Masonry  Inspection  Chamber  60cm  x  45cm  x  90cm including  1:4:8 cement  concrete  foundation  1:2:4  cement  concrete  channels  half  round
G.S.W.     pipes,     Brick     Masonry,     plastering     from     inside     and     airtight     C.     I.     cover     of
75Kilogramwith lid and frame fixed in cement concrete.</t>
    </r>
  </si>
  <si>
    <r>
      <rPr>
        <sz val="10"/>
        <rFont val="Arial"/>
        <family val="2"/>
      </rPr>
      <t>Providing  and  constructing  Brick  Masonry  Inspection  Chamber  60cm  x  45cm  x  90cm including  1:4:8 cement  concrete  foundation  1:2:4  cement  concrete  channels  half  round
G.S.W. pipes, Brick Masonry, plastering from inside and with  frame fixed in cement concrete with  R.C.C.
Cover medium duty 140Kilogramwith frame etc complete.</t>
    </r>
  </si>
  <si>
    <r>
      <rPr>
        <sz val="10"/>
        <rFont val="Arial"/>
        <family val="2"/>
      </rPr>
      <t>Providing  and  constructing  Brick  Masonry  Inspection  Chamber  90cm  x  45cm  x  90cm including  1:4:8 cement   concrete   foundation   1:2:4   cement   concrete   channels   half   round  G.S.W.pipes,  Brick  Masonry, plastering   from  inside   and   with   frame   fixed   in   cement   concrete   with   R.C.C.   Cover   medium   duty
140Kilogramwith frame etc complete.</t>
    </r>
  </si>
  <si>
    <r>
      <rPr>
        <sz val="10"/>
        <rFont val="Arial"/>
        <family val="2"/>
      </rPr>
      <t>Providing and constructing Brick Masonry inspection Chamber 90cm x 45cm including 1:4:8
C.C  foundation,  1:2:4  C.C.channels/half  round  glazed  stoneware  pipe  channel,  salt  glazed stone-ware intercepting  trap  with  rodding  pipe  set  in  1:4:8  cement  concrete  block,  brick masonry plastering inside and Outside, with C.I. lead cover of 75Kilogramwith frame fixed in cement concrete.</t>
    </r>
  </si>
  <si>
    <r>
      <rPr>
        <sz val="10"/>
        <rFont val="Arial"/>
        <family val="2"/>
      </rPr>
      <t>Providing and  constructing Brick Masonry Inspection Chamber 60cm x 45cm With R.C.C. raft  in  B.C.  soil area   including  cost   of   reinforcement,   1:2:4   cement   concrete  channels   half  round  G.S.W.  pipes,  Brick Masonry,  plastering  from  inside  and  airtight  75  mm  thick  R.C.C.  cover  medium  duty  100Kilogrametc.
complete.</t>
    </r>
  </si>
  <si>
    <r>
      <rPr>
        <sz val="10"/>
        <rFont val="Arial"/>
        <family val="2"/>
      </rPr>
      <t>Providing and  constructing Brick Masonry Inspection Chamber 90cm x 45cm With R.C.C. raft  in  B.C.  soil area  including  cost  of  reinforcement,  1:2:4  cement  concrete  channels  half round  G.S.W.  pipes,  Brick Masonry,  plastering from inside and  airtight  with  75  mm thick
R.C.C. cover medium duty 140Kilogrametc. complete.</t>
    </r>
  </si>
  <si>
    <r>
      <rPr>
        <sz val="10"/>
        <rFont val="Arial"/>
        <family val="2"/>
      </rPr>
      <t>Providing and  fixing partition  with  kadappa  stone of  all sizes  and  25  mm thick  polished  on  both  side and edges to original including fixing in position in cement mortor 1:4 curing polish-
ing, cleaning etc complete.</t>
    </r>
  </si>
  <si>
    <r>
      <rPr>
        <sz val="10"/>
        <rFont val="Arial"/>
        <family val="2"/>
      </rPr>
      <t>Providing  and  fixing  Orissa  type  white  glazed  earthenware  575  mm  water  closet  pan including S trap with  earthenware foot  rests,  cast  iron  soil  and  vent  pipe upto  outside face of  the wall 1:2:4  brick bat  lime
concrete bedding without flushing tank and its accessories etc. complete.</t>
    </r>
  </si>
  <si>
    <r>
      <rPr>
        <sz val="10"/>
        <rFont val="Arial"/>
        <family val="2"/>
      </rPr>
      <t>Providing and fixing European type white glazed earthenware coupled closet symphonic trap with  symphonic
low  level  white  glazed  10  litres  cistern  with  black  backlite  seat  with  all necessary pipe connection etc. complete.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</si>
  <si>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i)Tank capacity up to 2,000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</si>
  <si>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 Tank capacity up to
2,001 to 5000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</si>
  <si>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iii) Tank capacity up to
5,001 to 7000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</si>
  <si>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iv) Tank capacity up to 7,001 to
10000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</si>
  <si>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 Tank capacity upto
10,001 to 15,000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</si>
  <si>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 Tank capacity upto
15,001 to 20,000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</si>
  <si>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 Tank capacity upto
20,001 to 30,000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</si>
  <si>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viii) Tank capacity upto
30,001 to 40,000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</si>
  <si>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ix) Tank capacity up to
40,001 to 50000 litre.</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</si>
  <si>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 capacity 50,001 litre
to one lakh.</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</si>
  <si>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 Capacity above one
lakh upto 4.00 lakh</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</si>
  <si>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  Capacity  above
4.00 lakh upto 7.00 lakh .</t>
    </r>
  </si>
  <si>
    <r>
      <rPr>
        <sz val="10"/>
        <rFont val="Arial"/>
        <family val="2"/>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xiii) Capacity  above
7.00 lakh upto 12.00 lakh.</t>
    </r>
  </si>
  <si>
    <r>
      <rPr>
        <sz val="10"/>
        <rFont val="Arial"/>
        <family val="2"/>
      </rPr>
      <t>Providing   and   fixing   75   mm   dia   stabiliser   pipe/   P.V.C.   soil   vent/waste   pipe   and   with  necessary fixtures and  fitting such as bends, tees, single junctions, slotted vent, clamps etc.
complete</t>
    </r>
  </si>
  <si>
    <r>
      <rPr>
        <sz val="10"/>
        <rFont val="Arial"/>
        <family val="2"/>
      </rPr>
      <t>Providing   and   fixing   100   mm   dia   stabiliser   pipe/   P.V.C.   soil   vent/waste   pipe   and   with  necessary fixtures and  fitting such as bends, tees, single junctions, slotted vent, clamps etc.
complete.</t>
    </r>
  </si>
  <si>
    <r>
      <rPr>
        <sz val="10"/>
        <rFont val="Arial"/>
        <family val="2"/>
      </rPr>
      <t>Providing and fixing H.D.P container one piece moulded water tank made out of  low  density  polythyler  and built  corrugation  including  of  delivery  up  to  destination hoisting and  fixing of accessories such as inlet,
outlet overflow of all  tanks capacity  above 1000 to 20,000 litres</t>
    </r>
  </si>
  <si>
    <r>
      <rPr>
        <sz val="10"/>
        <rFont val="Arial"/>
        <family val="2"/>
      </rPr>
      <t>BD.V 5 page 551 and as directed
by Engineer in
charge</t>
    </r>
  </si>
  <si>
    <r>
      <rPr>
        <sz val="10"/>
        <rFont val="Arial"/>
        <family val="2"/>
      </rPr>
      <t>BD.V 5 page 551 and as directed
by Engineer in charge</t>
    </r>
  </si>
  <si>
    <r>
      <rPr>
        <sz val="10"/>
        <rFont val="Arial"/>
        <family val="2"/>
      </rPr>
      <t>Providing and  making ISI Mark ferrule connection  of  15  mm dia. to water main  including ferrule  coupling cast  iron  bell  mouth  cover,  built  in  non  return  valve  and  fixing  including excavation and reinstatement
complete.</t>
    </r>
  </si>
  <si>
    <r>
      <rPr>
        <sz val="10"/>
        <rFont val="Arial"/>
        <family val="2"/>
      </rPr>
      <t>Providing and  making ISI Mark ferrule connection  of  20  mm dia. to water main  including ferrule  coupling
cast  iron  bell  mouth  cover,  built  in  non  return  valve  and  fixing  including excavation and reinstatement complete.</t>
    </r>
  </si>
  <si>
    <r>
      <rPr>
        <sz val="10"/>
        <rFont val="Arial"/>
        <family val="2"/>
      </rPr>
      <t>Providing   and   making   ISI   Mark   ferrule   connection   of   25mm   dia.to   water   main   including  ferrule coupling  cast   iron   bell   mouth   cover,   built   in   non   return   valve  and   fixing  including excavation  and
reinstatement complete.</t>
    </r>
  </si>
  <si>
    <r>
      <rPr>
        <sz val="10"/>
        <rFont val="Arial"/>
        <family val="2"/>
      </rPr>
      <t>Providing and  making ISI Mark ferrule connection  of  32  mm dia. to water main  including ferrule  coupling cast  iron  bell  mouth  cover,  built  in  non  return  valve  and  fixing  including excavation and reinstatement
complete.</t>
    </r>
  </si>
  <si>
    <r>
      <rPr>
        <sz val="10"/>
        <rFont val="Arial"/>
        <family val="2"/>
      </rPr>
      <t>Providing   and   making   ISI   Mark   ferrule   connection   of   40mm   dia.   to   water   main   including  ferrule coupling  cast   iron   bell   mouth   cover,   built   in   non   return   valve  and   fixing  including excavation  and
reinstatement complete.</t>
    </r>
  </si>
  <si>
    <r>
      <rPr>
        <sz val="10"/>
        <rFont val="Arial"/>
        <family val="2"/>
      </rPr>
      <t>Providing and  making ISI Mark ferrule connection  of  50  mm dia. to water main  including ferrule  coupling cast  iron  bell  mouth  cover,  built  in  non  return  valve  and  fixing  including excavation and reinstatement
complete.</t>
    </r>
  </si>
  <si>
    <r>
      <rPr>
        <sz val="10"/>
        <rFont val="Arial"/>
        <family val="2"/>
      </rPr>
      <t>Providing and fixing C.P. wall mixer with provision for overhead shower with 115mm long bend  pipe  and wall  flange  of  approved  make  including  necessary  sockets/union  nut  etc.
complete.</t>
    </r>
  </si>
  <si>
    <r>
      <rPr>
        <sz val="10"/>
        <rFont val="Arial"/>
        <family val="2"/>
      </rPr>
      <t>Providing  and  fixing  P.V.C.  Rain  water  pipes  of  160mm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r>
  </si>
  <si>
    <r>
      <rPr>
        <sz val="10"/>
        <rFont val="Arial"/>
        <family val="2"/>
      </rPr>
      <t>Providing  and  fixing  European  type  wall-hung  white  water  closet  of  approved  make  with push valve concealed type with cover plate 32mm size of approved make including soil pipe, vent  pipe  up  to  outside face  of  wall  ,100mm  dia.  G.I.  plug  bend  inlet  pipe  all  fittings, cuttingand making good walls, floors etc.
complete.</t>
    </r>
  </si>
  <si>
    <r>
      <rPr>
        <sz val="10"/>
        <rFont val="Arial"/>
        <family val="2"/>
      </rPr>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r>
  </si>
  <si>
    <r>
      <rPr>
        <sz val="10"/>
        <rFont val="Arial"/>
        <family val="2"/>
      </rPr>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r>
  </si>
  <si>
    <r>
      <rPr>
        <sz val="10"/>
        <rFont val="Arial"/>
        <family val="2"/>
      </rPr>
      <t>Providing  and  laying  in  walls/ceilings/floors  15  mm  dia.  medium  grade  having  embossed  as  ISI  Mark galvanised  iron pipes of 1.25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r>
  </si>
  <si>
    <r>
      <rPr>
        <sz val="10"/>
        <rFont val="Arial"/>
        <family val="2"/>
      </rPr>
      <t>Providing  and  laying  in  walls/ceilings/floors  20  mm  dia.  medium  grade  having  embossed  as  ISI  Mark galvanised  iron pipes of 1.63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r>
  </si>
  <si>
    <r>
      <rPr>
        <sz val="10"/>
        <rFont val="Arial"/>
        <family val="2"/>
      </rPr>
      <t>Providing  and  laying  in  walls/ceilings/floors  25  mm  dia.  medium  grade  having  embossed  as  ISI  Mark galvanised  iron pipes of 2.49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</si>
  <si>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32  mm  dia.  medium  grade  having  embossed  as  ISI  Mark galvanised  iron pipes of 3.20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</si>
  <si>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  ceilings/floors  40  mm  dia.  medium  grade  having  embossed  as  ISI  Mark galvanised  iron pipes of 3.68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</si>
  <si>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50  mm  dia.  medium  grade  having  embossed  as  ISI  Mark galvanised  iron pipes of 5.17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</si>
  <si>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80  mm  dia.  medium  grade  having  embossed  as  ISI  Mark galvanised  iron pipes of 8.57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</si>
  <si>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laying  in  walls/ceilings/floors  100  mm  dia.  medium  grade  having  embossed  as  ISI  Mark galvanised iron pipes of 12.43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</si>
  <si>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0"/>
        <rFont val="Arial"/>
        <family val="2"/>
      </rPr>
      <t>Providing and fixing 8 cm rigid PVC Nahani trap including PVC grating ,bend, connecting piece of UPVC pipe  up  to  the  outside  face  of   wall  ,making  the  good   damaged   surface  and  testing etc.  complete  (  Prior approval of sample and brand by Ex. Engr. is necessary before
use)</t>
    </r>
  </si>
  <si>
    <r>
      <rPr>
        <sz val="10"/>
        <rFont val="Arial"/>
        <family val="2"/>
      </rPr>
      <t>Providing    and    fixing    15    cm    rigid    PVC    Nahani    trap    including    PVC    grating
,bend,connectingpiece  of  UPVC  pipe  up  to  the  outside  face  of  wall  ,making  the  good damaged surface and testing etc. complete ( Prior approval of sample and brand by Ex. Engr. is necessary before use)</t>
    </r>
  </si>
  <si>
    <r>
      <rPr>
        <sz val="10"/>
        <rFont val="Arial"/>
        <family val="2"/>
      </rPr>
      <t>Providing and fixing European type white glazed earthenware water closet pan with UPVC seat and lid with chromium plated brass hinges and rubber buffers including UPVC and vent pipe up to the outside face of wall 10 litre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complete.(prior  approval  of
sample and brand by Ex. Engineer is necessary before use)</t>
    </r>
  </si>
  <si>
    <r>
      <rPr>
        <sz val="10"/>
        <rFont val="Arial"/>
        <family val="2"/>
      </rPr>
      <t>Providing and fixing European type white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r>
  </si>
  <si>
    <r>
      <rPr>
        <sz val="10"/>
        <rFont val="Arial"/>
        <family val="2"/>
      </rPr>
      <t>Providing and fixing European type Colour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r>
  </si>
  <si>
    <r>
      <rPr>
        <sz val="10"/>
        <rFont val="Arial"/>
        <family val="2"/>
      </rPr>
      <t>Providing and fixing European type Colour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r>
  </si>
  <si>
    <r>
      <rPr>
        <sz val="10"/>
        <rFont val="Arial"/>
        <family val="2"/>
      </rPr>
      <t>Providing and fixing Anglo Indian type white glazed earthenware water closet pan with trap with  UPVC  seat and  lid  with  chromium  plated  brass  hinges  and  rubber  buffers  including UPVC and vent pipe up to the outside face of wall with flushing cistern and necessary fittings including  cutting  and  making  good  to  the walls  and  floors  testing  etc.  complete.(  prior approval of sample and brand by Ex. Engineer is necessary
before use)</t>
    </r>
  </si>
  <si>
    <r>
      <rPr>
        <sz val="10"/>
        <rFont val="Arial"/>
        <family val="2"/>
      </rPr>
      <t>Providing and  fixing high  level 10 liter capacity with  fittings inlet PVC pipe with  stop  tap
,brackets for fixing the cistern,32 mm dia. PVC flush pipe with fitting and clamps 20 mm dia. PVC overflow pipe with mosquito proof couplings, galvanised iron chain and pulley painting if ordered to cistern pipe etc. and cutting and making good the damaged wall and testing etc. complete ( Prior approval of sample and brand
by Ex. Engr. is necessary before use)</t>
    </r>
  </si>
  <si>
    <r>
      <rPr>
        <sz val="10"/>
        <rFont val="Arial"/>
        <family val="2"/>
      </rPr>
      <t>Providing   ,   constructing   and   fixing   450   mm   dia.   Inspection   chamber   made   up   of Polypropylene
/ polyethylene material of thickness 3.5 mm and height of 388 mm with 160 or 200 mm main inlet (s) outlet and 110 and / or 160 mm branch inlets, with 450 mm dia. Ultra shaft pipe of HDPE material having height of 460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 complete.</t>
    </r>
  </si>
  <si>
    <r>
      <rPr>
        <sz val="10"/>
        <rFont val="Arial"/>
        <family val="2"/>
      </rPr>
      <t>Providing , laying and fixing ,jointing  Eco- drain 110 mm SN 8 Nu- Drain Upvc pipes or of equivalent make, manufacture as per EN 13476 or equivalent as per I.S.15328  with  fittings such  a bends,  tees, coupler,  etc, jointing  with  rubber  lubricant  including  necessary  excavation,  trench  refilling  with  selective  excavated
material etc. complete.</t>
    </r>
  </si>
  <si>
    <r>
      <rPr>
        <sz val="10"/>
        <rFont val="Arial"/>
        <family val="2"/>
      </rPr>
      <t>Providing , laying and fixing ,jointing  Eco- drain 160 mm SN 4 Nu- Drain Upvc pipes or of equivalent make, manufacture as per EN 13476 or equivalent as per I.S.15328 with fittings such   a  bends,  tees  ,  coupler,  etc, jointing  with    rubber  lubricant  including  necessary excavation,  trench  refilling with  selective excavated
materialetc. complete.</t>
    </r>
  </si>
  <si>
    <r>
      <rPr>
        <sz val="10"/>
        <rFont val="Arial"/>
        <family val="2"/>
      </rPr>
      <t>Providing , laying and fixing ,jointing  Eco- drain 200 mm SN 4 Nu- Drain Upvc pipes or of equivalent make, manufacture as per EN 13476 or equivalent as per I.S.15328 with fittings such  a  bends,  tees  tees,  coupler etc,  jointing  with  rubber  lubricant  including  necessary excavation, trench refilling with selective excavated
materialetc. complete.</t>
    </r>
  </si>
  <si>
    <r>
      <rPr>
        <sz val="10"/>
        <rFont val="Arial"/>
        <family val="2"/>
      </rPr>
      <t>Providing , Laying and fixing, jointing Eco Drain 250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r>
  </si>
  <si>
    <r>
      <rPr>
        <sz val="10"/>
        <rFont val="Arial"/>
        <family val="2"/>
      </rPr>
      <t>Providing , Laying and fixing, jointing Eco Drain 315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r>
  </si>
  <si>
    <r>
      <rPr>
        <sz val="10"/>
        <rFont val="Arial"/>
        <family val="2"/>
      </rPr>
      <t>As Directected By Engineer
Incharge</t>
    </r>
  </si>
  <si>
    <r>
      <rPr>
        <sz val="10"/>
        <rFont val="Arial"/>
        <family val="2"/>
      </rPr>
      <t>As Directected By
Engineer Incharge</t>
    </r>
  </si>
  <si>
    <r>
      <rPr>
        <sz val="10"/>
        <rFont val="Arial"/>
        <family val="2"/>
      </rPr>
      <t>Providing  and  fixing  ISI  1729/2002  grade  100  mm  dia  Cast  Iron  Soil  Pipes  With  lugs including plug bend necessary fittings such as bends, tees, single junction, double junction, slotted vent, offsets on wall or into  the  ground  including  filling  joints  with  cement  mortar  1:2  proportion  fixing  on  wall  by  means  of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white  oil paint including removing the existing pipe if necessary and conveying and stacking in PWD Chowky or as directed
by Engineer-in-Charge.</t>
    </r>
  </si>
  <si>
    <r>
      <rPr>
        <sz val="10"/>
        <rFont val="Arial"/>
        <family val="2"/>
      </rPr>
      <t>Providing and fixing Wall Mounted European type white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r>
  </si>
  <si>
    <r>
      <rPr>
        <sz val="10"/>
        <rFont val="Arial"/>
        <family val="2"/>
      </rPr>
      <t>Guniting by dry  mix process as per IS 9012 ( 1978) to ceiling sofit etc. in C.M. 1:3, 20mm thick    under pressure    of    2.1Kilogramto    2.8Kilogramper    sq.cm    including    forms, scaffolding,floating the surface,
curing for 14 days etc. complete (Excluding reinforcement)</t>
    </r>
  </si>
  <si>
    <r>
      <rPr>
        <sz val="10"/>
        <rFont val="Arial"/>
        <family val="2"/>
      </rPr>
      <t>Guniting by dry  mix process as per IS 9012 ( 1978) to ceiling sofit etc. in C.M. 1:3, 25mm thick    under pressure    of    2.1Kilogramto    2.8Kilogramper    sq.cm    including    forms, scaffolding,floating the surface,
curing for 14 days etc. complete ( Excluding reinforcement)</t>
    </r>
  </si>
  <si>
    <r>
      <rPr>
        <sz val="10"/>
        <rFont val="Arial"/>
        <family val="2"/>
      </rPr>
      <t>Guniting by dry  mix process as per IS 9012 ( 1978) to ceiling sofit etc. in C.M. 1:3,40mm thick    under pressure    of    2.1Kilogramto    2.8Kilogramper    sq.m    including    forms, scaffolding,floating the surface,
curing for 14 days etc. complete ( Excluding reinforcement)</t>
    </r>
  </si>
  <si>
    <r>
      <rPr>
        <sz val="10"/>
        <rFont val="Arial"/>
        <family val="2"/>
      </rPr>
      <t>Guniting by dry  mix process as per IS 9012 ( 1978) to ceiling sofit etc. in C.M. 1:3,50mm thick    under pressure    of    2.1Kilogramto    2.8Kilogramper    sq.cm    including    forms, scaffolding,floating the surface,
curing for 14 days etc. complete ( Excluding reinforcement)</t>
    </r>
  </si>
  <si>
    <r>
      <rPr>
        <sz val="10"/>
        <rFont val="Arial"/>
        <family val="2"/>
      </rPr>
      <t>Guniting by dry  mix process as per IS 9012 ( 1978) to  beams in C.M. 1:3,20mm thick under pressure  of 2.1Kilogramto  2.8Kilogramper  sq.cm  including  forms,  scaffolding,floating  the surface, curing for 14 days
etc. complete ( Excluding reinforcement)</t>
    </r>
  </si>
  <si>
    <r>
      <rPr>
        <sz val="10"/>
        <rFont val="Arial"/>
        <family val="2"/>
      </rPr>
      <t>Guniting by dry  mix process as per IS 9012 ( 1978) to  beams in C.M. 1:3,25mm thick under pressure  of 2.1Kilogramto  2.8Kilogramper  sq.cm  including  forms,  scaffolding,floating  the surface, curing for 14 days
etc. complete ( Excluding reinforcement)</t>
    </r>
  </si>
  <si>
    <r>
      <rPr>
        <sz val="10"/>
        <rFont val="Arial"/>
        <family val="2"/>
      </rPr>
      <t>Building Miscellaneous
Item</t>
    </r>
  </si>
  <si>
    <r>
      <rPr>
        <sz val="10"/>
        <rFont val="Arial"/>
        <family val="2"/>
      </rPr>
      <t>Providing and  fixing rain tattis with  bamboos and  karve grass with  75 mm thick grass and removing the same after rain is over (size of bamboos 50 mm to 75mm dia and 3 M to 3.5 M
long)</t>
    </r>
  </si>
  <si>
    <r>
      <rPr>
        <sz val="10"/>
        <rFont val="Arial"/>
        <family val="2"/>
      </rPr>
      <t>As direected by Engineer in
charge.</t>
    </r>
  </si>
  <si>
    <r>
      <rPr>
        <sz val="10"/>
        <rFont val="Arial"/>
        <family val="2"/>
      </rPr>
      <t>Providing  and  fixing  grass  chhapper  (roof)  with  necessary  bamboos  and  karve  frame  with 75mm. thick grass etc.removing the same after rain is over (size of bamboos 25mm dia and 3
M to 3.5 M long)</t>
    </r>
  </si>
  <si>
    <r>
      <rPr>
        <sz val="10"/>
        <rFont val="Arial"/>
        <family val="2"/>
      </rPr>
      <t>Providing  and fixing in position alluminium strips of size 50mm x 3mm for nosing the steps including fixing with  screws  and  raval  plugs,  bending  and  cutting  to  the  required  shape  and  size,  finishing  with  paint, necessary  mortar  bedding  of  1:3  cement  mortar  to  get  exact  line  and  level  including  watering  and  curing
etc.complete</t>
    </r>
  </si>
  <si>
    <r>
      <rPr>
        <sz val="10"/>
        <rFont val="Arial"/>
        <family val="2"/>
      </rPr>
      <t>Providing and fixing crimped with G.I. mesh and size 20 mm x 20mm 10 guage to iron angle frame  including
welding  crimp   mesh   to   angle  frame  and   steel   flat,   fixing  the  frame  in   its  original  position  and  oil painting etc.complete ( excluding cost of structural steel)</t>
    </r>
  </si>
  <si>
    <r>
      <rPr>
        <sz val="10"/>
        <rFont val="Arial"/>
        <family val="2"/>
      </rPr>
      <t>Building
Maintenance</t>
    </r>
  </si>
  <si>
    <r>
      <rPr>
        <sz val="10"/>
        <rFont val="Arial"/>
        <family val="2"/>
      </rPr>
      <t>Removing double country tiled roof with ridge and with battens and stacking the materials as directed with all
leads and lifts, complete including removing wood work below etc. complete</t>
    </r>
  </si>
  <si>
    <r>
      <rPr>
        <sz val="10"/>
        <rFont val="Arial"/>
        <family val="2"/>
      </rPr>
      <t>Bd.W.8 Page
Number587</t>
    </r>
  </si>
  <si>
    <r>
      <rPr>
        <sz val="10"/>
        <rFont val="Arial"/>
        <family val="2"/>
      </rPr>
      <t>Removing planking from roof or ceiling and stacking them sa directed with all leads and lifts
etc. complete</t>
    </r>
  </si>
  <si>
    <r>
      <rPr>
        <sz val="10"/>
        <rFont val="Arial"/>
        <family val="2"/>
      </rPr>
      <t>Removing Queen Post truss from roof and stacking the materials as directed with all leads and
lifts etc. complets</t>
    </r>
  </si>
  <si>
    <r>
      <rPr>
        <sz val="10"/>
        <rFont val="Arial"/>
        <family val="2"/>
      </rPr>
      <t>Removing King Post truss from roof and stacking the materials as directed with all leads and
lifts etc. complets</t>
    </r>
  </si>
  <si>
    <r>
      <rPr>
        <sz val="10"/>
        <rFont val="Arial"/>
        <family val="2"/>
      </rPr>
      <t>Removing  other  type   truss  below  5  metres  span  from  roof  and  stacking  the  materials  as
directed with all leads and lifts etc. complets</t>
    </r>
  </si>
  <si>
    <r>
      <rPr>
        <sz val="10"/>
        <rFont val="Arial"/>
        <family val="2"/>
      </rPr>
      <t>Dismantling  flat  wooden   or   A.C.  Sheet   ceiling  with   frame  work   including  stacking  the materials  as
directed with all leads, lifts etc. complete.</t>
    </r>
  </si>
  <si>
    <r>
      <rPr>
        <sz val="10"/>
        <rFont val="Arial"/>
        <family val="2"/>
      </rPr>
      <t>Removing cloth ceiling including frame work and stacking the materials as ditected with all leads, lifts etc.
complete</t>
    </r>
  </si>
  <si>
    <r>
      <rPr>
        <sz val="10"/>
        <rFont val="Arial"/>
        <family val="2"/>
      </rPr>
      <t>Dismantling  brick   masonry   in   lime  or   cement   mortar   and   stacking  the  materils   as   directed  with  all
leads, lifts etc.</t>
    </r>
  </si>
  <si>
    <r>
      <rPr>
        <sz val="10"/>
        <rFont val="Arial"/>
        <family val="2"/>
      </rPr>
      <t>Dismantling  stone  masonry  in  Mud  including  stacking  the  materials  as  directed  with  all  leads,  lifts  etc.
complete.</t>
    </r>
  </si>
  <si>
    <r>
      <rPr>
        <sz val="10"/>
        <rFont val="Arial"/>
        <family val="2"/>
      </rPr>
      <t>Dismantling  stone  masonry  in  lime  or  cement  mortar  including  stacking  the  materils  as directed with
all leads, lifts etc.</t>
    </r>
  </si>
  <si>
    <r>
      <rPr>
        <sz val="10"/>
        <rFont val="Arial"/>
        <family val="2"/>
      </rPr>
      <t>Removing  lime  or  lean  cement  concrete  including  stacking  the  spoils  as  directed  with  all leads, lifts
etc, complete.</t>
    </r>
  </si>
  <si>
    <r>
      <rPr>
        <sz val="10"/>
        <rFont val="Arial"/>
        <family val="2"/>
      </rPr>
      <t>Removing  doors  and  windows  with  frames  and  stacking  the  materials  as  directed  with  all leads, lifts
etc. complete.</t>
    </r>
  </si>
  <si>
    <r>
      <rPr>
        <sz val="10"/>
        <rFont val="Arial"/>
        <family val="2"/>
      </rPr>
      <t>Removing wooden or A.C. partition including frame work and stack-ing the  materials as with all leads, lifts
etc. complete.</t>
    </r>
  </si>
  <si>
    <r>
      <rPr>
        <sz val="10"/>
        <rFont val="Arial"/>
        <family val="2"/>
      </rPr>
      <t>Removing wire fencing with  iron/ C.C. fencing post  and  stacking the materials as directed with all leads,
lifts etc. complete.</t>
    </r>
  </si>
  <si>
    <r>
      <rPr>
        <sz val="10"/>
        <rFont val="Arial"/>
        <family val="2"/>
      </rPr>
      <t>Removing  iron  pipe  raling  having  wooden  R.C.C.  or  C.C.  or  iron  post  and  stacking  the materials as
directed etc. complete.</t>
    </r>
  </si>
  <si>
    <r>
      <rPr>
        <sz val="10"/>
        <rFont val="Arial"/>
        <family val="2"/>
      </rPr>
      <t>Removing  cast  iron  or  wrought  iron  or  A.C.  pipe   and  stacking  them  as  directed  with  all  leads,  lifts  etc.
complete.</t>
    </r>
  </si>
  <si>
    <r>
      <rPr>
        <sz val="10"/>
        <rFont val="Arial"/>
        <family val="2"/>
      </rPr>
      <t>Dismantling the R.C.C. Work 1:2:4 and sorting out the materials such as steel etc. as directed and stacking
them within the specified lead as directed etc. complete.</t>
    </r>
  </si>
  <si>
    <r>
      <rPr>
        <sz val="10"/>
        <rFont val="Arial"/>
        <family val="2"/>
      </rPr>
      <t>Removing  Np-2  and  Np-3  class  pipes  including  stacking  at  road  side  as  directed  by  the Engineer in
charge. Upto 900mm dia and above. etc complete.</t>
    </r>
  </si>
  <si>
    <r>
      <rPr>
        <sz val="10"/>
        <rFont val="Arial"/>
        <family val="2"/>
      </rPr>
      <t>Removing  cloth  partition  with  frame  work  and  stacking  the  materials   as  directed  with  all leads , lifts
etc. complete.</t>
    </r>
  </si>
  <si>
    <r>
      <rPr>
        <sz val="10"/>
        <rFont val="Arial"/>
        <family val="2"/>
      </rPr>
      <t>Providing and erecting chain link fencing 1.6 M. height with  G.I. chain  link of size 50   x 50 mm, 8 gauge thick  and  fixed  75  mm  above  ground  level  on  vertical  M.S.  Angles  of  40  x  40  x  6  mm  size,  includind excavating pits for foundation and embedded in C.C. block of 1:4:8 mix of size 450 x 450 x 670 mm. at 1.75
M. c/c with iron bar 16mm dia as hold fast including welding link with angle frame at 30 cm c/c with nuts and bolts and horizontal M.S. Angles at top and  bottom of 25 x 25 x 5 mm size and  vertical M.S. flat 35 x 5 mm and  25 x 5  mm horizontal including cross support of 40 x 40 x 6 mm angles both side at every corner or bend embedded in concrete blocks of 1:4:8  of size 450 x 450 x 670 mm including 3 coats of oil painting etc. complete.</t>
    </r>
  </si>
  <si>
    <r>
      <rPr>
        <sz val="10"/>
        <rFont val="Arial"/>
        <family val="2"/>
      </rPr>
      <t>Providing    and    fixing    double    scaffolding    system    (cup    lock    type)    on    the    exterior    side    of building/structure,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 charge.   Note:-  (1)  The  elevational area of the scaffolding shall be measured for payment purpose. (2) The payment will be made once only for execution of all items for such works.</t>
    </r>
  </si>
  <si>
    <r>
      <rPr>
        <sz val="10"/>
        <rFont val="Arial"/>
        <family val="2"/>
      </rPr>
      <t>Removing Manglore tiled roof and ridge tiles with battens, ridge and barge boards, eaves 8 A boards etc and sacking the materials as directed with all leads and  lifts complete. Including removing wood work below etc.
complete.</t>
    </r>
  </si>
  <si>
    <r>
      <rPr>
        <sz val="10"/>
        <rFont val="Arial"/>
        <family val="2"/>
      </rPr>
      <t>Providing and erecting 1.5 metre high wire fencing with seven rows of barbed wire supported on  wooden post   of   specified   size  at   2.5   M   C/C   including  excavating  pits  for   foundation, fixing post in  cement concrete 1:4:8 block of concrete of size 45 x 45 x 45 cm fastening the wire and coal tarring wooden post in
two coats etc. complete.</t>
    </r>
  </si>
  <si>
    <r>
      <rPr>
        <sz val="10"/>
        <rFont val="Arial"/>
        <family val="2"/>
      </rPr>
      <t>Replacement of damaged Aldrop 300 mm Chromium plated of approved quality and make to door  shutter including   removing   existing   the   same   in   original   position   making   proper  adjustment  for  smooth
operation etc. complete as per sample approved by Engineer in-charge.</t>
    </r>
  </si>
  <si>
    <r>
      <rPr>
        <sz val="10"/>
        <rFont val="Arial"/>
        <family val="2"/>
      </rPr>
      <t>Replacement  of  damaged   Aldrop  300  mm Iron  Oxidised  of  approved  quality  and  make to door  shutter including   removing   existing   the   same   in   original   position   making   proper  adjustment  for  smooth
operation etc. complete as per sample approved by Engineer in-charge.</t>
    </r>
  </si>
  <si>
    <r>
      <rPr>
        <sz val="10"/>
        <rFont val="Arial"/>
        <family val="2"/>
      </rPr>
      <t>Replacement  of  damaged  Alluminium  Handle  125  mm  of  approved  quality  and  make  to door/window
shutter  including  removing  existing  the  same  in  original  position  making  proper  adjustment  for  smooth operation etc. complete as per sample approved by Engineer in-charge.</t>
    </r>
  </si>
  <si>
    <r>
      <rPr>
        <sz val="10"/>
        <rFont val="Arial"/>
        <family val="2"/>
      </rPr>
      <t>Replacement   of   damaged   Lock   of   approved   quality   and   make   to   cupboard   and   doorwer  including Removing   and   Refixing   with   necessary   screw,   making   proper   adjustment   for  smooth  operation  etc.
complete as per sample approved by Engineer in-charge.</t>
    </r>
  </si>
  <si>
    <r>
      <rPr>
        <sz val="10"/>
        <rFont val="Arial"/>
        <family val="2"/>
      </rPr>
      <t>Removing chockes and leakages from down take G.I/CI/PVC pipe line on walls floor level by using zoola /
scaffolding and rectify the same for functioning with all lifts  etc. complete.</t>
    </r>
  </si>
  <si>
    <r>
      <rPr>
        <sz val="10"/>
        <rFont val="Arial"/>
        <family val="2"/>
      </rPr>
      <t>Manualy clearing the chockes from under ground drainage line including Inspection chambers with the help
of required tools for propre functioning line chamber to chamber etc. complete.</t>
    </r>
  </si>
  <si>
    <r>
      <rPr>
        <sz val="10"/>
        <rFont val="Arial"/>
        <family val="2"/>
      </rPr>
      <t>Manualy clearing by removeing the chockes from Nahni Trap, Gully Trap, Wash basin unit, Sink and WC
with the help of required tools for proper functioning the same etc. complete.</t>
    </r>
  </si>
  <si>
    <r>
      <rPr>
        <sz val="10"/>
        <rFont val="Arial"/>
        <family val="2"/>
      </rPr>
      <t>Filling tiles joint portion of  flooring and dado filling with white cement by removing existing
loose morter/ cement slurry from joint with tools and finish with washing cleaning and curing etc. complete.</t>
    </r>
  </si>
  <si>
    <r>
      <rPr>
        <sz val="10"/>
        <rFont val="Arial"/>
        <family val="2"/>
      </rPr>
      <t>Providing and fixing 6 mm thick commercial plywood with jungle wood frame work of 50 x 35 mm size at 60 cm  on   both  ways  for  closing  the  window  portion/openings  for  protection  from  falling  debris,  dust  etc. including cutting, fixing  with nails and removing after the same after completion of the work. (To be used
after approval of Superintending Engineer)</t>
    </r>
  </si>
  <si>
    <r>
      <rPr>
        <sz val="10"/>
        <rFont val="Arial"/>
        <family val="2"/>
      </rPr>
      <t>Removal  of  plants  /  ficus  grown  by pulling out  root  system embedded  in masnory,  cutting stem  and application   of   high/gur/lime   formulation   as   specified   by   the   Architect   or   other  patented    chemical biocide  treatment   such   as   biocide  'Glycel'   (iso   proplamine  salt   of glyphosate) or other chemical as
specified by the Engineer in charge etc. complete.</t>
    </r>
  </si>
  <si>
    <r>
      <rPr>
        <sz val="10"/>
        <rFont val="Arial"/>
        <family val="2"/>
      </rPr>
      <t>Lowering down the debris obtained  from breaking and removing the cement plaster / burnt brick masonry of
the first floor by any means without causing dust nuisance and damage to structure, stacking the same as and where directed including cleaning the site complete.</t>
    </r>
  </si>
  <si>
    <r>
      <rPr>
        <sz val="10"/>
        <rFont val="Arial"/>
        <family val="2"/>
      </rPr>
      <t>PICC   filling   for    Honey   combing   area    at   concrete   surface:-Providing   and   applying   Poly  Ironite Ceramic  Cementitious  (PICC)   material  of  Self  cureing   ,High  Abrasion  resistant  ,  Non  shrink  ,High strength,UV resistant, repair mortar coating on   Kelox water missble epoxy of concrete surface  fill the  honey combing  area  etc.  on  tacky  primer  coat  upto  10  mm  thickness  or  as  per  the  surface  conditions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r>
  </si>
  <si>
    <r>
      <rPr>
        <sz val="10"/>
        <rFont val="Arial"/>
        <family val="2"/>
      </rPr>
      <t>Corrosion protection of unexposed old reinforcement on non-spalled concrete by Insertion of sustained release Corrosion  inhibiting  caplets  like  Powrthrow  which  protect  both  anodic  &amp;  cathodic  sites  and  reduces Corrosion potential Ecorr by minimum 80 mV in conductive medium, by drilling 20-22 mm dia holes into the concrete at a depth of 30-40 mm and inserts to be  filled by epoxy sealant EPCO-1010.  Caplets shall inhibit corrosion inhibition efficiency of 98% (when added 0.03 % by weight) against control sample evaluated by Tafel  polarization  method.  Depth  of  penetration  for  effective  corrosion  protection  shall  be  120mm &amp;  film formation of 20 Microns as evaluated by CSIR-CECRI Karaikudi.Spacing of Powrthrow shall be-
a)  For  RCC  Columns-  1  Units  in  a  single  drilled  hole   at  a  spacing of  1m c/c  from two  opposite faces  in staggered fashion
b)  For  RCC  Beams-  1  Units  in  a  single  drilled  hole   at  a  spacing  of  1m  c/c   from  two  opposite  faces  in staggered fashion
C) RCC Slab- 4 Units in a single drilled hole in 1 sqm area in a grid pattern</t>
    </r>
  </si>
  <si>
    <r>
      <rPr>
        <sz val="10"/>
        <rFont val="Arial"/>
        <family val="2"/>
      </rPr>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Flooring</t>
    </r>
  </si>
  <si>
    <r>
      <rPr>
        <sz val="10"/>
        <rFont val="Arial"/>
        <family val="2"/>
      </rPr>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Skirting</t>
    </r>
  </si>
  <si>
    <r>
      <rPr>
        <sz val="10"/>
        <rFont val="Arial"/>
        <family val="2"/>
      </rPr>
      <t>Providing  and  applying  2  Coats  of  100%  Pure  acrylic  water  based  paint  with  special  heat reflectance property to withstand the harsh climate for period of atleast 10 years of approved make.  Paint  system  should provide   durable   and   long   lasting   finish   with   DFT   of   min   90  microns  and  should  protect  against concrete carbonation with R value of minimum 600 and equivalent  concrete  layer  thickness  value  of  min
150  cm.  Paint  should  have  breathability property and should be able to cover hairline cracks in the surface upto  0.5mm The paint  has  to be applied  on  a  coat of  high  quality  acrylic copolymer  based alkali  resistant primer with excellent  penetrating  properties  including  cleaning,  with  all  leads  and  lifts  at  all  levels  etc complete, as directed by Engineer in charge.</t>
    </r>
  </si>
  <si>
    <r>
      <rPr>
        <sz val="10"/>
        <rFont val="Arial"/>
        <family val="2"/>
      </rPr>
      <t>Providing and  applying  impression 24 carrat Luxury paint of approved   make &amp;  approved brand Emulsion paint  to  interior  walls  and  ceilings  of  approved  quality,  colour  and  shade  to  new  surface   in   two   coats, including   sub   surface   prparation   by   Acrylic   putty   and   Acrylic  primer  coats  including  scaffolding,
preparing the surface. etc. complete (Low VOC).</t>
    </r>
  </si>
  <si>
    <r>
      <rPr>
        <sz val="10"/>
        <rFont val="Arial"/>
        <family val="2"/>
      </rPr>
      <t>Providing  and  applying   antipeel  paint  of  approved   make  &amp;   approved  brand  exterior Emulsion paint of approved quality, colour and shade to old and new surface in two coats, including exterior acrylic primer coat, scaffolding, preparing the surface etc. complete (Heat
Reflective Paint).</t>
    </r>
  </si>
  <si>
    <r>
      <rPr>
        <sz val="10"/>
        <rFont val="Arial"/>
        <family val="2"/>
      </rPr>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specifitions and as approved by engineer in charge. Surface preparation includes cleaning with metal wire brush to remove all dust, fungus etc, washing with water all complete.The contractor shall give guarantee for the performance  of  SRI  and  also  the  durabitity  of  coating,  all  complete  as  per direction  of Engineer - in- incharge.</t>
    </r>
  </si>
  <si>
    <r>
      <rPr>
        <sz val="10"/>
        <rFont val="Arial"/>
        <family val="2"/>
      </rPr>
      <t>Sliding  Window-  3  Track  (2  Glass  shutter  +  1  flymesh)  of  approved  make  with  DGU, providing and fixing  of  Sliding  Window-  3  Track  (2  Glass  shutter  +  1  flymesh  ).  For  details  refer  to  Specifications.  As
directed by Engineer in charge.</t>
    </r>
  </si>
  <si>
    <r>
      <rPr>
        <sz val="10"/>
        <rFont val="Arial"/>
        <family val="2"/>
      </rPr>
      <t>Providing  &amp;  fixing  of  Casement  fixed  window   of  approved  make  with  DGU.  The  extruded  aluminium sections of Alloy 6063 tolerances confirming to DIN standard from approved raw material V2 / V4 as directed
by Engineer in charge.</t>
    </r>
  </si>
  <si>
    <r>
      <rPr>
        <sz val="10"/>
        <rFont val="Arial"/>
        <family val="2"/>
      </rPr>
      <t>Providing and fixing  sink cock with regular swinging spout (Wall Mounted Model) with wall flange  with approved   make  incluidng  other  necessary  fitting,  etc.  complete  as  directed  by
Engineer in charge.</t>
    </r>
  </si>
  <si>
    <r>
      <rPr>
        <sz val="10"/>
        <rFont val="Arial"/>
        <family val="2"/>
      </rPr>
      <t>Providing and fixing  sink cock with regular swinging spout (Wall Mounted Model) with wall flange  with approved   make  incluidng  other  necessary  fitting,  etc  complete  as  directed  by
Engineer in charge.</t>
    </r>
  </si>
  <si>
    <r>
      <rPr>
        <sz val="10"/>
        <rFont val="Arial"/>
        <family val="2"/>
      </rPr>
      <t>Providing  and  fixing   Hand  shower  (health  faucet)  with  8mm  dia.  1m  long  flexible  tube having wall hook with  approved  make including necessary sockets/ union nut etc. complete as directed by Engineer in
charge.</t>
    </r>
  </si>
  <si>
    <r>
      <rPr>
        <sz val="10"/>
        <rFont val="Arial"/>
        <family val="2"/>
      </rPr>
      <t>Providing   and   fixing   white   glazed   urinal   of   series    with   Pressmatic   auto   closing   valve   of  having 32mm diameter P.V.C. flush pipe with   fitting and   flushing of approved   make and  arrangement including lead  soil  pipe,  lead  trap  &amp;  soil  pipe  connection  upto  the  outside  face  of  wall  etc.complete  as  directed  by
Engineer in charge.</t>
    </r>
  </si>
  <si>
    <r>
      <rPr>
        <sz val="10"/>
        <rFont val="Arial"/>
        <family val="2"/>
      </rPr>
      <t>Providing and fixing  wall hung white wash basin of size 350x450x165mm with approved make pillar cock,
C.P. Angular stop cock long thread approved  make continental  including SS bottle trap of approved  make having necessary pipe connection up to the outside face of the wall etc complete as directed by Engineer in charge.</t>
    </r>
  </si>
  <si>
    <r>
      <rPr>
        <sz val="10"/>
        <rFont val="Arial"/>
        <family val="2"/>
      </rPr>
      <t>Providing and fixing  Shower Head with  shower arm of approved  make shower tube  hand shower   with divertor   of   spout    including   all   necessary   pipe   fittings   and   connections   etc.  complete  as  directed  by
Engineer in charge.</t>
    </r>
  </si>
  <si>
    <r>
      <rPr>
        <sz val="10"/>
        <rFont val="Arial"/>
        <family val="2"/>
      </rPr>
      <t>Providing and fixing  Oval Type Under Counter Wash Hand Basin of 420 x 590 x 195mm size  with   pillar cock,  C.P.Angular  stop  cock,  long  thread  of  approved  make  continental including  SS  bottle  trap  of necessary   pipe   connection   up   to   the   outside   face   of   the   wall,  having   Telephonic   Black   /   Colour Granite  of  180  mm  thick  fixed  on  Black  Kadappa Framework, etc. Complete as directed by Engineer in
charge.</t>
    </r>
  </si>
  <si>
    <r>
      <rPr>
        <sz val="10"/>
        <rFont val="Arial"/>
        <family val="2"/>
      </rPr>
      <t>Providing and fixing  Table top white wash basin of size 120x635x405mm rubber plugs and brass chain, with pillar  cock,  C.P.Angular  stop  cock  long  thread,  continental   including  S.S.  bottle  trap  of  approved  make having  necessary pipe connection up to theoutside face of the wall.etc complete as directed by Engineer in
charge.</t>
    </r>
  </si>
  <si>
    <r>
      <rPr>
        <sz val="10"/>
        <rFont val="Arial"/>
        <family val="2"/>
      </rPr>
      <t>Providing    and    fixing    white    Opal    series    European type    wall-hung,     of    size 400 mm x 370 mm x 575mm with approved make flush valve  including soil pipe, vent pipe upto outside face of wall, 100mm dia
C.I. plug bend inlet pipe all fittings, cutting &amp; making good walls, floors etc as directed by Engineer in charge.</t>
    </r>
  </si>
  <si>
    <r>
      <rPr>
        <sz val="10"/>
        <rFont val="Arial"/>
        <family val="2"/>
      </rPr>
      <t>Providing and fixing  Orissa Pan of size 580x445x260 mm with approved make flush valve including trap,
C.I. soil and  vent pipe upto outside face of  wall including 100mm dia.  C.I. plug, bend and necessary pipe connection, etc complete. As directed by Engineer in charge.</t>
    </r>
  </si>
  <si>
    <r>
      <rPr>
        <sz val="10"/>
        <rFont val="Arial"/>
        <family val="2"/>
      </rPr>
      <t>Providing and fixing C.P. a 2-Way BIB cock with wall flange of approved  make including necessary sockets/
union nut etc. complete as directed by Engineer in charge.</t>
    </r>
  </si>
  <si>
    <r>
      <rPr>
        <sz val="10"/>
        <rFont val="Arial"/>
        <family val="2"/>
      </rPr>
      <t>Providing  and  fixing  Orissa  type  white  glazed  earthenware  water  closet  pan  of  size  260mm  x  440mm  x 580mm with approved  make Slim wall hung cistern with installation kit  including S or P trap with cast iron soil and vent pipe upto outside face of the wall 1:2:4 brick bat lime concrete bedding without flushing tank
and its accessories etc.complete.</t>
    </r>
  </si>
  <si>
    <r>
      <rPr>
        <sz val="10"/>
        <rFont val="Arial"/>
        <family val="2"/>
      </rPr>
      <t>RWH - Recharge Pit
Providing and  constructing recharge  pit  of  2.0m deep  and  1.0m dia  of  pre-cast  RCC  rings with  6.5"  dia  x    25m   deep    borewell   at   the   floor   of   recharge   pit   including   installation    of  combination   of solid/perforated  PVC  casing  pipe  wrapped  around  with  netlon  mesh  including  300mm   thick   sidefilling around  outside  of  RCC  rings  (annular  space)  with  40mm  size boulders  including  filling  of  recharge pit  up  to  0.5m  depth  with  25-75mm  clean  washed gravels from bottom up followed by 0.5m depth of 10- 25mm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PVC  end-caps,  fittings  etc.  including  arrangement  for  inlet  &amp;  outlet  pipe excavation  &amp; backfilling as shown  in the drawing.The rate shall be inclusive of all  labour, material, wastage, scaffolding, transportation, taxes, including all leads, lifts at all levels. All material  should  be  of  approved
make.  All  works  complete  as  per  the  drawing,  technical specification and direction of the Engineer in</t>
    </r>
  </si>
  <si>
    <r>
      <rPr>
        <sz val="10"/>
        <rFont val="Arial"/>
        <family val="2"/>
      </rPr>
      <t>Supplying,   assembling,   lowering   and   fixing   in   vertical   position   in   bore   well,   unplasticized  PVC medium well-casing  pipe of   150mm dia,   conforming to   IS:12818,   including  required  hire  and   labour charges,   fittings   &amp;   accessories   etc.   all   complete,   for   all   depths,   as   per   the  direction  of  Engineer  in
charge.</t>
    </r>
  </si>
  <si>
    <r>
      <rPr>
        <sz val="10"/>
        <rFont val="Arial"/>
        <family val="2"/>
      </rPr>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r>
  </si>
  <si>
    <r>
      <rPr>
        <sz val="10"/>
        <rFont val="Arial"/>
        <family val="2"/>
      </rPr>
      <t>Supplying,  filling,  spreading  &amp;  leveling  stone  boulders  of  size  range  5cm  to  20cm  in  recharge  pit,  in  the required thickness, for all leads &amp; lifts, all complete as per the direction of Engineer-
in-charge.</t>
    </r>
  </si>
  <si>
    <r>
      <rPr>
        <sz val="10"/>
        <rFont val="Arial"/>
        <family val="2"/>
      </rPr>
      <t>Supplying,  filling,  spreading  &amp;  leveling gravels  of  size range  5mm to  10mm,  in  the recharge  pit,  over  the
existing layer of boulders, in required thickness, for all leads &amp; lifts, all complete as per direction of Engineer- incharge.</t>
    </r>
  </si>
  <si>
    <r>
      <rPr>
        <sz val="10"/>
        <rFont val="Arial"/>
        <family val="2"/>
      </rPr>
      <t>Supplying, filling, spreading &amp; leveling coarse fine aggregate (crushed sand VSI grade finely washed etc.) of size range 1.5mm to 2mm in recharge pit, in required thickness
over gravel layer, for all leads &amp; lifts, all complete as per direction of Engineer in charge.</t>
    </r>
  </si>
  <si>
    <r>
      <rPr>
        <sz val="10"/>
        <rFont val="Arial"/>
        <family val="2"/>
      </rPr>
      <t>Gravel  packing  in  tubewell  construction  in  accordance  with  IS:4097,  including  providing gravel: fine/ medium/ coarse,  in required  grading &amp;  sizes as  per the actual requirement,  all complete as per direction of
Engineer in charge.</t>
    </r>
  </si>
  <si>
    <r>
      <rPr>
        <sz val="10"/>
        <rFont val="Arial"/>
        <family val="2"/>
      </rPr>
      <t>Providing   and   Fixing   Sun   Louvre   panels   roll   formed,   0.6mm   thick,   pre-painted   stove  enameled aluminium  strip  of  a  corrosion  resistant  alloy,  including  necessary  fitting  etc. complete, as directed by
Engineer in Charge.</t>
    </r>
  </si>
  <si>
    <r>
      <rPr>
        <sz val="10"/>
        <rFont val="Arial"/>
        <family val="2"/>
      </rPr>
      <t>Providing &amp; fixing heat insulation by wrapping the pipes with glass wool/asbestos fibre rope or tape/videoflex
25 mm as directed by Engineer in charge.</t>
    </r>
  </si>
  <si>
    <r>
      <rPr>
        <sz val="10"/>
        <rFont val="Arial"/>
        <family val="2"/>
      </rPr>
      <t>Providing &amp; fixing heat insulation by wrapping the pipes with glass wool/asbestos fibre rope or tape/videoflex
15 mm as directed by Engineer in charge.</t>
    </r>
  </si>
  <si>
    <r>
      <rPr>
        <sz val="10"/>
        <rFont val="Arial"/>
        <family val="2"/>
      </rPr>
      <t>Bamboowood 10mm thick Wall Cladding including Threshold &amp; T-mold for Accoustic purpose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 mm  in  centre  and  ends  of  each  tile.  The  bamboowood  cladding  shall  be  laid  over  glass  wool  of  50mm thickness filled in between two teak wood frame and hold in place by 50mm thick teak wood placed centre of two teak wood and covered with mesh (rabbit) fixed to teak woodframe work with wire nails as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r>
  </si>
  <si>
    <r>
      <rPr>
        <sz val="10"/>
        <rFont val="Arial"/>
        <family val="2"/>
      </rPr>
      <t>Providing and laying filter layer of polythene bags, filled with a/b/c including conveying and placing in proper
line, level as per drawing in tidal condition as directed by Engineer - in- Charge.</t>
    </r>
  </si>
  <si>
    <r>
      <rPr>
        <sz val="10"/>
        <rFont val="Arial"/>
        <family val="2"/>
      </rPr>
      <t>Spec.Number-Rd- 19, Page-187; Rd-
29, Page-193; Rd-
27, Page-192.
[Except weight of stone specified in wording of specification]</t>
    </r>
  </si>
  <si>
    <r>
      <rPr>
        <sz val="10"/>
        <rFont val="Arial"/>
        <family val="2"/>
      </rPr>
      <t>Spec.Number-Rd- 19, Page-187; Rd-
29, Page-193; Rd-
27, Page-192.
[Except weight of stone specified in wording of
specification]</t>
    </r>
  </si>
  <si>
    <r>
      <rPr>
        <sz val="10"/>
        <rFont val="Arial"/>
        <family val="2"/>
      </rPr>
      <t>Laying of trap / laterite stones by rearrangement of stones displaced from  existing protection bund weighing upto  50  kilogram for   Core /  Sub  armour  layer  including collection,  sorting and  relaying in  required  lines, level, slope as per drawing including necessary equipments and machinery as directed by etc. complete in tidal
conditions.</t>
    </r>
  </si>
  <si>
    <r>
      <rPr>
        <sz val="10"/>
        <rFont val="Arial"/>
        <family val="2"/>
      </rPr>
      <t>Laying of trap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r>
  </si>
  <si>
    <r>
      <rPr>
        <sz val="10"/>
        <rFont val="Arial"/>
        <family val="2"/>
      </rPr>
      <t>Laying of trap stones by rearrangement of stones displaced from  existing protection bund weighing 100 to 200 kilogram Sub armour / Apron / Armour layer including collection, sorting and laying in required lines, level, slope as per drawing including necessary equipments and machinery as directed by etc. complete in tidal
conditions.</t>
    </r>
  </si>
  <si>
    <r>
      <rPr>
        <sz val="10"/>
        <rFont val="Arial"/>
        <family val="2"/>
      </rPr>
      <t>Laying of trap stones by rearrangement of stones displaced from  existing protection bund weighing 300 to 500 kilogram for Sub armour / Apron / Armour layer including collection, sorting and laying in required lines, level, slope as per drawing including necessary equipments and machinery as directed by etc. complete in tidal
conditions.</t>
    </r>
  </si>
  <si>
    <r>
      <rPr>
        <sz val="10"/>
        <rFont val="Arial"/>
        <family val="2"/>
      </rPr>
      <t>Spec. NumberBd.
E. 5; Page Number 67 / 2012</t>
    </r>
  </si>
  <si>
    <r>
      <rPr>
        <sz val="10"/>
        <rFont val="Arial"/>
        <family val="2"/>
      </rPr>
      <t>Relaying  of  precast  concrete  tetrapods  /  blocks,  weighing  upto  4000  kilogram  each  of  required  shape  for armour layer including removing from existing protection bund and relaying in correct profile as per drawing including all labours, materials, equipments, machinery such as crane of adequate capacity and boom length,
with all lead and  lift etc. complete in tidal conditions.</t>
    </r>
  </si>
  <si>
    <r>
      <rPr>
        <sz val="10"/>
        <rFont val="Arial"/>
        <family val="2"/>
      </rPr>
      <t>Providing and laying in situ M-20 cement concrete of trap / granite / quartzite / gneiss metal with 15% plum of  trap  stones  for  foundation  and  bedding  of  retaining  walls  and  jetty  etc.  including  necessary  formwork,
compacting, curing, bailing out water manually in tidal range etc. complete.</t>
    </r>
  </si>
  <si>
    <r>
      <rPr>
        <sz val="10"/>
        <rFont val="Arial"/>
        <family val="2"/>
      </rPr>
      <t>Providing and laying in situ M-25 cement concrete of trap / granite / quartzite / gneiss metal with 15% plum of trap stones for retaining walls and jetty etc. including necessary formwork, compacting, curing, bailing out
water manually in tidal range etc. complete.</t>
    </r>
  </si>
  <si>
    <r>
      <rPr>
        <sz val="10"/>
        <rFont val="Arial"/>
        <family val="2"/>
      </rPr>
      <t>Providing  and  fixing  stainless  steel  bollard  of  steel  pipe  1.00  metre  long  of  250  mm  inner  diameter  and
circular  top  plate of  350  mm diameter  with  5  mm thickness  on  deck of  jetty in  cement concrete including necessary fixtures and fastening etc. complete. (Stainless steel of grade S-304)</t>
    </r>
  </si>
  <si>
    <r>
      <rPr>
        <sz val="10"/>
        <rFont val="Arial"/>
        <family val="2"/>
      </rPr>
      <t>Providing and fixing stainless steel mooring ring in cement concrete on deck of jetty consist of 32 mm thick steel bar, 225 mm inner diameter,  steel ring with 75 mm inner diameter steel hook of 32 mm diametre as per
approved drawing etc. complete. (Stainless steel of grade S-304)</t>
    </r>
  </si>
  <si>
    <r>
      <rPr>
        <sz val="10"/>
        <rFont val="Arial"/>
        <family val="2"/>
      </rPr>
      <t>Waterproofing Treatment  to  existing Terrace  by using Polymeric cementitious membrane of approved make &amp; approved by Engineer in charge by replacing the existing waterproofing treatment. Break open the existing
I.P.S. and brick bat coba of the terrace slab to expose the bare slab. (If there are cracks on the bare slab open the crack in V Groove and fill it with P.M.M. and if there are lots of honeycombs and identified bad patches of concrete the same should be grouted by grouting procedures). Clean the entire surface thoroughly  and over this  prepared  surface, apply  three coats of polymeric waterproofing coating having a breathable non  toxic acrylic  polymer  liquid  of  approved  make  &amp;  approved  by  Engineer  in  charge,  over  this  waterproofing treatment, provide and lay brick bat coba of average 112 mm thickness.</t>
    </r>
  </si>
  <si>
    <r>
      <rPr>
        <sz val="10"/>
        <rFont val="Arial"/>
        <family val="2"/>
      </rPr>
      <t>Clean the deck surface of the bridge of all loose particles, dust, cement laitance etc. preferably done by using machine like device. Inspect for cracks/construction joints. Fill the cracks by Flexiroof PU of approved make &amp; approved by Engineer in charge (This coating is to be protected by providing IPS on top of it). Provide and apply  a  primer  coat  of   Flexiroof  PU  Primer  of  approved  make &amp;  approved  by  Engineer  in  charge on  the cleaned RCC deck surface using a soft paint brush. Shake the container well and directly apply the primer by brush. Allow it to set for 30 - 45 mins.Provide and apply Flexiro of PU of approved make &amp; approved  by Engineer in charge by brush, roller or airless spray equipment. Apply at a rate of 1 Kilogram/Square Metre for the first coat evenly over the primer surface and allow to set for 12 hours. After ensuring that the first coat is set and cured, apply the second coat in similar manner at a rate of 0.5 Kilogram/Square Metre and allow to set. While the second coat is has reasonably hardened but still wet and tacky on surface, sprinkle sand over the surface to make it rough so as to provide mechanical key for the protective screed/I.P.S. Ensure that the sand does not gets embedded in the second coat and remains on the surface. Allow the two coats of Flexiroof PU of approved  make  &amp;  approved  by  Engineer  in  charge  to  air  cure  for  4-5  days  before  proceeding  with  the protective screed. This should  be followed  by application  of compatible I.P.S.  of 25  MM thick  waterproof bedding of I.P.S. The liquid membrane should have a track record of atleast 4 years in India &amp; Gulf region and have atleast an 4 year track record in PWD.
Single Component, Liquid Applied, Polyurethane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Kilogram/cm2 (Concrete Fails)
5. Tensile Strength: &gt; 2.0 MPa (ASTM D412)
6. Should not be water soluble or water dilutable</t>
    </r>
  </si>
  <si>
    <r>
      <rPr>
        <sz val="10"/>
        <rFont val="Arial"/>
        <family val="2"/>
      </rPr>
      <t>Clean the R.C.C. roof slab surface of all loose particles, dust, cement laitance etc. preferably done by using machine like device. Inspect for cracks/construction joints. Fill the cracks by Flexiroof PU of approved make &amp; approved by Engineer in charge (This coating is to be protected by providing I.P.S. on top of it). Provide and apply a primer coat of Flexiroof PU Primer of approved make &amp; approved by Engineer in charge on the cleaned RCC deck surface using a soft paint brush. Shake the container well and directly apply the primer by brush. Allow it to set for 30 - 45 mins. Provide and apply Flexiroof PU of approved make &amp;  approved by Engineer in charge by brush, roller or airless spray equipment. Apply at a rate of 1 Kilogram/Square Metre for the first coat evenly over the primer surface and allow to set for 12 hours. After ensuring that the first coat is set and cured, apply the second coat in similar manner at a rate of 0.5 Kilogram/Square Metre and allow to set. While the second coat is has reasonably hardened but still wet and tacky on surface, sprinkle sand over the surface to make it rough so as to provide mechanical key for the protective screed/IPS. Ensure that the sand does not gets embedded in the second coat and remains on the surface. Allow the two coats of Flexiroof PU of approved  make  &amp;   approved  by  Engineer  in  charge  to  air  cure  for  4-5  days  before  proceeding  with  the protective  screed.  This  should  be  followed  by  application  of  compatible  IPS  of  25  MM  thick  waterproof bedding. The liquid membrane should have a track record of atleast 4 years in India &amp; Gulf region and have atleast an 4 year track record in PWD.
Single Component, Liquid Applied, Polyurethane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Kilogram/cm2 (Concrete Fails)
5. Tensile Strength: &gt; 2.0 MPa (ASTM D412)
6. Should not be water soluble or water dilutable</t>
    </r>
  </si>
  <si>
    <r>
      <rPr>
        <sz val="10"/>
        <rFont val="Arial"/>
        <family val="2"/>
      </rPr>
      <t>Clean  the  RCC  roof  slab  surface  of  all  loose  particles,  dust,  cement  laitance  etc.  preferably  done  using machine  like  device.  Inspect  for  cracks  /construction  joints.  Fill  the  cracks  by  Elastoroof  PU  of  approved make &amp;  approved by Engineer in charge. Provide and apply a primer coat of Sunprime PU primer of sunanda or equivalent or approved by Engineer in charge on the cleaned RCC slab surface using a soft paint brush. Shake the container well and directly apply the primer by brush. Allow to set for 30 - 45 mins depending on the ambient temperature. After the primer has totally cured and dried, apply Elastoroof PU of approved make &amp;   approved  by  Engineer  in  charge  by  brush,  roller  or  airless  spray  equipment.  Apply  at  a  rate  of  1 Kilogram/Square Metre for the first coat evenly over the primer surface and allow to set for 12 hours. After ensuring  that  the  first  coat  is  set  and  cured,  apply  the  second  coat  in  similar  manner  at  a  rate  of  0.5 Kilogram/Square Metre and allow to set. While the second coat is has reasonably hardened but still wet and tacky  on  surface,  sprinkle sand  over  the  surface to  make it  rough  so  as  to  provide mechanical  key for  the protective screed/I.P.S. of 25 MM thick waterproof bedding. Ensure that the sand does not gets embedded in the  second  coat  and  remains  on  the  surface.  Allow  the  two  coats  of  Elastoroof  PU  of  approved  make  &amp; approved by Engineer in charge to air cure for 4-5 days before proceeding with the protective screed. Single Component, Liquid Applied, Polyurethane Membrane should have following minimum properties:
1. Specific gravity: 1.30 ± 0.1
2. Elongation %: &gt;600</t>
    </r>
  </si>
  <si>
    <r>
      <rPr>
        <sz val="10"/>
        <rFont val="Arial"/>
        <family val="2"/>
      </rPr>
      <t xml:space="preserve">Clean the surface to remove dirt, loose particles. Examine the surface closely for any cracks. Clean the cracks. Provide  and  fill  a  pure  acrylic,  polymer  modified  ready  to  use  paste  Polyfill  AR   of  approved  make  &amp; approved by Engineer in charge having a cream coloured viscous emulsion ready to use acrylic polymeric non- shrink  crackfiller  putty  with  auto  suction  properties  and  requiring  no  bonding  agent,  no  curing  and  no requirement for opening the existing cracks finishing with subsequent filling as required. Provide and apply three  coats  of  100%  acrylic  waterproof  heat  insulating  breathable decorative  external  coating  Sunext  8   of approved  make &amp;  approved  by Engineer in charge, in the desired shade. Stir well  and  apply  by brush  for three coats. Applying three coats at an interval of 4-6 hours between each coat.
High Performance 100% Acrylic, Waterproof, Anti-fungal, Anti-carbonation, Heat Insulating External Paint should have following minimum properties:
1. Specific Gravity: 1.3 ± 0.1 at 25°C 2. pH: 7.0 to 10.00
3. Viscosity: 18 to 30 sec. at 25°C by Ford Cup Number B-4 (Dilute 2 parts of product with 1 part of water)
4. CO2 diffusion resistance co- efficient (DIN EN 1062-6 (2002-10): 7.59 x105
5. CO2 diffusion equivalent air layer thickness (DIN EN 1062-6 (2002-10): 127m @ 190 microns DFT
6. Adhesion (ASTM D 4541): 2.3 N/mm2 (Concrete / Substrate Failure)
7. Solar Reflectance Index (ASTM E 1980 11,EN 673:2011, EN 410:2011): 107 It shall be applied as per manufacturers specification.   </t>
    </r>
  </si>
  <si>
    <r>
      <rPr>
        <sz val="10"/>
        <rFont val="Arial"/>
        <family val="2"/>
      </rPr>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
.</t>
    </r>
  </si>
  <si>
    <r>
      <rPr>
        <sz val="10"/>
        <rFont val="Arial"/>
        <family val="2"/>
      </rPr>
      <t>Supply &amp; Fixing of  Full Body Vitrifid Steptiles Ready to install Treads and  Risers 12 mm thick, required width  and  required  finish  in  plain  pattern  including  Cement  float,  filling  joints,  with  neat  cement  slurry,
Natural sand, curing and cleaning etc complete.</t>
    </r>
  </si>
  <si>
    <r>
      <rPr>
        <sz val="10"/>
        <rFont val="Arial"/>
        <family val="2"/>
      </rPr>
      <t>Providing  hot  dip  galvanizing  conforming  to  IS  12594-1988  to  reinforcement  bars,  having  mass  of  zinc coating  shall  not  be  less  than  610  grm/Square  Metre  of  bar  surface  area  factory  control  process  with Degreasing,  Rinsing,  Acid  Pickling,  Again  Rinsing after  picking,  Fluxing,  Hot  Dip  Galvanizing in  molten Zinc bath Having Zinc purity of bath minimum 98.5% Quenching &amp; Passivation Process.
32 mm to 40 mm dia. with prior approval of concerned Superitending Engineer.</t>
    </r>
  </si>
  <si>
    <r>
      <rPr>
        <sz val="10"/>
        <rFont val="Arial"/>
        <family val="2"/>
      </rPr>
      <t>Providing  hot  dip  galvanizing  conforming  to  IS  12594-1988  to  reinforcement  bars,  having  mass  of  zinc coating  shall  not  be  less  than  610  grm/Square  Metre  of  bar  surface  area  factory  control  process  with Degreasing,  Rinsing,  Acid  Pickling,  Again  Rinsing after  picking,  Fluxing,  Hot  Dip  Galvanizing in  molten Zinc bath Having Zinc purity of bath minimum 98.5% Quenching &amp; Passivation Process.
16 to 25 mm dia with prior approval of concerned Superitending Engineer.</t>
    </r>
  </si>
  <si>
    <r>
      <rPr>
        <sz val="10"/>
        <rFont val="Arial"/>
        <family val="2"/>
      </rPr>
      <t>Providing  hot  dip  galvanizing  conforming  to  IS  12594-1988  to  reinforcement  bars,  having  mass  of  zinc coating  shall  not  be  less  than  610  grm/Square  Metre  of  bar  surface  area  factory  control  process  with Degreasing,  Rinsing,  Acid  Pickling,  Again  Rinsing after  picking,  Fluxing,  Hot  Dip  Galvanizing in  molten Zinc bath Having Zinc purity of bath minimum 98.5% Quenching &amp; Passivation Process.
8 to 12 mm dia with prior approval of concerned Superitending Engineer.</t>
    </r>
  </si>
  <si>
    <r>
      <rPr>
        <sz val="10"/>
        <rFont val="Arial"/>
        <family val="2"/>
      </rPr>
      <t>Providing and constructing  non load bearing wall with 100 mm Grinded Horizontally perforated clay hollow blocks with compressive  strength not less than 35Kilogram/Sqcm, U value of 1.7 W/m2K, Water Absorption of 15% tolerance on   Grinded brick height is +/- 1.00 mm, masonry to be done using  Dry Flx. Systeam with 20 mm thick S shape application (Application method need to be followed as per Wienerberger methodology) blocks of size  400mm x 100 mm x 200 mm (12.5 brick per Square Metre.) including cost of material, labour charges, scaffolding, curing at all height, RCC. stiffener band necessary at every 1.0 meter height of the wall,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r>
  </si>
  <si>
    <r>
      <rPr>
        <sz val="10"/>
        <rFont val="Arial"/>
        <family val="2"/>
      </rPr>
      <t>Providing  and  fixing  Ductile  iron  manhole  cover  of  light/medium/heavy  duty  with  frame  of  any  size  over
inspection chamber etc. complete (Prior permission of S.E. is to be obtained before inclusion of this item in the estimate)</t>
    </r>
  </si>
  <si>
    <r>
      <rPr>
        <sz val="10"/>
        <rFont val="Arial"/>
        <family val="2"/>
      </rPr>
      <t>Providing  and  laying  CE  Marked  Needle  Punched  and  Mechanically  Bonded  Non-Woven  Geotextile (TechGeo) indigenously manufactured from high quality polypropylene staple fibres (continuous filament will not be accepted) of Techfab India on the prepared subgrade for separation,  drainage &amp; filtration application with  necessary  overlaps  as  per  drawing  etc.  complete.  (Specification:  MORTH  Section-700  )  with  prior
approval of concerned Superitending Engineer.</t>
    </r>
  </si>
  <si>
    <r>
      <rPr>
        <sz val="10"/>
        <rFont val="Arial"/>
        <family val="2"/>
      </rPr>
      <t>Construction of Reinforced Earth Wall in M-35 Block Facia by Providing and Laying CE marked Knitted and PVC  coated  Polyester  Uniaxial  Geogrid  (Techgrid)  of  Techfab  India  indegeniously  manufactured   from selected  high  tenacity  polyester  yarn  with  high  molecular  weight  (&gt;  25000  g/mol),  and  low  carboxyl  end group (&lt;30mmol/Kilogram) for Reinforced soil wall (extruded PP geogrids &amp; Polyester strips &amp; Geostrips, Steel Strips not allowed &amp; not accepted) with granular fill of PHi-32 degree (design is to be carried out in accordance with BS-8006 / FHWA) with concrete block by M-35 as facia, casting &amp; erection of blocks with Techgrid, providing &amp; laying levelling pad by M-15, providing and laying coping beam by M-35, providing and laying 300mm thick filtermedia etc. completed as per necessary drawing and instruction of Engineer-in- charge.  Excluding  providing,  laying  and  compacting  selected  backfill  and  retained  fill  behind  the  wall, excavation and ground improvement, if any. The reinforced earth wall and slope should have 100% coverage of  5m  width  Knitted  and  PVC  coated  Polyester  Geogrid.  (Coating  of  Geogrid/  Reinforcing  geosynthetic material with  LDPE, Latex, Bitumen  and  any other coating will not  be allowed  and  will  not be accepted).
(Specification: MORTH Section-3100) with prior approval of concerned Superitending Engineer.</t>
    </r>
  </si>
  <si>
    <r>
      <rPr>
        <sz val="10"/>
        <rFont val="Arial"/>
        <family val="2"/>
      </rPr>
      <t>Providing Heavy Duty Fibre Glass Reinforced Plastic Temporary Barricade of 1.75 m hight, with base width of 430 mm as a provision to accept water ballasting of 101 Itrs-110 Ltrs approx. and arrangement for traffic diversion  such  as  traffic signals  during construction  at site,  for day  and  night  as per  requirement. The raw material shall be UV stabilized Linear Low Density Polyethylene and should meet the  requirements stipulated in standard IS: 10146-1982, IS:10141-1982  and should also comply to FDA:CFR Title 21.177.1520. Olefin Polymers , with specific FRP Grade 300-104 reinforced during moulding process to the permissible extent for improved impact strength. Qualification Criteria: For qualifying the  sample , few tests shall be performed at Government Lab OR NABL Accredited Lab on Site Safety Fence sample, failure or deviations in test results of sample  shall be disqualified.The tests and qualifying results are as under, (a) tensile strength at yield by ASTM  D  638  =20.93  mPA,  (b)  Elongation  at  break  ASTM  D  638  =  121.66  mPA  (c)   Flexural  Modulus ASTM D 790 = 633.76 mPA (d) Izod Impact Strenth (Notched) ASTM D 256 = 4.41Kilogram/ Square Metre
(e) Izod Impact Strenth (Un-Notched) ASTM D 256 = 67.04Kilogram/ Square Metre (f) Drop Impact strength 25KilogramLoad  from 1  m,  2  m &amp;  5m height   the  weight  of  empty  single  Rotomoulded  Plastic  Barricade without  water  ballasting  shall  be  34  Kilograms  approx.  &amp;  total  weight  after  water  allasting  shall  be  135 Kilograms -140 Kilograms +/- 5 Kilograms (tolarance)The main Barricade body of hight 1750 mm approx is connected with the Extension body through 4 set of nut bolt washers .extenstion body through 4 set of nut bolt  washers. Extension body is designed with 9 Nos kiss offs on rear side; the dimension of Extension body are 1500 mm (length),70 mm (width),250 mm (effetive height after fixing ) &amp; dimension of its male collarare 1420 mm  (length),25 mm (width),30 mm approx ( height), it is inserted in U groove provisioned  on top of main  body  Barricade  Model  for  interlconnecting.the  minimum  thickness  of  all  over  surface  of  plastic barricaed shall be 5 mm +/- 20%.the rear bottam shall have to provision to fix two brackets at both end in corner  for  anchoring  purpose  .each  rear  bracket  is  constructed  through  rod  of  Dia.60  mm  with  curvature welded with  MS strip of 3 mm thick ,50 mm width and 90  mm length at its top and base ,effective bracket shall be 410 mm approx. the anchoring hole in each bracket shall be 18 mm dia. for routine the MS bolts of 16 mm thickness and 150 mm length with sharp pointed edge at one end  .the upper part of each bracket shall have  a  slot  size  of  30  mm x  10  mm  for  connecting  it   with  barracade  model  through  bolts.similarly  front bracket for site safety fence is 3 mm thick ,50 mm width, feective height after single bend  is 230 mm and anchoring  in  each  bracket  shall  be  dia  18  mm  unique  safety  feature  for  firm  gripping  to  prevent  from displacement and falling  when inter connected even without water filling . There shall be 7 no's premoulded</t>
    </r>
  </si>
  <si>
    <r>
      <rPr>
        <sz val="10"/>
        <rFont val="Arial"/>
        <family val="2"/>
      </rPr>
      <t>a)  For  725  mm  height   (LType  Jersey  Barrier  )  ,Empty  Weight:6.67  Kilogram/  Rgm,Weight  Full  :
35.89Kilogram/ Rgm approx. (After Water / Sand Filling)</t>
    </r>
  </si>
  <si>
    <r>
      <rPr>
        <sz val="10"/>
        <rFont val="Arial"/>
        <family val="2"/>
      </rPr>
      <t>c)  For  750  mm  height   (  Jersey  Barrier  Model  with  unique  Interlocking  Provision)   ,  Empty  Weight:9.0
Kilogram/ Rgm,Weight Full : 55.00Kilogram/ Rgm approx. (After Water / Sand Filling)</t>
    </r>
  </si>
  <si>
    <r>
      <rPr>
        <sz val="10"/>
        <rFont val="Arial"/>
        <family val="2"/>
      </rPr>
      <t>Construction of stabilised soil base with organo silance  by providing locally available moorum/soil(70%) mixed with 30% GSB ॥  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t>
    </r>
  </si>
  <si>
    <r>
      <rPr>
        <sz val="10"/>
        <rFont val="Arial"/>
        <family val="2"/>
      </rPr>
      <t>Construction of stabilised soil base with organo silance  by providing locally available moorum/soil(70%) mixed with 30% GSB ॥  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t>
    </r>
  </si>
  <si>
    <r>
      <rPr>
        <sz val="10"/>
        <rFont val="Arial"/>
        <family val="2"/>
      </rPr>
      <t>Construction of stabilised soil base with organo silance  by providing locally available moorum/soil(70%) mixed with 30% GSB ॥  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r>
  </si>
  <si>
    <r>
      <rPr>
        <sz val="10"/>
        <rFont val="Arial"/>
        <family val="2"/>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rubble
obtained by blasting.(Hand broken).</t>
    </r>
  </si>
  <si>
    <r>
      <rPr>
        <sz val="10"/>
        <rFont val="Arial"/>
        <family val="2"/>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Boulders
(Hand broken).</t>
    </r>
  </si>
  <si>
    <r>
      <rPr>
        <sz val="10"/>
        <rFont val="Arial"/>
        <family val="2"/>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Boulders (Hand broken).</t>
    </r>
  </si>
  <si>
    <r>
      <rPr>
        <sz val="10"/>
        <rFont val="Arial"/>
        <family val="2"/>
      </rPr>
      <t>Spreading   80/40  mm  metal  for  road  work  including  sectionong  etc  complete  as  directed  by  Engineer  in
charge .</t>
    </r>
  </si>
  <si>
    <r>
      <rPr>
        <sz val="10"/>
        <rFont val="Arial"/>
        <family val="2"/>
      </rPr>
      <t>As directed by
Engineer-in-charge</t>
    </r>
  </si>
  <si>
    <r>
      <rPr>
        <sz val="10"/>
        <rFont val="Arial"/>
        <family val="2"/>
      </rPr>
      <t>Providing  and  applying  two  coats  Apex  Ultima  Puranature  Anti-Pollution  Or  equivalent  approved  brand, paint should decomposes organic substances and inorganic gases(NOx, VOC‘s, CO, SOx,
formaldehydes,  etc.)  in  presence  of  natural  or  artificial  light.  It  contains  Graphene  and  nanoparticles  of titanium oxide. and Absorbs CO2 (4.8 Kilogram/15 l). plaster crack should be filled by Acrylic base Crack seal/Textured Crack filler, Paint has to applied on one coat of Apex Ultima Puranature Anti-Pollution Primer or Equivalent. Warranty Should be given by the Manufaturer The work should be done by the Manufacturer Recommended  applicator  and  he  should  be  able  to  furnish  stage  wise  onsite  technical  reports  from  the concerned company technologist.</t>
    </r>
  </si>
  <si>
    <r>
      <rPr>
        <sz val="10"/>
        <rFont val="Arial"/>
        <family val="2"/>
      </rPr>
      <t>Fire  Door  45mm  1HR  FRL  (60/60)  3  Criteria  -  INTEGRITY  /  INSULATION/  STABILITY  WOODEN
DOOR - Fire Door Tested in accordance to IS: 3614 Part 2.</t>
    </r>
  </si>
  <si>
    <r>
      <rPr>
        <u/>
        <sz val="10"/>
        <rFont val="Arial"/>
        <family val="2"/>
      </rPr>
      <t xml:space="preserve">c) Vision Panel:
</t>
    </r>
    <r>
      <rPr>
        <sz val="10"/>
        <rFont val="Arial"/>
        <family val="2"/>
      </rPr>
      <t>1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r>
  </si>
  <si>
    <r>
      <rPr>
        <sz val="10"/>
        <rFont val="Arial"/>
        <family val="2"/>
      </rPr>
      <t>2 Hour Insulated, Flame, Smoke Radiation check Lead Lined Fire Door 57mm 2HR FRL (120/120) 3 Criteria
-  INTEGRITY  /  INSULATION/  STABILITY  WOODEN  DOOR  -  Fire Door  Tested  in  accordance to  IS: 3614 Part 2. with prior approval of concerned Superitending Engineer</t>
    </r>
  </si>
  <si>
    <r>
      <rPr>
        <sz val="10"/>
        <rFont val="Arial"/>
        <family val="2"/>
      </rPr>
      <t xml:space="preserve">a) </t>
    </r>
    <r>
      <rPr>
        <u/>
        <sz val="10"/>
        <rFont val="Arial"/>
        <family val="2"/>
      </rPr>
      <t>Door Frame:</t>
    </r>
    <r>
      <rPr>
        <sz val="10"/>
        <rFont val="Arial"/>
        <family val="2"/>
      </rPr>
      <t xml:space="preserve"> Providing Frames for Lead Lined Fire resistant door shutters 1st class Malaysian Hardwood Frame densified and pressure treated with fire retardant chemicals in vacuum impregnation vessel under 160 PSI pressure as per IS:401and kiln seasoned to moisture below 15% as per IS:1141 of section 140 X 70 mm with  45mm thick two layered 3mm Lead  Line Sheets with  10mm overlap  from either side &amp; spray quoted with  2  coats  of  In  tumescent  paint  of  minimum  200  micron,  with  1  row  of  Brush-  Type  Astroflame® intumescent strip (imported) of size 10mmx4mm concealed in the groove of the Frame for fire and hot and cold smoke sealing, etc. complete as per direction of Engineer in Charge</t>
    </r>
  </si>
  <si>
    <r>
      <rPr>
        <sz val="10"/>
        <rFont val="Arial"/>
        <family val="2"/>
      </rPr>
      <t xml:space="preserve">a)  </t>
    </r>
    <r>
      <rPr>
        <u/>
        <sz val="10"/>
        <rFont val="Arial"/>
        <family val="2"/>
      </rPr>
      <t>Door</t>
    </r>
    <r>
      <rPr>
        <sz val="10"/>
        <rFont val="Arial"/>
        <family val="2"/>
      </rPr>
      <t xml:space="preserve">  </t>
    </r>
    <r>
      <rPr>
        <u/>
        <sz val="10"/>
        <rFont val="Arial"/>
        <family val="2"/>
      </rPr>
      <t>Frame:</t>
    </r>
    <r>
      <rPr>
        <sz val="10"/>
        <rFont val="Arial"/>
        <family val="2"/>
      </rPr>
      <t xml:space="preserve">  Providing  Frames  for  Lead  Lined  door  shutters  1st  class  Malaysian  Hardwood  Frame densified  and  pressure treated  with  fire  retardant  chemicals  in  vacuum  impregnation  vessel  under  160  PSI pressure as per IS:401 and kiln seasoned to moisture below 15% as per IS:1141 of section 120 X 70 mm with 45mm thick two layered 3mm Lead Line Sheets being overlapped from either side, spray quoted with 2 coats of Enamel paint after one coat of white wood primer of minimum 200 micron etc. complete as per direction of Engineer in Charge. with prior approval of concerned Superitending Engineer.</t>
    </r>
  </si>
  <si>
    <r>
      <rPr>
        <sz val="10"/>
        <rFont val="Arial"/>
        <family val="2"/>
      </rPr>
      <t xml:space="preserve">b) </t>
    </r>
    <r>
      <rPr>
        <u/>
        <sz val="10"/>
        <rFont val="Arial"/>
        <family val="2"/>
      </rPr>
      <t>Shutter:</t>
    </r>
    <r>
      <rPr>
        <sz val="10"/>
        <rFont val="Arial"/>
        <family val="2"/>
      </rPr>
      <t xml:space="preserve"> Supplying of ' 44mm Solid core flush door shutters conforming to the I.S. specification 2202-1991 (specification  for  wooden  flush  door  shutter  –  solid  core  type).  32mm  Wooden  structure  of  1st  class Hardwood  or  Pinewood  of  at  least  50mm width,  top  and  bottom rails  of  75mm width,  with  filler  material without any gap of 1st Class Hardwood, or pine wood, all chemically treated for termite and borer resistance as  per  IS  401:2001  under  minimum  150  PSI  pressure,  and  seasoned  as  per  IS  1141:  1993  upto  desired moisture  level  as  per  IS  287,  with  one  side  3mm HDF  &amp;  other  side  3mm lead  &amp;  6mm BWP  ply;  all  hot- pressed with Phenol Formaldehyde resin, internally lipped with hardwood beading, and pasted in Hydraulic Press under 50 tonnes pressure, spray quoted with 2 coats of enamel paint of minimum 300 micron. with prior approval of concerned Superitending Engineer.</t>
    </r>
  </si>
  <si>
    <r>
      <rPr>
        <sz val="10"/>
        <rFont val="Arial"/>
        <family val="2"/>
      </rPr>
      <t>Providing and fixing Ductile iron Man Hole Covers/ Strom Water Grating and Grating with frame of Various sizes, weight and types and load bearing capacity as per EN-124, equivalent NECO  with prior approval of
concerned Superitending Engineer.</t>
    </r>
  </si>
  <si>
    <r>
      <rPr>
        <sz val="10"/>
        <rFont val="Arial"/>
        <family val="2"/>
      </rPr>
      <t>Providing &amp; Fixing in position, Acoustical Panelling made from  Fabric wrapped Compressed polyester fibre nonwoven 9 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r>
  </si>
  <si>
    <r>
      <rPr>
        <sz val="10"/>
        <rFont val="Arial"/>
        <family val="2"/>
      </rPr>
      <t>Providing &amp; Fixing in position  Acoustical Doors along with  150 x 150  mm teak wood  frame, doors made from 50mm Teak wood frame 600 x600 c to c filled with 1000 Gsm synthetic wool 50mm thick and 3mm Tecsound from both sides, 12mm waterproof ply &amp; veneer from both sides , including 150mm heavy duty SS hinges  (Geze  /  Dorma  or  eq.)   4  no  each  leaf,   with  Door-closer  (Dorma  /  Geze  or  eq.)   including  cost  of required   Cut-Outs,   decorative   mouldings   /   finishing-items   /   melamine   polish   &amp;   Scaffolding   as   per Architectural  &amp;  Acoustical  Design  &amp;  Instructions  &amp;  Complete  in  all  aspects  .including  all  materials
labour,finishing etc complete</t>
    </r>
  </si>
  <si>
    <r>
      <rPr>
        <sz val="10"/>
        <rFont val="Arial"/>
        <family val="2"/>
      </rPr>
      <t>Providing &amp; fixing in position Stage flooring Made from 18mm plywood 1200 x 2400 &amp; 18mm Teakwood planks 100 x 800 having tongue &amp; grove on Sal-wood frame of 50 x 100 at 600mm c to c on stage surface including cost of required Cut-Outs, decorative mouldings / finishing-items / polish etc., as per Architectural &amp; Acoustical Design &amp; Instructions &amp; Complete in all aspects.  .including all materials labour,finishing etc
complete</t>
    </r>
  </si>
  <si>
    <r>
      <rPr>
        <sz val="10"/>
        <rFont val="Arial"/>
        <family val="2"/>
      </rPr>
      <t>Providing &amp; Fixing in position, Acoustical Ceiling made from Gypsum Plain Panels on approved heavy duty
G.I. frame ceiling channels at 450 c to c, &amp; intermediate channels not more than 1200 c to c, along with ply wood  forms  suspended  with  Hangers from Roof, in front of 1000 Gsm synthetic  wool 50  mm thick,  with Paint,  including  cost  of  required  Cut-Outs,  decorative  mouldings  /  finishing-items  &amp;  Scaffolding,  as  per Architectural  &amp;  Acoustical  Design   &amp;  Instructions  &amp;  Complete  in  all  aspects.including  all  materials labour,finishing etc complete</t>
    </r>
  </si>
  <si>
    <r>
      <rPr>
        <sz val="10"/>
        <rFont val="Arial"/>
        <family val="2"/>
      </rPr>
      <t>Providing &amp; Fixing in position, Acoustical Ceiling made from Rigitone 8/18 perforated panels on approved heavy duty G.I. frame, ceiling channels at 300 c to c, &amp; intermediate channels  not more than  1200  c to c, suspended with Hangers from Roof, in front of 1000 Gsm synthetic wool 50 mm thick, with Paint, including cost  of  required  Cut-Outs,  decorative  mouldings  /  finishing-items  &amp;  Scaffolding,  as  per  Architectural  &amp; Acoustical  Design  &amp;  Instructions  &amp;  Complete  in  all  aspects  including  all  materials  labour,finishing  etc
complete</t>
    </r>
  </si>
  <si>
    <r>
      <rPr>
        <sz val="10"/>
        <rFont val="Arial"/>
        <family val="2"/>
      </rPr>
      <t>Providing &amp; Fixing in position, Carpet  more than 800+ gsm, made with100% stain proof fibres of approved make along with 5mm underlay as per Architectural &amp; Acoustical Design &amp; Instructions &amp; Complete in all
aspects  including all materials labour,finishing etc complete</t>
    </r>
  </si>
  <si>
    <r>
      <rPr>
        <sz val="10"/>
        <rFont val="Arial"/>
        <family val="2"/>
      </rPr>
      <t>Providing &amp; Fixing in position, 1000 mm wide Auto-glow Aluminium extruded strips on auditorium steps as
per Design &amp; Instructions &amp; Complete in all aspects.  Make Piccolo or Nexus</t>
    </r>
  </si>
  <si>
    <r>
      <rPr>
        <sz val="10"/>
        <rFont val="Arial"/>
        <family val="2"/>
      </rPr>
      <t>Providing &amp; Fixing in position, 12mm wp Ply wood &amp; 1.5mm laminate  panels above the fabricated frame on one side , as per Architectural &amp; Acoustical Design &amp; Instructions &amp; Complete in all aspects. including all
materials labour,finishing etc complete</t>
    </r>
  </si>
  <si>
    <r>
      <rPr>
        <sz val="10"/>
        <rFont val="Arial"/>
        <family val="2"/>
      </rPr>
      <t>Providing  &amp;  Fixing  in  position,  MS  fabrication  work  using  angles,  sqr  tubes,  c  channels  etc   for  various
partition    frame   as   per   Design   &amp;   Instructions   &amp;   Complete   in   all   aspects   .   including  all   materials labour,finishing etc complete</t>
    </r>
  </si>
  <si>
    <r>
      <rPr>
        <sz val="10"/>
        <rFont val="Arial"/>
        <family val="2"/>
      </rPr>
      <t>Providing &amp; Fixing in position, Under Deck insulation for metal deck using 1000 Gsm synthetic wool with
fixed to deck using adhesive and chicken mesh.</t>
    </r>
  </si>
  <si>
    <r>
      <rPr>
        <sz val="10"/>
        <rFont val="Arial"/>
        <family val="2"/>
      </rPr>
      <t>Providing &amp; fixing in position, heavy duty fully upholstered Auditorium chairs 520 mm c to c tip-up type. Height of back should be less than 1030 mm with plastic protective cover on back and bottom having teak wood handles. Back to back distance is 1000mm. The auditorium chairs should be of following specifications
1. Powder Coated Heavy duty MS Stand.  2. Individually moulded , ergonomically designed  seat and back cushions. 3.Moulded Polyurethane Foam cushion. PU foam  density 48  – 52 Kilograms/cu.mtr  4. Moulded Polyurethane Foam manufactured in certified ISO 9001 facility  to ensure consistency in density for longevity
.5.Upholstered in Foam laminated stretch sandwich Fabric for clean finish and soft comfortable feel as per the colour &amp; pattern selected by the client. 6.Seat and Back should have moulded synthetic protective cover. 7. Wooden or PU armrest  65mm x 20mm  - 330mm  long . 8.Mounted using Anchor fasteners.</t>
    </r>
  </si>
  <si>
    <r>
      <rPr>
        <sz val="10"/>
        <rFont val="Arial"/>
        <family val="2"/>
      </rPr>
      <t>Executive's  Table @ 1800Lx900Dx750HT
Providing  &amp;  Fixing of  Table @  1800Lx900Dx750HT  -  TOP  &amp;  GABLE  END  to be  made of   Membrane finish with soft water fall edges &amp; curved panel &amp; Decorated Anodized  section MODESTY  PANEL to be made of 18 mm thick Prelaminated particle board with PVC edge band as per drawing</t>
    </r>
  </si>
  <si>
    <r>
      <rPr>
        <sz val="10"/>
        <rFont val="Arial"/>
        <family val="2"/>
      </rPr>
      <t>Pedestal Unit @ 420Lx450Dx650HT
Providing &amp; Fixing of PEDESTAL @ 420Lx450Dx650HT :- To be made out of Complete Membrane consist of three Drawers as per drawing.</t>
    </r>
  </si>
  <si>
    <r>
      <rPr>
        <sz val="10"/>
        <rFont val="Arial"/>
        <family val="2"/>
      </rPr>
      <t>Credestal @ 1200Lx450Lx650HT
Providing  &amp;  Fixing  of  LOW  HEIGHT  CREDESTAL  @  1200L  X  450D  X  650H   :-  To  be  made  out  of Membrane Finish ( 2 Openable Shutter &amp; 3 Drawer Pedestal in between )as per drawing.</t>
    </r>
  </si>
  <si>
    <r>
      <rPr>
        <sz val="10"/>
        <rFont val="Arial"/>
        <family val="2"/>
      </rPr>
      <t>Medium Height Partition @ 1800/1200HT
TILE BASED PARTITION SYSTEM:-  Tile based Aluminum partition system of 1800/1200 mm ht. made of 60mm thk aluminum frames having two separate race ways for laying electrical &amp; computer wiring. The wire management shall be through to the race way to be fitted at bottom of partition and other immediately below  of  work  top  with  hook  on  type  raceway  cover  for  easy  access  of  wires.  Frames  to  be  joined  by aluminum  connectors  with  M6  x  16  pan-head  machin  screw  and  washer  with  aluminum  post  cover.  Post cover of snap on fashion to be connected on aluminum connectors. All visible aluminium to be in anodized finish. The top/ exposed  sides of the frame and  posts should  be covered  with  horizontal/ Vertical trim and caps made of Aluminum in anodized finish in order to enhance its look.Upper tiles of partition to be in Soft Board or Marker tile of 9mm. thk., and prelaminated partical board lower tiles in laminate finish of 9mm. thk. on both the sides.</t>
    </r>
  </si>
  <si>
    <r>
      <rPr>
        <sz val="10"/>
        <rFont val="Arial"/>
        <family val="2"/>
      </rPr>
      <t>Free Standing Table @ 1500Lx600Dx750HT
Providing and  fixing Table of  Size 1500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</si>
  <si>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u/>
        <sz val="10"/>
        <rFont val="Arial"/>
        <family val="2"/>
      </rPr>
      <t xml:space="preserve">Free Standing Table @ 1350Lx600Dx750HT
</t>
    </r>
    <r>
      <rPr>
        <sz val="10"/>
        <rFont val="Arial"/>
        <family val="2"/>
      </rPr>
      <t>Providing and  fixing Table of  Size 1350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</si>
  <si>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sz val="10"/>
        <rFont val="Arial"/>
        <family val="2"/>
      </rPr>
      <t>Free Standing Table @ 1200Lx600Dx750HT
Providing and  fixing Table of  Size 1200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</si>
  <si>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sz val="10"/>
        <rFont val="Arial"/>
        <family val="2"/>
      </rPr>
      <t>Library Area Table @ 1350Lx750Dx750HT
Providing &amp; Fixing of FREE STANDING TABLE @ 1350Lx750Dx 750HT:- TOP to be made of 25 mm thick Prelaminated particle board with PVC edge band,  BENT LEG to be CHROME FINISH as per drawing.</t>
    </r>
  </si>
  <si>
    <r>
      <rPr>
        <sz val="10"/>
        <rFont val="Arial"/>
        <family val="2"/>
      </rPr>
      <t>Providing &amp; Fixing Curviliner Workstation @ 1500/1500Lx600/600Dx750HT
Providing  &amp;  Fixing  Curviliner  Workstation  @  1500/1500Lx600/600Dx750HT,  Curvilinear  Table  Top  @ 1500/1500Lx600/600D :- TOP to be made of 25 mm thick Prelaminated particle board with PVC edge band, GABLE END to be made of 25 mm thick Prelaminated particle board with PVC edge band, KEYBOARD TRAY ( WITHOUT MOUSE TRAY ) :-  Metal Powder Coated  - Black Color, CPU TROLLEY :-  Metal Powder Coated - Black Color, along with 3 DRAWER PEDESTAL UNIT having overall size 392L x 450D x 680Ht. mm. with central lock and key. 3 Drawers and body are complete metal with powder coat finish, facia in 18 mm prelaminated particle board,</t>
    </r>
  </si>
  <si>
    <r>
      <rPr>
        <sz val="10"/>
        <rFont val="Arial"/>
        <family val="2"/>
      </rPr>
      <t>Conference Table @ 3600Lx1400Dx750HT
Providing &amp; Fixing of Main Table @ 3600Lx1400Dx750HT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2 Nos.</t>
    </r>
  </si>
  <si>
    <r>
      <rPr>
        <sz val="10"/>
        <rFont val="Arial"/>
        <family val="2"/>
      </rPr>
      <t>Conference Table @ 1800 x 900 x 750 mm Ht.
Providing &amp; Fixing of Main Table @ 1800Lx900Dx750HT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1 Nos.</t>
    </r>
  </si>
  <si>
    <r>
      <rPr>
        <sz val="10"/>
        <rFont val="Arial"/>
        <family val="2"/>
      </rPr>
      <t>12 Seater Reading Table for Library @ 3600Lx1200Dx750HT
Providing and  Fixing 12 Seater Reading Table for  Liberary @  3600Lx1200Dx750HT  Top:  made from 25 mm Prelaminated Particle board.  All edges are covered by 2 mm. Thk. PVC edge bands glued by hot melt glue applied by auto edge banding machine.
Gable Ends : made from 25 mm Prelaminated Particle board.  All edges are covered by 2 mm. Thk. PVC edge bands glued by hot melt glue applied by auto edge banding machine. Modesty panel : Made from 18mm both side prelaminated particle boards.All edges are covered by 0.8mm PVC  edge bands glued by hot melt glue
applied by auto edge banding machine.</t>
    </r>
  </si>
  <si>
    <r>
      <rPr>
        <sz val="10"/>
        <rFont val="Arial"/>
        <family val="2"/>
      </rPr>
      <t>3 DRAWER PEDESTAL UNIT @ 392L x 450D x 680Ht. mm.
3 DRAWER PEDESTAL UNIT having overall size 392L x 450D x 680Ht. mm. with central lock and key. 3 Drawers and body are complete metal with powder coat finish, facia in 18 mm prelaminated particle board.</t>
    </r>
  </si>
  <si>
    <r>
      <rPr>
        <sz val="10"/>
        <rFont val="Arial"/>
        <family val="2"/>
      </rPr>
      <t>Low Height Openable Storage @ 900Lx450x750HT
Providing and fixing Openable Steel Storage of 900 x 450 x 750Ht, with 2 adjustable shelves, Complete body &amp; shutter made in  0.8 mm thick &amp; Top in 2 mm thick CRCA, 2 Shutter to be mounted with the help of cup hinges, and 4 adjustable levelers, enitre storage in powder coated finish with 60 to 80 microns. with 25 mm. thk additional Top on top of storage as as per drawing</t>
    </r>
  </si>
  <si>
    <r>
      <rPr>
        <sz val="10"/>
        <rFont val="Arial"/>
        <family val="2"/>
      </rPr>
      <t>Medium Height Steel Storage @ 750Lx450Dx1200HT
Providing and  fixing Openable Steel Storage of 750  x 450  x 1200Ht,  with  2  adjustable shelves,  Complete body &amp; shutter made in  0.8 mm thick &amp; Top in 2 mm thick CRCA, 2 Shutter to be mounted with the help of cup hinges, and 4 adjustable levelers, enitre storage in powder coated finish with 60 to 80 microns. with 25
mm. thk. as per drawing.</t>
    </r>
  </si>
  <si>
    <r>
      <rPr>
        <sz val="10"/>
        <rFont val="Arial"/>
        <family val="2"/>
      </rPr>
      <t>Full Height Steel Storage @ 750Lx450Dx2100HT
Providing and  fixing Openable Steel Storage of 750  x 450  x 2100Ht,  with  4  adjustable shelves,  Complete body &amp; shutter made in  0.8 mm thick &amp; Top  in 2 mm thick CRCA, 4 Shutter to be mounted with the help of cup hinges, and 4 adjustable levelers, enitre storage in powder coated finish with 60 to 80 microns as as per drawing.</t>
    </r>
  </si>
  <si>
    <r>
      <rPr>
        <sz val="10"/>
        <rFont val="Arial"/>
        <family val="2"/>
      </rPr>
      <t>Multiple Compartment Lockers @ 1140Lx 457D x 1830 mm. Ht.
Providing   and   fixing   Multiple   Compartment   Lockers   @   1140Lx   457D   x   1830   mm.   Ht.   with   12 Compartments , Complete body &amp; shutter made of CRCA Sheet with powder coated finish as per approved color.</t>
    </r>
  </si>
  <si>
    <r>
      <rPr>
        <sz val="10"/>
        <rFont val="Arial"/>
        <family val="2"/>
      </rPr>
      <t>Book Case with Glass Shutter @ 825Lx300Dx1650HT
Providing &amp; Fixing of Book Case with Glass Shutter @ 825Lx300Dx1650HT:- To be made out of complete body &amp; in 0.7mm thick CRCA &amp; Shutter in 1.2mm thick CRCA with glass pannel in Powder coating finish as per drawing.</t>
    </r>
  </si>
  <si>
    <r>
      <rPr>
        <sz val="10"/>
        <rFont val="Arial"/>
        <family val="2"/>
      </rPr>
      <t>Providing  &amp;  Arrangemnt  of  High  Back  Chair  -  TILT  MECHANISM  WITH  MULTILOCKING,  HIGH
DENSITY  CUSHION  ON  SEAT  COMPOSITE  LEATHER  WITH  METALLIC  SILVER  FINISH  BASE AND ARMS WITH P.U.CASTORS GASLIFT FOR HEIGHT ADJUSTMENT.</t>
    </r>
  </si>
  <si>
    <r>
      <rPr>
        <sz val="10"/>
        <rFont val="Arial"/>
        <family val="2"/>
      </rPr>
      <t>Providing &amp; Arrangemnt of MId Back, Normal Syncro  Mechanism , Fixed Armrest , Gaslift for Seat height
adjustment, Standard 5-prong/Nylon Base with Leather Upholstery</t>
    </r>
  </si>
  <si>
    <r>
      <rPr>
        <sz val="10"/>
        <rFont val="Arial"/>
        <family val="2"/>
      </rPr>
      <t>Public Seating Chair. - 3 Seater
Providing and  Fixing 3 seater Public seating chair made of complete metal with  Legs in  Crome finish  and seates in silver powder coating finish.</t>
    </r>
  </si>
  <si>
    <r>
      <rPr>
        <sz val="10"/>
        <rFont val="Arial"/>
        <family val="2"/>
      </rPr>
      <t>Double Faced Mobile Unit for Compactor 2150mmH x 2745mmW x 900mmD
Providing and fixing Double Faced Mobile Unit for Compactor 2150mmH x 2745mmW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</si>
  <si>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Mobile Unit for Compactor 2150mmH x 2745mmW x 457mmD
Providing and fixing Single Faced Mobile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</si>
  <si>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Fixed Unit for Compactor 2150mmH x 2745mmW x 457mmD
Providing and fixing Single Faced Fixed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</si>
  <si>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Double Faced Mobile Unit for Compactor 2150mmH x 1830mmW x 900mmD
Providing and fixing Double Faced Mobile Unit for Compactor 2150mmH x 1830mmW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</si>
  <si>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Mobile Unit for Compactor 2150mmH x 1830mmW x 457mmD
Providing and fixing Single Faced Mobile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</si>
  <si>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Single Faced Fixed Unit for Compactor 2150mmH x 1830mmW x 457mmD
Providing and fixing Single Faced Fixed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</si>
  <si>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0"/>
        <rFont val="Arial"/>
        <family val="2"/>
      </rPr>
      <t>Stool for Lab and Class-IV
Providing and fixing 4 legged Lab stool, Legs made of 16 Guage 45 MM Outer dimension MS Pipe, Duly painted,  With  a  304  Grade Stainless  steel  12  inch  wide seat  with  a  1  inch  collar,  Height  adjustment  via  a screw. as per design and drawing and instructions of Engineer in charge.</t>
    </r>
  </si>
  <si>
    <r>
      <rPr>
        <sz val="10"/>
        <rFont val="Arial"/>
        <family val="2"/>
      </rPr>
      <t>Alluminium foldable ladder for store
Providing &amp; Fixing Foldable Alluminum Ladder 1500 mm. Ht.</t>
    </r>
  </si>
  <si>
    <r>
      <rPr>
        <sz val="10"/>
        <rFont val="Arial"/>
        <family val="2"/>
      </rPr>
      <t>Sofa Set 3+1+1
Providing &amp; fixing  Sofa Set 3+1+1 Brown and Cream leather DIMENSION Length: 182.5 (cms)  Breadth (cms): 100 (cms)Height (cms): 100 (cms) Weight (Kilograms): 66 (Kilogram) Seating Capacity: Five Seat</t>
    </r>
  </si>
  <si>
    <r>
      <rPr>
        <sz val="10"/>
        <rFont val="Arial"/>
        <family val="2"/>
      </rPr>
      <t>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t>
    </r>
  </si>
  <si>
    <r>
      <rPr>
        <sz val="10"/>
        <rFont val="Arial"/>
        <family val="2"/>
      </rPr>
      <t>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 both side White laminate.</t>
    </r>
  </si>
  <si>
    <r>
      <rPr>
        <sz val="10"/>
        <rFont val="Arial"/>
        <family val="2"/>
      </rPr>
      <t>Dressing Table @400LX 400DX 1800H
Providing  &amp;  Fixing  Dressing  Table  of  size  400LX  400DX  1800H.The  Dressing table  unit  is  made  up  of 18mm thick Prelam Particle Board with both side decorative laminate. All exposed edges are sealed with 2mm thick PVC  edge Banding. The unit has one drawer and  one shelf. The dressing table has a  mirror of  4mm thick pasted on 18mm thick prelm particle board attached to the base unit. The mirror size considered is 1155 x 360 x 4(t). The mirror has been pasted using high quality 3M sticker.</t>
    </r>
  </si>
  <si>
    <r>
      <rPr>
        <sz val="10"/>
        <rFont val="Arial"/>
        <family val="2"/>
      </rPr>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r>
  </si>
  <si>
    <r>
      <rPr>
        <sz val="10"/>
        <rFont val="Arial"/>
        <family val="2"/>
      </rPr>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r>
  </si>
  <si>
    <r>
      <rPr>
        <sz val="10"/>
        <rFont val="Arial"/>
        <family val="2"/>
      </rPr>
      <t>Kitchen Trolley
Providing  and  Fixing  stainless  steel  kitchen  trolley  of  overall  26  "  height  and  22"  depth,supported  on aluminium pipes ,trolley basket made out of 5 mm stainless steel rod fitted on telescopic channel of size 1.5 " x 20 " x 22 " on both sides of trolley of 12 " or above size, panel having 40Kilogramload bearing capacity of trolley made out of 20 mm PUC coated plywood and colour combination as directed by E-I-C.Inner side of panel   covered   by   white  mica   ,100   mm  s.s.   decorative  handle.(The  width   and   height  of   individual compartments shall be kept as directed by Engineer-in-charge)</t>
    </r>
  </si>
  <si>
    <r>
      <rPr>
        <sz val="10"/>
        <rFont val="Arial"/>
        <family val="2"/>
      </rPr>
      <t>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t>
    </r>
  </si>
  <si>
    <r>
      <rPr>
        <sz val="10"/>
        <rFont val="Arial"/>
        <family val="2"/>
      </rPr>
      <t>Solid Core Flush door Double leaf
Providing and fixing factory made solid core flush door shutters in double leaves 35mm thick,decorative type of  exterior grade,  as per  detailed  drawings,  conforming to I.S.: 2202  – 1966  (Revised) including approved face veneers  on  both  sides,  without  glazing and  venetians  including mat  finish  stainless  steel   fixtures  and fastening, stoppers and finishing with french polishing etc. (Excluding door frame)(Sample to be got approved from Ex. Engineer before use) Commercial Hard Wood shutter</t>
    </r>
  </si>
  <si>
    <r>
      <rPr>
        <sz val="10"/>
        <rFont val="Arial"/>
        <family val="2"/>
      </rPr>
      <t>Providing  and  fixing  ISI  marked  double  swing  flush  door  shutters  conforming  to  IS  :2202  (Part  I)  Non- decorative type, core of block board construction with frame of 1st class hard wood and well matched teak 3 ply  veneering with  vertical  grains  or  cross  bands  and  face  veneers  on  both  faces  of  shutters.  30  mm thick including ISI marked Stainless Steel L- hinges with necessary screws Fittings &amp; Fixtures  per leaf
SS kick plates on both sides of the door of 300mm height
Heavy Duty satin finish butt SS Hinges (100mm x 75mm x 3mm in size)  -4 nos. SS finished  lever handle with mortise lock- 1 Number
Floor spring- 1 Number 100mm x 100mm safety glass at the specified location</t>
    </r>
  </si>
  <si>
    <r>
      <rPr>
        <sz val="10"/>
        <rFont val="Arial"/>
        <family val="2"/>
      </rPr>
      <t>Providing and applying blue and white coloured thermoplastic road marking paints for marking a 3ft x 3 ft universal accessibility symbol within the parking bay as paer the drawings and up to the satisfaction of the
engineer in charge.</t>
    </r>
  </si>
  <si>
    <r>
      <rPr>
        <sz val="10"/>
        <rFont val="Arial"/>
        <family val="2"/>
      </rPr>
      <t>Acrylic tactile audio map
Design, supply, fabrication and fixing of acrylic, non glare, tactile audio pictorial  building  layout as per the approved size, design and make, having 6mm thick acrylic non glare base plate of the approved colour and non glare acrylic cut out symbols and upper case Sans Serif letters of 12mm height, raised 3mm above base plate and Grade 2/ Grade 1 Braille to be integral with the sign face and be raised 0.5mm above base plate. The map to be installed at the specified location as per accessibility standards,  shall be oriented to the position of the  viewer  and  to  be  installed  at  a  height  of  800  mm  from the  finished  ground/  floor  level  and  using  the necessary hardware specified by the manufacturer and to be installed up to the satisfaction of the engineer in charge</t>
    </r>
  </si>
  <si>
    <r>
      <rPr>
        <sz val="10"/>
        <rFont val="Arial"/>
        <family val="2"/>
      </rPr>
      <t>Directional signage
Design, supply, fabrication and fixing acrylic multilingual Braille (raised dots) directional signboards of size 6" x 9"  designed as per accessibility standards and having 4mm thick acrylic base plate with Upper Case San Serif words made of white acrylic non glare cut out letters of height 15mm raised not less than 0.8mm above base plate and the equivalent word written in Hindi with Devnagri non glare acrylic letters of height 15mm raised not less than 0.8mm above base plate and having a non glare acrylic cut arrow pointing in the required direction. Each signboard to be fixed as per manufacturers specifications on the wall at the approved location and at a height of 1200mm from FFL and as per the directions by the engineer in charge.</t>
    </r>
  </si>
  <si>
    <r>
      <rPr>
        <sz val="10"/>
        <rFont val="Arial"/>
        <family val="2"/>
      </rPr>
      <t>Fire exit and  floor identification  signage as per manufacturer's specifications, ADA compliant and  modular
system</t>
    </r>
  </si>
  <si>
    <r>
      <rPr>
        <sz val="10"/>
        <rFont val="Arial"/>
        <family val="2"/>
      </rPr>
      <t>Providing and fixing the reader of the approved brand and make as per the manufacturers specifications and as
per the directions of the engineer in charge</t>
    </r>
  </si>
  <si>
    <r>
      <rPr>
        <sz val="10"/>
        <rFont val="Arial"/>
        <family val="2"/>
      </rPr>
      <t>Providing and fixing the transmitter of the approved brand and make on each floor as per the manufacturers
specifications and as per the directions of the engineer in charge</t>
    </r>
  </si>
  <si>
    <r>
      <rPr>
        <sz val="10"/>
        <rFont val="Arial"/>
        <family val="2"/>
      </rPr>
      <t>Providing and  fixing of high  intensity reflective conspicuity tape 25  to 50mm width, on edges of treads in
staircase including, cutting, pasting etc. of make 3M or equivalent brand as per the direction of engineer in charge</t>
    </r>
  </si>
  <si>
    <r>
      <rPr>
        <sz val="10"/>
        <rFont val="Arial"/>
        <family val="2"/>
      </rPr>
      <t>Providing a folding wheelchair of Pioneer Surgicals Brand, model Number PS 809/ equivalent make as per
the directions of the engineer in charge.</t>
    </r>
  </si>
  <si>
    <r>
      <rPr>
        <sz val="10"/>
        <rFont val="Arial"/>
        <family val="2"/>
      </rPr>
      <t>Providing  and  fixing  in  place  300mm  x  300mm  x  3mm  polyurethane  stick  on  tactile  directional  tiles  and warning  tiles  having  beveled  edges  and  of  the  approved  brand,  make  and  colour  and  conforming  to  ISO 23599:  2012   inside  the  building  on  all  floors  in  corridors,  lobbies  ,  level  differences  as  per  accessibility standards and to be installed as per the installation instructions  given by the manufacturer using butyl rubber adhesive  and  the  hardware  specified  by  the  manufacturer,  as  per  the  direction  of  the  engineer  in  charge
complete.</t>
    </r>
  </si>
  <si>
    <r>
      <rPr>
        <sz val="10"/>
        <rFont val="Arial"/>
        <family val="2"/>
      </rPr>
      <t>Grab  bars-Providing  SS  grab  bars  set  for  accessible  toilets    comprising  of  4  nos.  Grab  bars  as  specified below.(1  nos. wing grab bar + 1 nos.  L shaped  grab bar  + 2  nos. straight  grab bars  = 1  typical set)    27a) Swing grab bar (1 NOS)                 Providing a S.S. 304 SWING HANDICAP GRAB BAR - 700 mm and of DIA:   32MM and thickness 1.5mm of the roved brand and make. 27b) L Shaped grab bar (1 NOS) Providing
S.S. 304 L SHAPED DISABLED GRAB BAR  of IZE-600MM (H) X    600MM (D) and 32MM DIA. and thickness  mm of the approved brand and make.  27c) Straight grab bar (2 NOS)    Providing S.STEEL 304 GRAB RAIL (600 MM),32MM DIA. and thickness   1.5mm of the approved brand and make.</t>
    </r>
  </si>
  <si>
    <r>
      <rPr>
        <sz val="10"/>
        <rFont val="Arial"/>
        <family val="2"/>
      </rPr>
      <t>Providing &amp; fixing factory-made steel door of Single leaf External Embossed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t>
    </r>
  </si>
  <si>
    <r>
      <rPr>
        <sz val="10"/>
        <rFont val="Arial"/>
        <family val="2"/>
      </rPr>
      <t xml:space="preserve">Providing &amp; fixing factory-made steel door of Single leaf External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Sizes up to 1200 x2439 mm   </t>
    </r>
  </si>
  <si>
    <r>
      <rPr>
        <sz val="10"/>
        <rFont val="Arial"/>
        <family val="2"/>
      </rPr>
      <t xml:space="preserve">Providing &amp; fixing factory-made steel door of Single leaf Internal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r>
  </si>
  <si>
    <r>
      <rPr>
        <sz val="10"/>
        <rFont val="Arial"/>
        <family val="2"/>
      </rPr>
      <t>Providing &amp; fixing factory-made steel door of Single leaf Internal Plain Steel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t>
    </r>
  </si>
  <si>
    <r>
      <rPr>
        <sz val="10"/>
        <rFont val="Arial"/>
        <family val="2"/>
      </rPr>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and Flush bolts complete.
 </t>
    </r>
  </si>
  <si>
    <r>
      <rPr>
        <sz val="10"/>
        <rFont val="Arial"/>
        <family val="2"/>
      </rPr>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 Panic bar and external trim lock and Flush bolts complete.
 </t>
    </r>
  </si>
  <si>
    <r>
      <rPr>
        <sz val="10"/>
        <rFont val="Arial"/>
        <family val="2"/>
      </rPr>
      <t>Providing &amp;  fixing factory-made Aluminum windows  of  aluminum alloy  HE  9WP  (6063  T5/T6),  powder coating of jotun/AkzoNobel of 60 micron thickness a.) Glass: 5mm thick clear float of Saint Gobain / Asahi make b.) Mesh of SS Type 304 grade of .22 mm thickness c.) Accessories: EPDM (Ethylene Propylene Diene Monomer) Gasket , SS Screws , Aluminum cleats , Roller , Push handle , Fly mesh handle , Anti lifter , U
guide glass and mesh shutter complete</t>
    </r>
  </si>
  <si>
    <r>
      <rPr>
        <sz val="10"/>
        <rFont val="Arial"/>
        <family val="2"/>
      </rPr>
      <t>Providing &amp; fixing factory-made steel windows constructed of Skin Pass Galvanized Iron Sheet (as per IS 513
―D" Quality, Galvanized as per IS 277 with Hot Zinc Coating of 120 grams / Sq.Mtr&amp; thickness of 0.6 mm) with a. ) Window Shutter of .6mm thick skin pass Galvanized lron Sheet b.) Window Frames of .8m thick skin pass Galvanized Iron sheet of size 80mm X 45mm c.) Mullion : of 0.8mmthick skin pass Galvanized lron sheet of size 80mm X 60mm d.) Vision Glass of 4mm clear float glass in rectangular shape. e.) Finish : Coated with Zinc Phosphate Primer or Thermosetting Polyurethane paint of Aliphatic Grade providing high levels of scratch resistance and durability f. ) MS Grill of 10 mm square MS bright bars g.) Accessories : SS Pin type Hinges — 1 Set; Polypropylene , Handle — 1, Friction Stay Powder Coated – 1, MS powder coated Tower bolt — 2 (Ethyl Propylene Diamine Monomer (EPDM) Should be used all around glass in shutter for fixing of glass); corner brackets — 4 (made of Polypropylene each per shutter and frame) complete</t>
    </r>
  </si>
  <si>
    <r>
      <rPr>
        <sz val="10"/>
        <rFont val="Arial"/>
        <family val="2"/>
      </rPr>
      <t>Providing internal cement plaster 25 mm thick in single coat using Ready to use wall plaster in cement mortar 1:4  to concrete, brick, stone surfaces in all positions including scaffolding and  curing. Providing groove at joint of B.B. Masonry and concrete members complete.
With Prior Approval of Concerned S.E.</t>
    </r>
  </si>
  <si>
    <r>
      <rPr>
        <sz val="10"/>
        <rFont val="Arial"/>
        <family val="2"/>
      </rPr>
      <t>Providing internal cement plaster 20mm thick in a single coat using Ready to use wall plaster  to concrete, brick surfaces in all positions including scaffolding and curing. Providing groove at joint of B.B.Masonry and concrete members complete.
a) cement ratio 1:5 With Prior Approval of Concerned S.E.</t>
    </r>
  </si>
  <si>
    <r>
      <rPr>
        <sz val="10"/>
        <rFont val="Arial"/>
        <family val="2"/>
      </rPr>
      <t>Providing internal cement plaster 20mm thick in a single coat using  Ready to use wall plaster  to concrete, brick surfaces in all positions including scaffolding and curing. Providing groove at joint of B.B.Masonry and concrete members complete.
b) cement mortar 1:4 With Prior Approval of Concerned S.E.</t>
    </r>
  </si>
  <si>
    <r>
      <rPr>
        <sz val="10"/>
        <rFont val="Arial"/>
        <family val="2"/>
      </rPr>
      <t>Providing internal cement plaster 20mm thick in a single coat  using Ready to use wall plaster  to concrete, brick surfaces in all positions including scaffolding and curing. Providing groove at joint of B.B.Masonry and concrete members complete
C ) cement mortar 1:3 With Prior Approval of Concerned S.E.</t>
    </r>
  </si>
  <si>
    <r>
      <rPr>
        <sz val="10"/>
        <rFont val="Arial"/>
        <family val="2"/>
      </rPr>
      <t>Providing  internal  cement  plaster  20mm  thick  in  a  single  coat  using  Ready  to  use  wall  plaster   in  cement mortar 1:3 to stone masonry surfaces in all positions including scaffolding and curing. Providing groove at joint of stone masonry and concrete members complete.
With Prior Approval of Concerned S.E.</t>
    </r>
  </si>
  <si>
    <r>
      <rPr>
        <sz val="10"/>
        <rFont val="Arial"/>
        <family val="2"/>
      </rPr>
      <t>Providing internal cement plaster 12 mm thick in a single coat using Ready to use wall plaster to concrete or brick  surface in  all  positions  including scaffolding and  curing complete.  Providing  groove at  joint  of  B.B. Masonry and concrete members complete.
a) cement ratio 1:5 With Prior Approval of Concerned S.E.</t>
    </r>
  </si>
  <si>
    <r>
      <rPr>
        <sz val="10"/>
        <rFont val="Arial"/>
        <family val="2"/>
      </rPr>
      <t>Providing internal cement plaster 12 mm thick in a single coat using Ready to use wall plaster to concrete or brick  surface in  all  positions  including scaffolding and  curing complete.  Providing  groove at  joint  of  B.B. Masonry and concrete members complete.
b) cement ratio 1:4 With Prior Approval of Concerned S.E.</t>
    </r>
  </si>
  <si>
    <r>
      <rPr>
        <sz val="10"/>
        <rFont val="Arial"/>
        <family val="2"/>
      </rPr>
      <t>Providing internal cement plaster 12 mm thick in a single coat using Ready to use wall plaster to concrete or brick  surface in  all  positions  including scaffolding and  curing complete.  Providing  groove at  joint  of  B.B. Masonry and concrete members complete.
c) cement ratio 1:3 With Prior Approval of Concerned S.E.</t>
    </r>
  </si>
  <si>
    <r>
      <rPr>
        <sz val="10"/>
        <rFont val="Arial"/>
        <family val="2"/>
      </rPr>
      <t>Providing internal cement plaster 6 mm thick in a single coat using Ready to use wall plaster in cement mortar 1:3  to  concrete  surface  in  all  positions  including  scaffolding  and  curing.  Providing  groove  at  joint  of B.B.Masonry and concrete members complete.
With Prior Approval of Concerned S.E.</t>
    </r>
  </si>
  <si>
    <r>
      <rPr>
        <sz val="10"/>
        <rFont val="Arial"/>
        <family val="2"/>
      </rPr>
      <t>Providing Autoclaved areated concrete block masonry of approved manufacture confirming to IS 2185 Part III 1984 of size 600 mm x 200mm and thickness 100,150, 200 or 250 mm using Ready to use BLOCK JOINT MORTAR1:6 in foundations and plinth of inner walls / external walls including bailing out water, striking joints on unexposed faces, racking out joints on exposed faces and watering complete..
With Prior Approval of Concerned S.E.</t>
    </r>
  </si>
  <si>
    <r>
      <rPr>
        <sz val="10"/>
        <rFont val="Arial"/>
        <family val="2"/>
      </rPr>
      <t>Providing and fixing 50mm diameter and 1.5 mm thick Stainless steel hand railing in S.S.304 Grade including fabricating  ,fixtures,  errecting,  necessary  welding,  grinding,  finishing,  buffing  to  stainless  steel  pipe  etc.
complete</t>
    </r>
  </si>
  <si>
    <r>
      <rPr>
        <sz val="10"/>
        <rFont val="Arial"/>
        <family val="2"/>
      </rPr>
      <t>Providing and installing bio digester unit based on DRDO technology made of fibre reinforced plastic (FRP) having composition and following technical specifications and including necessary pipe and accessories up to 3 meter length, excluding the 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t>
    </r>
  </si>
  <si>
    <r>
      <rPr>
        <sz val="10"/>
        <rFont val="Arial"/>
        <family val="2"/>
      </rPr>
      <t>a) Up to 10 user size (1.0mx1.0mx0.70m),  Capacity of biodgester:-700 liters,  Area of top, bottom and side walls:  -  4.80  sq.m,   Area  of  partition  walls:  1.40sq.m,   Total  weight  of  FRP:  -  33.48  Kilogram,   Bacteria inoculums quantity: - 200 liters , Minimum thickness of side walls / top and bottom: 3mm,  Number of inside
partitions: - 3,  Minimum thickness of partition wall: 3mm.</t>
    </r>
  </si>
  <si>
    <r>
      <rPr>
        <sz val="10"/>
        <rFont val="Arial"/>
        <family val="2"/>
      </rPr>
      <t>b) Up to 15 user size (1.0mx1.0mx1.0m), Capacity of biodgester:-1000 liters, Area of top, bottom and side walls:  -  6  sq.m,  Area  of  partition  walls:  2  sq.m,  Total  weight  of  frp:  -  54  Kilogram,  Bacteria  inoculums quantity: - 400 liters, Minimum thickness of side walls / top and bottom: 4mm, Number of inside partitions: -
3, Minimum thickness of partition wall: 3mm</t>
    </r>
  </si>
  <si>
    <r>
      <rPr>
        <sz val="10"/>
        <rFont val="Arial"/>
        <family val="2"/>
      </rPr>
      <t>c) Up to 25 user size (1.5mx1.0mx1.0m), Capacity of biodgester:-1500 liters, Area of top, bottom and side walls:-  8  sq.m,  Area of  partition  walls:  2 sq.m,  Total weight  of frp:  - 82.80  Kilogram, Bacteria  inoculums quantity: - 600 liters, Minimum thickness of side walls / top and bottom: 5mm, Number of inside partitions: -
3, Minimum thickness of partition wall: 3mm</t>
    </r>
  </si>
  <si>
    <r>
      <rPr>
        <sz val="10"/>
        <rFont val="Arial"/>
        <family val="2"/>
      </rPr>
      <t>d) Up to 40 user size (2.0mx1.0mx1.0m), Capacity of biodgester:-2000 liters, Area of top, bottom and side walls: - 10 sq.m, Area of partition walls: 3 sq.m, Total weight of frp: - 106.20 Kilogram, Bacteria inoculums quantity: - 600 liters, Minimum thickness of side walls / top and bottom: 5mm, Number of inside partitions: -
3, Minimum thickness of partition wall: 3mm</t>
    </r>
  </si>
  <si>
    <r>
      <rPr>
        <sz val="10"/>
        <rFont val="Arial"/>
        <family val="2"/>
      </rPr>
      <t>e) Up to 60 user size (2.4mx1.25mx1m), Capacity of Biodigester:-3000 liters, Area of top, bottom and side walls:  -  13.30  sq.m,  Area  of  partition  walls:  3.75sq.m,  Total  weight  of  FRP:  -  139.95  Kilogram,  Bacteria inoculums quantity: - 1000 liters, Minimum thickness of side walls / top and bottom: 5mm, Number of inside
partitions: - 3, Minimum thickness of partition wall: 3mm</t>
    </r>
  </si>
  <si>
    <r>
      <rPr>
        <sz val="10"/>
        <rFont val="Arial"/>
        <family val="2"/>
      </rPr>
      <t>f)  Up  to  80  user  size (2.7mx1.5mx1m), Capacity  of Biodigester:-4000  liters, Area  of top,  bottom and  side walls:  -  16.50  sq.m,  Area  of  partition  walls:  4.50sq.m,  Total  weight  of  FRP:  -  202.50  Kilogram,  Bacteria inoculums quantity: - 1400 liters, Minimum thickness of side walls / top and bottom: 6mm, Number of inside
partitions: - 4, Minimum thickness of partition wall: 3mm</t>
    </r>
  </si>
  <si>
    <r>
      <rPr>
        <sz val="10"/>
        <rFont val="Arial"/>
        <family val="2"/>
      </rPr>
      <t>g)  Up  to  100  user  size (2.5mx2mx1m),  Capacity  of  Biodigester:-5000  liters,  Area  of  top,  bottom and  side walls:  -  19.00  sq.m,  Area  of  partition  walls:  8.00sq.m,  Total  weight  of  FRP:  -  248.40  Kilogram,  Bacteria inoculums quantity: - 1800 liters, Minimum thickness of side walls / top and bottom: 6mm, Number of inside
partitions: - 4, Minimum thickness of partition wall: 3mm</t>
    </r>
  </si>
  <si>
    <r>
      <rPr>
        <sz val="10"/>
        <rFont val="Arial"/>
        <family val="2"/>
      </rPr>
      <t>h) Up to 150 user size (3.2mx2.0mx1.25m), Capacity of Biodigester:-8000 liters, Area of top, bottom and side walls: - 25.80  sq.m, Area of partition  walls: 10.00sq.m, Total weight of FRP: - 397.08 Kilogram, Bacteria inoculums quantity: - 3200 liters, Minimum thickness of side walls / top and bottom: 7mm, Number of inside
partitions: - 4, Minimum thickness of partition wall: 4mm</t>
    </r>
  </si>
  <si>
    <r>
      <rPr>
        <sz val="10"/>
        <rFont val="Arial"/>
        <family val="2"/>
      </rPr>
      <t>i) Up to 200 user size (4mx2.0mx1.25m), Capacity of Biodigester:-10000 liters, Area of top, bottom and side walls: - 31.00  sq.m, Area of partition  walls: 10.00sq.m, Total weight of FRP: - 462.60 Kilogram, Bacteria inoculums quantity: - 3400 liters, Minimum thickness of side walls / top and bottom: 7mm, Number of inside
partitions: - 4, Minimum thickness of partition wall: 4mm</t>
    </r>
  </si>
  <si>
    <r>
      <rPr>
        <sz val="10"/>
        <rFont val="Arial"/>
        <family val="2"/>
      </rPr>
      <t>j) Up to 300 user size (4.8mx2.0mx1.25m), Capacity of Biodigester:-12000 liters, Area of top, bottom and side  walls:  -  36.20  sq.m,  Area  of  partition  walls:  10.00sq.m,  Total  weight  of  FRP:  -  593.28  Kilogram, Bacteria inoculums quantity: - 4200 liters, Minimum thickness of side walls / top and bottom: 8mm, Number
of inside partitions: - 4, Minimum thickness of partition wall: 4mm</t>
    </r>
  </si>
  <si>
    <r>
      <rPr>
        <sz val="10"/>
        <rFont val="Arial"/>
        <family val="2"/>
      </rPr>
      <t>k) Up to 400 user size (5mx2.0mx1.5m), Capacity of Biodigester:-15000 liters, Area of top, bottom and side walls: - 41.00  sq.m, Area of partition  walls: 12.00sq.m, Total weight of FRP: - 678.80 Kilogram, Bacteria inoculums quantity: - 5200 liters, Minimum thickness of side walls / top and bottom: 8mm, Number of inside
partitions: - 4, Minimum thickness of partition wall: 4mm</t>
    </r>
  </si>
  <si>
    <r>
      <rPr>
        <sz val="10"/>
        <rFont val="Arial"/>
        <family val="2"/>
      </rPr>
      <t>Providing and applying a Silicon Base Water Repellent Stone Sealers, on Brick / Stone masonry / Concrete surfaces  in  Two  coats  by  spraying.  Including  cleaning  /  sand  blasting  for   removing  dirt  /  cement  mortar
patches etc. by force water jet, wire brushing etc. complete.</t>
    </r>
  </si>
  <si>
    <r>
      <rPr>
        <sz val="10"/>
        <rFont val="Arial"/>
        <family val="2"/>
      </rPr>
      <t>Providing brick masonry with interlock "Fourlock" bricks in retaining walls ,diaphragm wall ,compound wall
,plinth &amp; partition wall etc of specified 150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r>
  </si>
  <si>
    <r>
      <rPr>
        <sz val="10"/>
        <rFont val="Arial"/>
        <family val="2"/>
      </rPr>
      <t>Providing brick masonry with interlock "Fourlock" bricks in retaining walls ,diaphragm wall ,compound wall
,plinth &amp; partition wall etc of specified 100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r>
  </si>
  <si>
    <r>
      <rPr>
        <sz val="10"/>
        <rFont val="Arial"/>
        <family val="2"/>
      </rPr>
      <t>Construction of M-40 grade reinforced prestressesd precast concrete panel of 200 mm thickness having size 4.5m x 3.5m or as per drawing, casting the panels as per approved  design  and  drawing in factory or  plant including cost of all materials, formwork, reinforcement, dowel bars, tie bars, chairs, lifting bolts, grout ports, labour and all necessary machineries which are required for prestressing the wires, preparing concrete mix as per  job  mix  design  (The minimum cement  content  for  M40  grade of  PPCP  shall  be  440  Kilogram/cum of concrete), making slots in panels for fixing dowel bars, tie bars, and placing necessary reinforcement as per design and drawing, steam/curing for 28 days including lifting, transportating and  placing the panels at the required position, line, level and alignment as directed by Enginner in Charge, with max 20% fly Ash ( Fly- ash upto 20% by weight of Cement) over a prepared sub base. including providing and fixing in position MS Plain dowel bars precoated with anticorrosive epoxy paint of required Dia. having 45 cms. length and at 30.00 cm. c/c lubricated for half length with bituminous paint and providing &amp; fixing TMT Fe 500 tie bars 12 mm
dia. 60 cm long at 75 cm c/c, handling, straightening, necessary cutting supported by TMT FE 500, chairs</t>
    </r>
  </si>
  <si>
    <r>
      <rPr>
        <sz val="10"/>
        <rFont val="Arial"/>
        <family val="2"/>
      </rPr>
      <t>Rehabilitation of existing damaged asphalt pavement by, cold, in-situ, recycling process, using foam bitumen as binder and cement as filler, as per IRC 120 2015 / IRC 37 2012.
A layer of 20 mm fresh aggregates to a thickness of 30 mm, or, as per design mix, would be pre-spread evenly, on the existing surface using paver / motor grader.
1.00%  cement  by  weight  of  mix  shall  be  pre-spread  on  the  layer  of  fresh  aggregates  using truck  mounted cement spreader with computer-controlled spreader system of width 2.40 meters.
The  freshly  laid  aggregates,  spreaded  cement,  and,  a  layer  of  existing  damaged  pavement  shall  be  then pulverised and recycled in-situ by injecting 2% bitumen (VG30) as foam-bitumen to design depth using self- propelled 4 wheeled, cold recycler machine with working width of 2.4 m fitted with 440 KW engine.
The  machine  shall  have  in-built  bitumen  heating  unit  and  duel  spray  bar,  for  foaming  the  heated  bitumen (VG30) and water spray bar. The built-in nozzles shall evenly spray both, foamed bitumen and water during the milling process.
The  resultant  mix  would  then  compact  to  required  density  by  heavy  roller,  profiled  by  grader  and  further compacted by smooth roller and PTR.
(This cold recycled surface shall be then covered with tack coat and bituminous concrete of 50mm thickness, cost of both to be accounted separately)</t>
    </r>
  </si>
  <si>
    <r>
      <rPr>
        <sz val="10"/>
        <rFont val="Arial"/>
        <family val="2"/>
      </rPr>
      <t>Providing and laying Stone Matrix Asphalt with 100-120 TPH batch type hot mix plant producing an average output of 75 tonne per hour using crushed aggregate of specified grading premixed with bituminous binder @
5.80 minimum percent of mix and filler, transporting the hot mix towards site, laying with hydrostatic paver finisher with sensor control to required grade, level and alignment, rolling with smooth wheeled, vibratory and tandem  rollers  to  achieve  the  desired  compaction  as  per  MORTH  specification  clause  Number515  etch. complete in all respects, IRC SP 79</t>
    </r>
  </si>
  <si>
    <r>
      <rPr>
        <sz val="10"/>
        <rFont val="Arial"/>
        <family val="2"/>
      </rPr>
      <t>Providing and laying a Stress Absorbing Membrane Interlayer (SAMI) / bitumen impregnated geotextile layer after cleaning the road surface, geotextile conforming to requirements of clause 703.3, laid over a tack coat with  1.05Kilogramper  Square  Metre  of  paving  grade  bitumen  80  -  100  penetration   /  emulsion  as  per
requirement and as directed by Engineer in Charge.</t>
    </r>
  </si>
  <si>
    <r>
      <rPr>
        <sz val="10"/>
        <rFont val="Arial"/>
        <family val="2"/>
      </rPr>
      <t>Pot Hole filling with Jet Patcher-Repairs to potholes  50 mm upto 100 mm by using semidense bituminous concrete in  cold  mix  by using  emulsion  including  making the  potholes  /patches  in  regular  shape and  size. Removing  loose  pockets,  Dewatering  in  potholes,tack  coats  of  25  Kilogram/10  Sq.Mt.with  RS1  emulsion etc.by use of advanced  jetpatching technolgy machine of approved  make and  specification  having capacity
5.50  TO  8.00  cubic  meters  with  auxillary  engine  with  direct  drive  to  heavy  duty  blower,  Rotary  Positive Displacement  Blower  with  direct  drive  and  separate  airline  silencer.  (Capacity  –  15  PSI,  Flow  rate 1370/cum/hr). cleaning as directed by Engineer – in-Charge etc. complete (Emulsion @ 5% by weight of mix )</t>
    </r>
  </si>
  <si>
    <r>
      <rPr>
        <sz val="10"/>
        <rFont val="Arial"/>
        <family val="2"/>
      </rPr>
      <t>Providing  and  applying  epoxy  mortar  of  resin  and  hardner  with  Sillica  sand  upto  20  mm  thickness  of Sika/Fosroc/Pidilite or its equivalent including proper wire brushing etc complete as per the direction of Site-
In-Charge.</t>
    </r>
  </si>
  <si>
    <r>
      <rPr>
        <sz val="10"/>
        <rFont val="Arial"/>
        <family val="2"/>
      </rPr>
      <t>Providing  applying  Polymer  modified  cement  mortar  pointing  to  the  stone  massonry  structure  including
chipping, cleaning, applying bonding agent, stagging, curing and  and all tools and tackes including safety etc. complete.</t>
    </r>
  </si>
  <si>
    <r>
      <rPr>
        <sz val="10"/>
        <rFont val="Arial"/>
        <family val="2"/>
      </rPr>
      <t>Lifting  of  span  and  bearing  locations  by suitable
hydraulic jacks connected by high pressure, rubber hoses to pump &amp; removal  of old exsting bearing ( Roller side only) As per Quotation</t>
    </r>
  </si>
  <si>
    <r>
      <rPr>
        <sz val="10"/>
        <rFont val="Arial"/>
        <family val="2"/>
      </rPr>
      <t>Strengthening   structural  elements  by   providing  &amp;  fixing  CARBON  FIBER  (Make  Sika  or  BASF  or FOSROC) Surface preparation: Grinding concrete substrate, cleaning it with wire brush removing oil, laitance if present, rounding sharp edges to min 25 mm radius etc. complete.
Profiling:  providing  &amp;  Applying  compatible  Mbrace  primer  on  prepared  substrate,  Filling  the  holes  and uneven surface with  high strength epoxy putty etc. complete IF Required.
Wrapping: Providing &amp; Applying first coat of Saturant, cutting the carbon fiber sheet to size, wrapping the fiber sheet to structural element at desired orientation using tamping roller to avoid any air voids etc. complete. Sand pasting: Providing &amp; Applying second coat of  Saturant after min. 12 hrs, rectify air voids if any paste the rive sand on it to make surface rough to take any further finishes
(Mode  of  measurement:  Per  sq.mt  of    Mbrace  CF  400  sheet  applied  and  not  surface  area  of  Concrete application    &amp;    Quantity    will    be   measured    including   wastage)    The   rate   includes    all   type   of material,application,equipment &amp; scaffolding etc complete. Rate is applicable for all height &amp; level.</t>
    </r>
  </si>
  <si>
    <r>
      <rPr>
        <sz val="10"/>
        <rFont val="Arial"/>
        <family val="2"/>
      </rPr>
      <t>Providing Polymer modified  cement Mortar treatment after removing of existing, clading, plaster, gunite &amp; cleaning and preparing the surface.Applying Polymer cement bond coat and Polymer modified cement Mortar as  per  manufacturer  specification  up  to 50  mm thick  with  8%  polymer  by  weight  of  cement  to  fill  the  all
cavities &amp; making protective cover plaster including shuttering</t>
    </r>
  </si>
  <si>
    <r>
      <rPr>
        <sz val="10"/>
        <rFont val="Arial"/>
        <family val="2"/>
      </rPr>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r>
  </si>
  <si>
    <r>
      <rPr>
        <sz val="10"/>
        <rFont val="Arial"/>
        <family val="2"/>
      </rPr>
      <t>A) Precast BeB Panals
1 Providing and fixing Precast M 25 grade Concrete curved section of 100 mm thick to serve as bandhara as per  the  standard  drawing  approved  by  department  having  elliptical  shape  with  base  upto  6m  as  per  table attatched to be casted in factory in suitable sections and transporting to site and erecting the same including all leads, lifts, labour and machinaries with finishing .Number of elements in which compled section is proposed to be cast shall be approved.Necessary equipments for placing giving support through turn bucle or similar arrangement to maintain its verticality till insitu joining..The total steel quantity is 75Kilogram per cubic meter of  concrete  The  method  statement  shall  be  prepared  and  got  approved  from  engineer  including  cost  of plasticizer and viscocity admixure.</t>
    </r>
  </si>
  <si>
    <r>
      <rPr>
        <sz val="10"/>
        <rFont val="Arial"/>
        <family val="2"/>
      </rPr>
      <t>b) Hot Dip Galvanised Needle Gate
1 Manufacturing with OAP &amp; fabrication of hot dip galvanised  needle gates - curved type of required size and  Weight  as  per  the  detailed  design  and  drawings  with  all  material,  Mild  steel  confirming  to  IS  2062, Rubber seal confirming to IS 4623 &amp; Welding electrodes AWS E6013 for general weld joints. It includes all materials,  Labour  charges,  machinery  charges,  1km  lead  charges  of  transportation,  loading  and  unloading charges of Gate parts at Site, Inspection &amp; Quality control charges, Sand blasting,overhead charges of 10%, and all incidential charges including all duties, taxes, levies and insurance charges excludung GST</t>
    </r>
  </si>
  <si>
    <r>
      <rPr>
        <sz val="10"/>
        <rFont val="Arial"/>
        <family val="2"/>
      </rPr>
      <t>c) FRP Needle Gate
1 Providing , supplying and fixing of FRP gates -needles  in curved or straight shape in size required size and 60mm  thick  for  the  Bridge  -cum-  Bandhara  .The  gate/needles  should  withstand  under  minimum  water pressure of 7.00 tonne. with interlocking arrangements, required rubber seals to arrest water leakage due to surface unevenness including FRP "C" channels at both side of gate of size 100 mm x 100 mm with 10 mm thick, with lifting eye bolts. And as per specifications mentioned in the Technical spectications and product features excluding GST</t>
    </r>
  </si>
  <si>
    <r>
      <rPr>
        <sz val="10"/>
        <rFont val="Arial"/>
        <family val="2"/>
      </rPr>
      <t>Supply and  installation  of  cubicles of width  and  depth  as per specifications/ site drawings. Cubicle height will be 1980 mmTitan Std Series Cubicles:  Std Sizes (W x D x H): 900 mm x 1550 mm x 1980 mm/2039 mm ( Height is including 150 mm gap from bottom) Door Size- 600 mm when top rail of rectangular cross section is used and 2039 mm when top rail of circular cross section is usedITEM DESCRIPTION  Made from solid  grade Merino  make compact  high  pressure laminate as  per  IS:2046  and  EN-438  manufactured  under high specific pressure &gt; 5 MPa and temperature &gt;120°C, All doors will be of single colour and made of 12 mm thick Merino HPL compact panel. All pilasters will be made of 12 mm thick HPL compact panel. Size of panels to be as per drawing. HARDWARE &amp; ACCESSORIES are Top rail is made of  stainless steel grade
304.  There  are  two  options  for  the  top  rail.  First  one  comes  with  a  rectangular  cross  section  (Size  to  be 55mmx42mmx1.6  mmT)  and  the  other  one  comes  with  circular  cross  section  (Diameter  32  mm).  Surface finish to be brush type. A thin  plastic film pasted for surface protection. Corner joinery section made from Stainless steel grade 304. Surface finish to be brush  type. A thin plastic film pasted for surface protection. Size to be 35mmx15mmx0.8 mm. etc complete.</t>
    </r>
  </si>
  <si>
    <r>
      <rPr>
        <sz val="10"/>
        <rFont val="Arial"/>
        <family val="2"/>
      </rPr>
      <t>Steel Fiber Reinforcement:  Supplying, Providing and Mixing Hooked End/Crimped steel fibers with aspect ratio between 50 to 80 (Diameter between 0.45 to 01mm and  length between 12.5 to 60mm) manufactured from cold drawn wire and having a minimum tensile strength of 1100N/Sq.mm, as per CE Certification label mark, HE non-glued/ HE glued, non-balling, conforming to ASTM A 820 /EN 14889-1, compatible with all construction chemicals used for the batching, laying and curing of concrete. The fibers shall be added to the concrete at  specified  dosage and  shall  be mixed  with  the  concrete ingredients  for  sufficient  time to  ensure uniform  distribution  and  pumping  concrete.  Addition  of  steel  fibers  in  cement  concrete  for  flooring/ pavement/CC  roads  (All  ground  supported  slab)/underground  structure/precast  items  (like  drains,  manhole covers,  walls,  paver  blocks,  pipes,  tunnel  segments)  etc.  doses  as  per  approved  designs  and  directions  of Engineer-in-Charge.  HSN Code for Steel Fibres is 73170013.  Regularly used are MSCF 50; MSH 10050; MSH 7560; MSH7035; MSH 6035; MSH 5530; NSH-G 7560; MSH-G 7035; MSH-G 6035; MSH-G 5530
etc. are some of the widely used sizes.</t>
    </r>
  </si>
  <si>
    <r>
      <rPr>
        <sz val="10"/>
        <rFont val="Arial"/>
        <family val="2"/>
      </rPr>
      <t>Fire Door 55mm 2HR FRL (120/120) 3 Criteria - INTEGRITY / INSULATION/ STABILITY WOODEN
DOOR - Fire Door Tested in accordance to IS: 3614 Part 2.</t>
    </r>
  </si>
  <si>
    <r>
      <rPr>
        <u/>
        <sz val="10"/>
        <rFont val="Arial"/>
        <family val="2"/>
      </rPr>
      <t xml:space="preserve">c) Vision Panel:
</t>
    </r>
    <r>
      <rPr>
        <sz val="10"/>
        <rFont val="Arial"/>
        <family val="2"/>
      </rPr>
      <t>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t>
    </r>
  </si>
  <si>
    <r>
      <rPr>
        <sz val="10"/>
        <rFont val="Arial"/>
        <family val="2"/>
      </rPr>
      <t>Fire Barrier:
Providing 100mm thick asbestos free composite - 3 criteria - fire, heat and smoke check Fire Barrier to prevent the spread of fire and smoke within roof and ceiling voids with flame guard of 120 minutes as per IS: 3614 part -II comprising of  4 x  12mm thick  Calcium Silicate boards, Chemical  treated internal  timber with  Fire retardant chemicals in pressure impregnation vessels under 160 PSI pressure as per IS:401and kiln seasoned to moisture below 15% as per IS:1141  frame work of 50mm x 100 mm with  50mm thick infill of ceramic fiber (density 96Kilograms/CMT), vermaculite mix reinforced by MS 8mm bars supported within the existing structure &amp; sealed with fire retardant Poly Urethane foam. All empty spaces will be filled with ceremic wool as per instruction of the engineer.</t>
    </r>
  </si>
  <si>
    <r>
      <rPr>
        <sz val="10"/>
        <rFont val="Arial"/>
        <family val="2"/>
      </rPr>
      <t>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t>
    </r>
  </si>
  <si>
    <r>
      <rPr>
        <sz val="10"/>
        <rFont val="Arial"/>
        <family val="2"/>
      </rPr>
      <t>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r>
  </si>
  <si>
    <r>
      <rPr>
        <sz val="10"/>
        <rFont val="Arial"/>
        <family val="2"/>
      </rPr>
      <t>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r>
  </si>
  <si>
    <r>
      <rPr>
        <sz val="10"/>
        <rFont val="Arial"/>
        <family val="2"/>
      </rPr>
      <t>White topping on concrete overlay for Urban road
Construction of Thin White Topping plain cement concrete pavement over a prepared sub base with 43 grade cement, coarse and fine aggregate conforming to IS 383, maximum size of coarse aggregate not exceeding 25 mm, replacing cement by fly ash to the extent of 15 per cent  and sand by 10 per cent, mixed in a batching and mixing plant as per approved mix design, transported to site, laid with a fixed form or slip form paver, spread, compacted  and  finished  in  a  continuous  operation  including  provision  of  contraction,   construction  and longitudinal  joints  with  panel  size  of  1m X  1m,  joint  filler,  sealant  primer,  joint  sealant,  debonding  strip, dowel  bar,  tie  rod,  admixtures,  polypropylene  fiber  as  approved,  curing  compound,  finishing  to  lines  and grades as per drawing</t>
    </r>
  </si>
  <si>
    <r>
      <rPr>
        <sz val="10"/>
        <rFont val="Arial"/>
        <family val="2"/>
      </rPr>
      <t>As directed by Engineer-in-charge AND IRC:SP 76-
2008</t>
    </r>
  </si>
  <si>
    <r>
      <rPr>
        <sz val="10"/>
        <rFont val="Arial"/>
        <family val="2"/>
      </rPr>
      <t>Standard Metal Delineator
Supply  and  Installation  of  Road  delienators  (  Road  way  Delienators  )  as  per  MORT&amp;H  clause  806.The structure shall be manufactured in roll forming process and shall have height not less than 800 mm above the ground, width not less than 100 mm and shall extend not more than 300mm below the ground while being installed in confirmation with IRC:79 1981or as directed by engineer in charge.The delineator shall be painted with powder coat of minimum 40 microns thickness for protection against corrosion, on top of which Type XI retro reflective sheeting shall be pasted on both sides.  The delienator shall consist minimum retro reflective unit  exposed  area  of  330  cm2  white  color,  full  cube  corner  micro  prismatic  non-metallic  retro  reflective sheeting on each side conforming with IRC 67 2012 and meeting the coefficient of retro reflection values as per ASTM D 4956 Type XI table specification.The front and back faces of the delineator should be curved with a radius of not more than 200 mm and with delta angle (or central angle of curve) lying between 20o and 30o, to increase the visibility of the delineator for vehicles moving in continuous curves. The delineator shall have grooves across the length to make the reflective sheets vandal-proof.</t>
    </r>
  </si>
  <si>
    <r>
      <rPr>
        <sz val="10"/>
        <rFont val="Arial"/>
        <family val="2"/>
      </rPr>
      <t>Flexible Median Marker
Supply and Fixing of Flexible Median Marker which shall be made of tough, high impact resistant, injection- molded, thermoplastic body with U shape structure with overall height of minimum 180mm and shank depth of minimum 30mm and thickness not less than 2mm. The exposed body structure should be cornered rounded for  better  aesthetics.  The  plastics  used  for  the  molding  the  flexible  median  marker  shall  have  a  minimum notched  Izod  Impact  strength  value  of   4.11J/cm  (@thickness  3.17mm)  at  room  temperature,  tested  in accordance with ASTM D256. The outer part of the body shall have the Abrasion loss not less than 35 mm3 when tested accordance with DIN53505 and DIN53516 respectively and shall retain at least 70% of this value when it is subjected to accelerated weathering for 500hrs as per the ASTM G155 standard. . The logo of the manufacturer shall be embossed on either side of the body in the injection  molding process. - The flexible median marker shall have U shaped florescent yellow color retro-reflective sheeting with minimum exposed reflective area 285 mm2.  The reflective sheeting should confirm to Type XI Florescent Yellow sheeting as per IRC 67 2012 and ASTM D4956-11. The product design has to with stand all natural impacts and should not get damaged if any pedestrian stamp on top of it intentionally or unintentionally. The product should bend up to 90 degree on both sides (becoming completely horizontal), it should be able to take minimum 200 stamping without  any  significant  damage.  The  Flexible  Median  Marker  shall  be  fixed  by  a  combination  of  epoxy adhesive and grouting/Drilling as per Engineer IN Charge</t>
    </r>
  </si>
  <si>
    <r>
      <rPr>
        <sz val="10"/>
        <rFont val="Arial"/>
        <family val="2"/>
      </rPr>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18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18mm thick panels shall be used for a roofing height of upto 25 mtrs</t>
    </r>
  </si>
  <si>
    <r>
      <rPr>
        <sz val="10"/>
        <rFont val="Arial"/>
        <family val="2"/>
      </rPr>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22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22mm thick panels shall be used for a roofing height of upto 55 mtrs.</t>
    </r>
  </si>
  <si>
    <r>
      <rPr>
        <sz val="10"/>
        <rFont val="Arial"/>
        <family val="2"/>
      </rPr>
      <t>FRP Beam Crash Barrier -- Type - B, THRIE : FRP Beam Crash Barrier (Providing and erecting a Thrie " FRP beam crash barrier comprising of 3 mm thick corrugated sheet FRP beam rail, 85 cm above road/ground level, fixed on ISMC series channel vertical post, 150 x 75 x 5 mm spaced 2 m centre to centre, 2 m high with
1.15  m below  ground  level,  all  steel  parts  and  fitments  to  be galvanised  by hot  dip  process,  all  fittings  to conform to IS:14856 (2000)  and IS:18319 (2015), FRP beam rail to be fixed on the vertical post with a space of channel section 150 x 75 x 5 mm, 546 mm long complete as  per clause 810)" As  directed by Engineer
incharge.</t>
    </r>
  </si>
  <si>
    <r>
      <rPr>
        <sz val="10"/>
        <rFont val="Arial"/>
        <family val="2"/>
      </rPr>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r>
  </si>
  <si>
    <r>
      <rPr>
        <sz val="10"/>
        <rFont val="Arial"/>
        <family val="2"/>
      </rPr>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r>
  </si>
  <si>
    <r>
      <rPr>
        <sz val="10"/>
        <rFont val="Arial"/>
        <family val="2"/>
      </rPr>
      <t>FALSE CEILING SYSTEM GI METAL BIOGUARD CLIP IN PLAIN TILE WITH CARRIER SYSTEM 600 X 600MM
Providing  &amp;  Fixing  horizontal  level  suspended  ceiling  comprising  of  GI  Bioguard  Clip-in  Plain  Tile 600x600mm (Nominal Size) tiles of 120 gsm galvanized steel as per IS 277 (2003) suitable for architectural finishes in 0.5mm thickness as per in IS:513 (1994) in Global white color with concealed suspension system having a bevelled edge of 3x3mm and height of 33mm on one side and 18mm on the other side. Tiles shall be flattened by precision leveller to minimize sag to less than 1/400mm. The tiles shall have double round pip of ɸ  2mm and  ɸ  6mm for  secure  engagement  and  levelling respectively,  along  with  swing  down  feature  and special tabs to allow removal of tile to enable plenum access. The coated surface of the tile shall exhibit anti- microbial  properties  (eradication  and  inhibition  of  growth)  and  shall  achieve  up  to  99.99%  reduction  in bacterial  activity  as  per  ISO22196:2011.  The  tile  shall  be  electrostatically  polyester  powder  coated  using RoHS  compliant  powder  having  coating  thickness  ranging  from 60-80  microns.  The  powder  coating  shall pass Salt Spray Test for 750 Hours as per ASTM B117, QUV –A Test for 1000hours as per ASTM G-154 – (Cycle – 1) and Humidity test for 1000hours as per DIN 50017. The powder coating shall have an adhesion of GT0 as per EN ISO 2409. The shade variation across batches shall be delta E&lt;1 using Excite/BYK Gardner instrument and gloss level of 25±5% at 60˚ as per ASTM D523. The tile shall have scratch, mar &amp; abrasive resistance properties. The tile shall have a Light Reflectance of ≥ 63% in accordance to ASTM 1477-98 and Fire Performance of class 0/1 as per BS 476 Part 6 &amp; 7 in module size of 600x600mm.
SUSPENSION &amp; INSTALLATION: Shall comprise of 3000mm long ‗C‘ channels of 38H x 12W mm and 1mm  thick  spaced  at  1200mm  centre  to  centre  securely  fixed  to  the  structural  soffit  using  threaded  rod (Approved make/Third Party Supply) connecting to C-channel hanger of 109x18.5x16.5mm at 1200mm C/C and anchor fastener (Approved make/Third Party Supply). The last hanger at the end of each C-channel shall not be greater than 600mm from the adjacent wall. Use a C-channel connector of 99.5x35x 9mm for splicing together  two  pieces  of  C-channels.  4000mm  Clip-in  bar  of  16W  x  40H  mm  and  0.6mm  thick  made  of galvanized steel of 140gsm  as IS 277 (2003) and shall be spaced at 600mm centre to centre in a direction perpendicular to the C-channels and secured at every intersection with C-channel using a Clip-in bar hanger</t>
    </r>
  </si>
  <si>
    <r>
      <rPr>
        <sz val="10"/>
        <rFont val="Arial"/>
        <family val="2"/>
      </rPr>
      <t>ACOUSTICAL WALL PANELLING – FABRIC WRAPPED OF SIZE: 600X600/1200X25MM
Providing and Fixing of Acoustical Wall Panel with square edges made of fibre glass substrate 25mm thick, wrapped on the front side with an acoustically transparent fabric as per the approved shade (Husk, Copper, Sangria, Sesame, Coffee, Charcoal, Titanium, Flame, Peanut and Shell). The panel shall be classified for Fire Class  A,  as  per  ASTM  E-84.  The  Acoustical  Wall  Panel  shall  be  of  sizes  600x600mm  (Nominal)  or 600x1200mm  (Nominal)  and  shall  achieve  an  NRC  of  0.85  (Average  value  of  Absorption  Co-efficient readings taken at 250 Hz, 500 Hz, 1000 Hz and 2000 Hz) with 50mm airgap as per ASTM C423 to be fixed to wall on a framework of wooden battens and using Wall panel Impalers (supplied by the manufacturer) or by  using  construction  adhesives  (as  per  the  instructions  laid  down  by  the  manufacturer).  The  fibre  glass substrate shall have a recycle content of 85%.
Installation:An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The Impalers shall be  fixed  to  the  battens  using  self-tapping  screws,  3  nos.  in  case  of  600x600mm  and  4  nos.  in  case  of 600x1200mm.  Silica  based  construction  adhesive  (by  others)  to  be  dabbed  on  to  the  projecting  elements (spikes) of the Impalers.   Wall Panels shall be pierced through the spikes of the Impalers ensuring the line and level of the panels are maintained</t>
    </r>
  </si>
  <si>
    <r>
      <rPr>
        <sz val="10"/>
        <rFont val="Arial"/>
        <family val="2"/>
      </rPr>
      <t xml:space="preserve">CHANNELLED WALL PANELLING OF SIZE: 192X2400X15MM
Providing and  Fixing  Channelled  perforated panels of width  192mm, thickness  of 15mm and  length  2400 mm,  made of  a  Moisture resistant  fibre board  substrate with  a  laminated  facing as per  the approved  shade (Portland Maple, Sea Beech, Siam Wood &amp; Mystique Walnut, Interior White, Alumina Pearl) and a melamine balancing  layer  on  the  reverse  side.  The  boards  shall  have  a  special  perforation  pattern  where  the  reverse surface has a ―Helmholtz‖ fluted perforation with consecutive 3mm wide groove followed by 13mm or 21mm of visible pane (G-13/ G-21). The edges of the panel shall be ―tongue-and-grooved‖ to fix special clips for installation  and  seamless  visual.  The  back  of  the  perforated  panel  shall  have  sound  absorbing  non-woven Soundtex acoustical fleece hot pressed to achieve NRC of 0.5. for G-21 and 0.6 for G-13. (Average value of Absorption Co-efficient readings taken at 250 Hz, 500 Hz, 1000 Hz and 2000 Hz) as per ASTM C423 and Humidity   Resistance   (RH)   of   70%   with   camber   limit   less   than   1mm/1000mm   and   bow   less   than 1mm/300mm.The panels shall be mounted on special aluminium splines (keel) using inside clips provided by Manufacturer and approved by the Architect/ Engineer-in-Charge.  </t>
    </r>
  </si>
  <si>
    <r>
      <rPr>
        <sz val="10"/>
        <rFont val="Arial"/>
        <family val="2"/>
      </rPr>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  of  O/L dimension of 19.3 x 100  x 3000mm. The inverted F- Shape section provides 2 flanges and 19mm face for resting of tiles. Classsic Axiom must be powder coated in Global White. Profile to have engineered  design boss  for  fitment  of  Tee  bar  connector,  Splice  plate  Corner  connector  &amp;  hanger  clips.  Classic  Axiom  ( AX4VECURI xx) can be curvered to a minumum radius of 600mm
Axiom Splice Plate (AX4SPLICEI/AXSPLICEI): Formed to fit into special boss in the Axiom and locked in place with factory-installed screws. These Steel splice plates (AX4SPLICEI) are used to align and secure all joints between  sections of Axiom trims. Corners are to be formed by mitering the end of axiom and  splice plate (AXSPLICE) to be bent at right angle for connecting the end pieces.
Axiom Tee-Bar Connection Clip (AXTBCI): Commercial quality G.I formed to fit into special boss of trim and locked in place by factory-installed screws and attached to (XL-24 / XL-15/Silhouette) suspension system members. T-Bar connection clips are used to attach the Axiom to the supporting Suspension system members. One clip is required at each location where the grid system intersects the Axiom trim.</t>
    </r>
  </si>
  <si>
    <r>
      <rPr>
        <sz val="10"/>
        <rFont val="Arial"/>
        <family val="2"/>
      </rPr>
      <t>Detailed survey for bandhara -
Taking  longitudinal  section  of  stream  extending  1.20  km  on   upstream  and  downstream  side  of  the bandhara site,  taking  cross sections at every 100 m interval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by total station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r>
  </si>
  <si>
    <r>
      <rPr>
        <sz val="10"/>
        <rFont val="Arial"/>
        <family val="2"/>
      </rPr>
      <t>Waterproofing Treatment to new terrace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   (1) Elongation % (ASTM D412-2016): @ 100%  (2) Tensile Strength N/mm2 (ASTM D412-2016): 3.3 (3) Specific  Gravity:  1.02  ±  0.02     (4)  Total  Solids  (ASTM  D1644-2012):  43.98    (5)  Hardness  Shore  A
(ASTM D2240-2015): 82</t>
    </r>
  </si>
  <si>
    <r>
      <rPr>
        <sz val="10"/>
        <rFont val="Arial"/>
        <family val="2"/>
      </rPr>
      <t>Waterproofing treatment to new terrace by using chlorinated paraffinated talcum polyurethane (CPTP) elastomeric membrane as approved by Engineer in charge, followed by average 112mm thick brick bat coba covered with 40mm thick IPS.
The procedure includes filling of cracks on the RCC slab with high performance polyurethane  (liquid applied) membrane. Clean the entire surface thoroughly and over this prepared surface, apply a primer coat of high performance polyurethane (liquid applied) membrane as approved by Engineer in charge. Apply the primer by roller. Extend the coating to parapet walls including the top of parapet. Allow the primer coat  to set for 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M- 20  CC  by  mixing  one  pouch  of  330  grams  of   thorough  blend  of  special  cements,  aldehyde  based polymers, shrinkage compensating agents  per 50 Kg bag of cement, including all leads,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The liquid membrane should have a track record of atleast 4 years in India &amp; Gulf region and have atleast an 4 year track record in PWD.  Single Component, Liquid Applied,  chlorinated  paraffinated  talcum  polyurethane  (CPTP)  elastomeric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Kg/cm2</t>
    </r>
  </si>
  <si>
    <r>
      <rPr>
        <sz val="10"/>
        <rFont val="Arial"/>
        <family val="2"/>
      </rPr>
      <t>Waterproofing treatment to new terrace by using chlorinated paraffinated talcum polyurethane (CPTP) elastomeric membrane as approved by Engineer in charge, followed by average 112mm thick brick bat coba covered with 40mm IPS.
The  procedure  includes  filling  of  cracks  on  the  RCC  slab  with  chlorinated  paraffinated  talcum polyurethane (CPTP) elastomeric membrane.  Clean the entire surface thoroughly and over this prepared surface, apply a primer coat of CPTP admixed appropriately in dimethyl benzene Primer as approved by Engineer in charge. Apply the primer by roller. Extend the coating to parapet walls including the top of parapet.  Allow  the  primer  coat  to  set  for  24  hrs.  After  the  primer  coat  is  set,  apply  two  coats  of continuous chlorinated paraffinated talcum polyurethane (CPTP) elastomeric membrane as approved by Engineer in charge on surface. Ensure that pinholes are touched up properly. While the second coat of CPTP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CC M – 20 by mixing one pouch  of  330  grams  of   thorough  blend  of  special  cements,  aldehyde  based  polymers,  shrinkage compensating agents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Single  Component,  Liquid  Applied,  chlorinated  paraffinated  talcum  polyurethane (CPTP) elastomeric membrane should have following minimum properties: 1) Specific Gravity: 1.30 ±
0.1  2) Elongation %: &gt;600  3) Tack Free Time: 24-48 hrs   4) Tensile Strength N/mm2: 2.1  5) Shore Hardness: 40 ± 5</t>
    </r>
  </si>
  <si>
    <r>
      <rPr>
        <sz val="10"/>
        <rFont val="Arial"/>
        <family val="2"/>
      </rPr>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(Upto 15 mm thickness at a time).</t>
    </r>
  </si>
  <si>
    <r>
      <rPr>
        <sz val="10"/>
        <rFont val="Arial"/>
        <family val="2"/>
      </rPr>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(15-30 mm thickness at a time).</t>
    </r>
  </si>
  <si>
    <r>
      <rPr>
        <sz val="10"/>
        <rFont val="Arial"/>
        <family val="2"/>
      </rPr>
      <t>For  Strengthening  of  concrete  RCC,  Columns,  Beams,  Slabs,  Foundation  etc.  Execute  the  work  as follows.  Remove  dust,  laitance,  grease,  oil,  curing  compounds,  waxes,  foreign  particles,  coatings  and disintegrated  materials  by  mechanical  means  (i.e.,  blast  cleaning).  Empty  entire  pre-packed  and  pre- weighed contents of ‗B‘ Component into pail containing ‗A‘ Component. Mix for 30 seconds with a low speed  stirrer.  (400-600  rpm).  After  proper  mixing  of  component  ‗A‘  and  ‗B‘,  now  empty  entire  pre- 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 (methoxycarbonyl)-1-Propene  Resin  Sealer  Cum  Grout  at  pressure  of  50  -  100  psi.  (Rate  for  fixing nozzle is not included in this item). Low Viscosity, Transparent, Three Component, 2-(methoxycarbonyl)- 1-Propene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r>
  </si>
  <si>
    <r>
      <rPr>
        <sz val="10"/>
        <rFont val="Arial"/>
        <family val="2"/>
      </rPr>
      <t>Providing and fixing zinc alloy based galvanic disk type sacrificial anodes (50 mm dia, 18 mm thick) as approved by Engineer in charge to the reinforcement, that should have a 3 years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r>
  </si>
  <si>
    <r>
      <rPr>
        <sz val="10"/>
        <rFont val="Arial"/>
        <family val="2"/>
      </rPr>
      <t>Make  the  surface  clean  of  loose  particles,  dirt,  dust,  oils,  and  paints  etc.  by wire  brush.  Remove  all laitance  from  surface.  On  the  entire  clean  surface,  apply  a  coat  of  Ter  polymer  of  enoates  of  2- (methoxycarbonyl)-1-propene-Butyl-2 propenoate (MPBP) and propenonitrile as approved by Engineer in charge and cement (1:0.25) by spray or ordinary cement brush. Fill up all bug holes with above slurry. Apply slurry generously 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t>
    </r>
  </si>
  <si>
    <r>
      <rPr>
        <sz val="10"/>
        <rFont val="Arial"/>
        <family val="2"/>
      </rPr>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r>
  </si>
  <si>
    <r>
      <rPr>
        <sz val="10"/>
        <rFont val="Arial"/>
        <family val="2"/>
      </rPr>
      <t>Waterproofing Treatment to plastered surface of toilet &amp; bathroom walls minimum up to 90 cm (Dado) by  using  2-(methoxycarbonyl)-1-propene-Butyl-2  propenoate  (MPBP)  based  polymeric  waterproofing solution as approved by Engineer in charge.  Clean the entire surface thoroughly and over this prepared surface,   apply   three   coats   of   2-(methoxycarbonyl)-1-propene-Butyl-2   propenoate   (MPBP)   based polymeric waterproofing solution as approved by Engineer in charge.While the 3 coat is wet broadcast sand on the surface. Provide 20 mm thick cement plaster in CM 1:3  with one pouch of 330 grams of thorough  blend  of  special  cements,  aldehyde  based  polymers,  shrinkage  compensating  agents   as approved by Engineer in charge per 50 Kg bag of cement  including all 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r>
  </si>
  <si>
    <r>
      <rPr>
        <sz val="10"/>
        <rFont val="Arial"/>
        <family val="2"/>
      </rPr>
      <t>Clean the existing surface / terrace thoroughly to remove dirt, loose particles, laitance etc. For emergency waterproofing  of  existing  terrace.  Use  a  vacuum cleaner  or  high  pressure  jet  or  wire  brushing  as  per requirement. Examine the surface closely for any cracks. Fill it with acrylic polymeric non-shrink crack filler putty as approved by Engineer in charge a pure aliphatic, acrylic, polymer modified ready to use paste. After filling, allow the surface to dry for atleast 24 hrs. If the depth of the crack is more than 2-3 mm apply in layers at intervals. Moisten the surface with a water jet one day prior to the application of waterproofing  coating.  Mix  1  part  of  2-(methoxycarbonyl)-1-propene-Butyl-2  propenoate  (MPBP) membrane as approved by Engineer in charge and 1 part of grey cement by weight using a low speed mechanical   stirrer   to   form   slurry   lump   free   consistency.   Apply   this   as   a   primer   coat   of   2- (methoxycarbonyl)-1-propene-Butyl-2  propenoate  (MPBP)   membrane   as  approved  by  Engineer  in charge. Apply the same slurry by roller at 24 hrs interval between the applications of each coat. Extend the coating to parapet walls. Allow the primer coat to set for 24 hrs. After the primer coat is set, apply two coats of 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  UV  Resistant,  Elastomeric,  High  Build Waterproof   Coating   (Confirming   to  DIN   1048)  should   have   following   minimum  properties:   1) Elongation  %  (ASTM  D  638):  @  400%   2)  Tensile  Strength  (ASTM  D  412):  150  psi   3)  Water
Permeability (DIN 1048): Zero   4) Solids: &gt; 65%    5) pH: 8.5 - 10.5</t>
    </r>
  </si>
  <si>
    <r>
      <rPr>
        <sz val="10"/>
        <rFont val="Arial"/>
        <family val="2"/>
      </rPr>
      <t>For Strengthening of concrete RCC, PSC  bridges including piers, girders,  deck slabs  etc. Execute  the work as follows. Remove dust, laitance, grease, oil, curing compounds, waxes, foreign particles, coatings and disintegrated materials by mechanical means (i.e., blast cleaning). Empty entire pre-packed and pre- weighed contents of ‗B‘ Component into pail containing ‗A‘ Component. Mix for 30 seconds with a low speed  stirrer.  (400-600  rpm).  After  proper  mixing  of  component  ‗A‘  and  ‗B‘,  now  empty  entire  pre- 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 (methoxycarbonyl)-1-Propene  Resin  Sealer  Cum  Grout  at  pressure  of  50  -  100  psi.  (Rate  for  fixing nozzle is not included in this item). Low Viscosity, Transparent, Three Component, 2-(methoxycarbonyl)- 1-Propene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r>
  </si>
  <si>
    <r>
      <rPr>
        <sz val="10"/>
        <rFont val="Arial"/>
        <family val="2"/>
      </rPr>
      <t xml:space="preserve">Cleaning the existing surface by mechanical means such as sand blasting so as to remove all the existing loose   rust  etc.  Cleaning  the  existing  concrete  substrate  to  achieve  maximum  adhesion  between  the coating  and  substrate.  Free  the  surface  from  loose  material,  grease  and  oil  by  water  jet/mechanical means. Dry the surface completely.  Providing and applying  one coat of Two component, solvent free, substituted  long  chain  nylon  reticulant  based  coating/primer  as  approved  by Engineer  in charge.  This should be followed by two coats of protective two component, acyclic polyisocyanate reticulant (APR) based, UV resistant coating as approved by Engineer in charge. Apply the coats by brush or spray at 4-6 hours interval between each coat. Manufacturer of the coating shall be Dakks ISO 9001:2015 accredited for  manufacturing  and  design;  &amp;  have  a  track  record  of  supplying  the  anticarbonation  coating internationally. Two Component, Air Drying, Acyclic, Polyisocyanate Reticulant  (APR) based  coating should have following properties:             1. Carbon dioxide diffusion equivalent air layer thickness (DIN EN 1062-6): &gt; 200 m
2. Carbon dioxide diffusion resistance co-efficient (DIN EN 1062-6): &gt; 1.0 X 10^5
3. Elongation of cured film shall be as per ASTM D 2370/98: &gt; 17 %
4. Chloride Ion Diffusion (ASTM C 1556): &gt; 8.61 X 10^-12
5. The top coat shall have a minimum 5 year track record of use in the weather conditions of the Mumbai region 6. Minimum DFT of the entire coating system: 250 micron                                    7. Solid content of the base coat material: &gt; 95%
8. Solid content of the top coat material: &gt; 37%
9. The shade of the top coat should be different from the shade of the base anti-carbonation coating.
10.   The   base   anti-carbonation   coating   material   shall   have   evaluated   test   reports   demonstrating conformance to the following properties when tested  from a research institution NBA accredited Grade A and internationally ranked among top 5 research institutions in the world in Annual Survey conducted by Georgia Institute of Technology ranking of research institutions.
It shall be applied as per manufacturer‘s specification. (If scaffolding is required, same shall be provided and will be paid under relevant item)
 </t>
    </r>
  </si>
  <si>
    <r>
      <rPr>
        <sz val="10"/>
        <rFont val="Arial"/>
        <family val="2"/>
      </rPr>
      <t>Cleaning the existing steel surface by mechanical means such as sand blasting so as to remove all the existing loose  rust etc. Using cotton waste swab and apply Rusticide as approved by Engineer in charge rust  converting,  steel  passivating,  flash  rust  preventing  sulphate  and  chloride  free,  non-alkaline, inorganic  single  component,  and  nano  film  forming  surface  passivator  (conforms  to  IS  9077-1979 (reaffirmed 1997) App. B CI. 5.3.3 for procedure). After 24 hours remove the free / loose rust particles by  simple  dusting  with  brush.  Providing  and  applying   one  coat  of  Two  component,  anti-corrosive, solvent  free,  substituted  long  chain  nylon  reticulant  based  coating/primer  LCNR  as  approved  by Engineer  in  charge.  This  should  be  followed  by  two  coats  of  protective  two  component,  acryclic polyisocyanate reticulant based, UV resistant anticorrosive coating of APR as approved by Engineer in charge. Apply the coats by brush or spray at 4-6 hours 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r>
  </si>
  <si>
    <r>
      <rPr>
        <sz val="10"/>
        <rFont val="Arial"/>
        <family val="2"/>
      </rPr>
      <t>Remove  loose,  disintegrated  and porous  concrete  at cracks  and joints.  Repair the  same  with epoxy or polymer modified mortar. Drill injecting holes to a depth of 2-4 inches in the concrete depending upon width of cracks, extent of damage and dimension of structural elements. Fix the grouting nozzles. Clean all loose dust particles from the cracks and holes by blowing compressed air through all the nozzles in succession.  Mix and place Polyurethane Based Leakage Sealing Grouting as approved by Engineer in charge.  Mix  one  batch  at  a  time  using  a  bucket  and  drill  connected  to  a  stirrer.  Polyurethane  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t>
    </r>
  </si>
  <si>
    <r>
      <rPr>
        <sz val="10"/>
        <rFont val="Arial"/>
        <family val="2"/>
      </rPr>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r>
  </si>
  <si>
    <r>
      <rPr>
        <sz val="10"/>
        <rFont val="Arial"/>
        <family val="2"/>
      </rPr>
      <t>Providing and fixing zinc alloy based galvanic disk type sacrificial anodes (50 mm dia, 18 mm thick) as approved by Engineer in charge to the reinforcement, that should have a 3 year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r>
  </si>
  <si>
    <r>
      <rPr>
        <sz val="10"/>
        <rFont val="Arial"/>
        <family val="2"/>
      </rPr>
      <t>Remove  loose,  disintegrated  and porous  concrete  at cracks  and joints.  Repair the  same  with epoxy or polymer modified mortar. Drill injecting holes to a depth of 2 - 4 inches in the concrete depending upon width of cracks, extent of damage and dimension of structural elements. Fix the grouting nozzles. Clean all loose dust particles from the cracks and holes by blowing compressed air through all the nozzles in succession.  Whenever  required  grouting  nozzle  can  be  introduced  for  subsequent  cementitious  lime grout   which  is  based  on  special  limes  with  thixotropic  agents,  aldehyde  based  polymer  and  selected sands having high abrasion resistance by using Lime based Hydraulic Injection Suspension as approved by Engineer in charge. Before injecting  the grout, it is  advisable to make sure  the nozzles  are free  of dust. Care is to be taken that the air pressure is monitored and maintained so as not to damage the matrix. Mix cementitious  lime  based  hydraulic  ready to  use  -  Hydraulic  Injection  Suspension  with  35  -  45% water  by  its  weight  in  clean  container  using  a  low  speed  air  driven  mixer  /  stirrer  to  form  a  mix  of uniform and flowable consistency. Depending on temperature, the water demand may vary. 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r>
  </si>
  <si>
    <r>
      <rPr>
        <sz val="10"/>
        <rFont val="Arial"/>
        <family val="2"/>
      </rPr>
      <t>Remove roots of the plant from joints of the stone masonry manually.  Make sure that no part of the root has  remained  inside  the  masonry.  Pour  thiazolinones  based  Microbial  Wall  Wash  and  Anti-rooting Solution as approved by Engineer in charge in the Stone Masonry joints depending upon width of roots, extent of damage and dimension of roots of plant. For wider roots, it is necessary to first drill the holes in the bark from all the sides which should subsequently totally filled  with Microbial Wall Wash and Anti- rooting Solution so that the same percolate in the bark. On complete absorption of the liquid, refill and the process must be continued atleast 5 - 6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t>
    </r>
  </si>
  <si>
    <r>
      <rPr>
        <sz val="10"/>
        <rFont val="Arial"/>
        <family val="2"/>
      </rPr>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Linear UAV Survey</t>
    </r>
  </si>
  <si>
    <r>
      <rPr>
        <sz val="10"/>
        <rFont val="Arial"/>
        <family val="2"/>
      </rPr>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Polygon UAV Survey</t>
    </r>
  </si>
  <si>
    <r>
      <rPr>
        <sz val="10"/>
        <rFont val="Arial"/>
        <family val="2"/>
      </rPr>
      <t>Medium Height Partition @ 1800/1200HT TILE BASED PARTITION SYSTEM
Tile  based  Aluminum  partition  system  of  1800/1200mm  ht.  made  of  60mm  thick  aluminum  frames having two separate race ways for laying electrical &amp; computer wiring. The wire management shall be through to the race way to be fitted at bottom of partition other immediately below of work top with hook on type raceway cover for easy access of wires. Frames to be joined by aluminum connectors with M6 x 16  pan-head  machine  screw and  washer  with  aluminum post cover.  Post cover  snap  on  fashion  to be connected on aluminum connector visible aluminium to be in anodized / powdercoated finish. The top exposed sides of the frame and posts should be covered with horizontal/ Vertical trim and caps made of Aluminum in anodized / powdercoated finish in order to enhance its look.Upper tiles on the partition to be in Soft Board or Marker or prelaminated partical board tile of 9mm. thk., prelaminated partical board lower tiles in laminate finish 9mm. thk. on both the sides .Size :- 1200/1800mm (H)</t>
    </r>
  </si>
  <si>
    <r>
      <rPr>
        <sz val="10"/>
        <rFont val="Arial"/>
        <family val="2"/>
      </rPr>
      <t>Full Height Partitions in Solid finish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9mm  thk. Prelaminated   Partical  Board  of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r>
  </si>
  <si>
    <r>
      <rPr>
        <sz val="10"/>
        <rFont val="Arial"/>
        <family val="2"/>
      </rPr>
      <t>Full Height Partitions in Glass finish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5mm  thk.  Non Toughened  Glass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r>
  </si>
  <si>
    <r>
      <rPr>
        <sz val="10"/>
        <rFont val="Arial"/>
        <family val="2"/>
      </rPr>
      <t>Providing and fixing Factory made 31mm ABS Plastic Door made of abs plastic moulded sheet of
1.5 mm thickness P.U. foam insulated of density 40 kg per cubic meter with seasoned wood to fit lock and  hardware  covered  with  aluminium  ‗A‘  section  of  31mm  x 27mm  x27mm x  1.5mm thick  powder coated  and  fitted  with  PVC  ‗  L‘  Corner  of  dimension  75mm x75mm x 10mm thick  on  all  four  sides including all labour, material,stainless steel fixtures and fastening etc complete</t>
    </r>
  </si>
  <si>
    <r>
      <rPr>
        <sz val="10"/>
        <rFont val="Arial"/>
        <family val="2"/>
      </rPr>
      <t>METAL  FALSE  CEILING  WITHOUT  SUSPENSION  SUPPORT  FROM  TRUE  CEILING:    Providing  &amp;  fixing  horizontal  level suspended metal ceilings comprising of Metalworks F-H 600 Hook-on corridor system manufactured by Armstrong Ceiling Solutions with  Rectangular  panels  made  of  0.7mm  thick  Galvanised  Steel  (GI)  of  120gsm,  post  coated  to  Global White  colour,  suitable  for Interior applications and architectural finishes, double grid concealed system and butt joint panels. The panel width shall be 300mm, length ranging from 1500mm to 2660mm. General Specifications:Entire system to be designed for Interior applications, and concealed Grid, Butt joint panels. Panel Specifications: Material: The F-H 600 rectangular Hook-on panels to be made of galvanized steel (GI) of minimum 120gsm hot dipped galvanization (both sides included) as per IS 277 (2003), zero or minimum spangled, in minimum base material thickness of 0.7mm as per in IS:513 (1994). Dimensions: The panel Length varies between 1500mm to 2660mm, panel Width shall  be  300mm.  The  dimensional  tolerances  for  length  shall  be  ±1.0m  up  to  1000mm  L;  ±1.5mm  between  1001  to  2000mm  L;
±2.0mm between 2001 to 3000mm L. The dimensional tolerances for width shall be ±0.5m up to 300mm W. Dimensional Tolerances for panel Thickness / panel width / panel length - to be measured in accordance with TAIM standards. Edge detail: the panels shall ha+A3ve Square Edge, with a 3mm(W) x 8mm(H) black foam gasket glued at the edges, typically on one long and one short side. All adjacent panels shall touch each other forming a butt joint and concealed grid visuals. Upturns: The short side of the panel shall have vertical upturns  of minimum  30mm  (H)  and shall be bent appropriately bent as per  the manufacturer‘s  specifications for  providing hook-on ends. The long side shall have inside horizontal bends of 5-15mm for rigidity and vertical upturns of 40mm (for length ranging from  1251-2660mm).  Surface Finish: Plain: The  panels shall be in  plain unperforated  finish (without  any acoustical backing / felt). Colour and finishes: The panel surface shall be electrostatically powder coated (post coat) on visible side after mechanical production, using RoHS compliant powder, to achieve coating thickness ranging from 60-80µ and architectural quality finish. The powder coating shall pass Salt Spray Test for 750 Hours as per ASTM B117, QUV –A Test for 1000hours as per ASTM G-154 – (Cycle – 1) and Humidity test for 1000hours as per DIN 50017, 250 hours of condensation test (as per DIN 50017 or DIN EN ISO 6270-1 Norms), UV resistance of 500 hours and 50% gloss retention (as per ASTM G 154 UVB-313 Norms). The powder coating shall have an adhesion of GT0 as per EN ISO 2409. The shade variation across batches shall be delta E (∆e) &lt;1 measured using Excite/BYK Gardner instrument and gloss level of 25±5% at 60˚ as per ASTM D523.The colour / shade to be Global White (Polyester for Interior) as approved by the Architect or Engineer-in-charge. Surface Protection: The visible panel surface shall be protected using a guard film made of LDPE of 50µ  thickness,  having appropriate  surface adhesion  (or tackiness)  corresponding to surface gloss  level. Light reflectance: The  panel shall have a Light Reflectance of ≥ 63% in accordance to ASTM 1477-98. Flatness and Sag limit: Panels shall be flattened by precision leveller to minimize sag to less than Length/400mm. The difference between the two diagonal dimensions of the panel to be less than 1mm. The sag to be measured at the center in accordance with TAIM standards. Access and Plenum  space: The panels to be Fully Accessible, with system height of 98mm, and would require a plenum height of a minimum  450mm clear space from  bare ceiling / rigid structure for installation. Packaging: The Panels shall be packed in wooden crates of appropriate dimensions based on panel sizes. The wooden planks for rates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Installation Specifications: Primary and secondary runners Installation: U-Profiles, spaced at 1200mm, to be suspended from ceiling using clamping brackets and threaded rods OR hanger wires. Hanger wires must be wrapped tightly with 3 full wraps. The J-
Bars  (directional)  shall intersect the  U-profile at 90° at every module  dictated by the panel length. The  J-Bar is  connected to the U-</t>
    </r>
  </si>
  <si>
    <r>
      <rPr>
        <sz val="10"/>
        <rFont val="Arial"/>
        <family val="2"/>
      </rPr>
      <t>METAL BAFFLE CEILING : Providing &amp; fixing of horizontal level suspended ceiling comprising of Vertical Linear Baffle Ceiling made out of Aluminum Extrusion in Aluminum alloy grade 6063 T5. The baffle blade shall be in size of 100x25x3600mm in powder coated to Woodgrain/Plain finish (Red Oak, Cherry, Black &amp; White).. The baffle shall be electrostatically polyester powder coated to a coating thickness of 60-80 micron. The powder coating shall pass Salt Spray Test for 750 Hours as per ASTM B117, QUV –A Test for 1000hours as per ASTM G-154 – (Cycle – 1) and Humidity test for 1000hours as per DIN 50017. The powder coating shall have an adhesion of GT0 as per EN ISO 2409. The shade variation within a manufacturing batch shall be delta E&lt;1 using Excite/BYK Gardner instrument and gloss level 25±5 at 60˚ as per ASTM D523 (Not applicable of Wood Grain Shade). The baffle blade shall be suspended using Slotted U-profile of 20 x 30 x 3700mm (Thk-1.5mm) having slots in module of 25mm to keep baffles at an on-center spacing in multiples of 25mm. Longer lengths of Baffle to be connected by Baffle Joiner and the ends to be fixed with End caps..SUSPENSION: Shall be hanged using baffle hanger from U-profile made of mild steel with powder coating thickness of 60-80 micron. The U – profile to comprise of alternate square &amp; rectangular slots of 6.5x6.5mm &amp; 28x6.5mm respectively on the web for locking the baffle hanger using plugin clip to secure the hanger in perfect position and achieve uniform spacing between baffles. The overall dimension of the U
–  profile  is  20(W)  x 30(H)  x 3750(L)  mm  and  is  rolled  form  from  1.5mm  thick  mild  steel with  a powder  coating thickness  of 60- 80micron. U- Profile to be connected to each other using U –Profile Splice. The U- profile shall be hanged from the true ceiling using threaded rod using a U- Profile hanger.
The Baffle along with suspension system used together shall carry a 10 year warranty against manufacturing defect and manufacturer shall provide a warranty certificate. The supply shall be backed by a Manufacturing Test Certificate. INSTALLATION:
Installation of U-Grid:
The U profile to be suspended at every 1200mm  center to center using 6mm threaded rod from  the structural soffit using U-profile hanger. U-profile splice to be used to join more than one U profiles of length 3.7M. 1st U-Grid Channel must be no more than 400mm from the perimeter.
Installation of Baffles:
Locate the slot for Baffle Hangers in U Profile section at 1200mm centers. Hangers are inserted into the slot, then rotated 90° and fixed into  position  by  tightening  the  grub  screw.  Baffle  to  be  lifted  into  position  and  hangers  engage  over  lip  of  U-Grid  Channel.  Each Hanger to be secured into position by inserting the Locking Clip.
When doing continuous installation, Baffles blades are to be connected at ends with Baffle Joiner, which are inserted into the top and bottom slots of the Baffle closed profile for alignment only. The bottom Joiner to be located first and fastened on one side only. The top Joiner to be fitted then and secured with grub screws on one side. Then the two Baffle sections shall be joined and the top Joiner is screw fastened on the 2nd Baffle profile.
End Caps to be located by pushing the End Cap tongues into open Baffle slots. Installation should be carried out as per Manufacturer recommended procedure.</t>
    </r>
  </si>
  <si>
    <r>
      <rPr>
        <sz val="10"/>
        <rFont val="Arial"/>
        <family val="2"/>
      </rPr>
      <t>METAL OPEN  CELL CEILING  : Providing  &amp;  fixing  horizontal level Open  cell Aluminium  lay-in  ceiling tiles  with  border  panels forming  board  edge  of  size  600x600x38mm  (Nominal)  having  cell size  of  100x100mm  made  of  AA-3003-H14  (Tempered)  grade Aluminium  suitable for architectural finishes in 0.35mm  thickness as per in IS:2676  (1981) in Global white color. The  tile shall be electrostatically polyester  powder  coated  using RoHS compliant powder having coating thickness  ranging from  60-80 microns.  The powder coating shall pass Salt Spray Test for 750 hours as per ASTM B117, QUV –A Test for 1000 hours as per ASTM G-154 – (Cycle – 1) and Humidity test for 1000 hours as per DIN 50017. The powder coating shall have an adhesion of GT0 as per EN ISO 2409. The shade variation across batches shall be delta E&lt;1 using Excite/BYK Gardner instrument and gloss level of 25±5% at 60˚ as per ASTM D523. Tile shall have a Fire Performance class A as per GB 8624-2012. SUSPENSION: The tile shall be laid on 15 mm wide T - section flanges colour global white (matching to tile colour) having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clip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90 gsm and pre-painted steel with baked polyester paint of 0T bending capability.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below)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All border cut tiles shall be laid, using  lay-in end cap for installation to have a Microlook effect on perimeters.
Installation shall be carried out as per Manufacturer recommended procedure.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r>
  </si>
  <si>
    <r>
      <rPr>
        <sz val="10"/>
        <rFont val="Arial"/>
        <family val="2"/>
      </rPr>
      <t>ACOUSTICAL GLASS FIBRE  FALSE CEILING BLADES : Providing and Fixing Acoustical blade which are 40 mm thick, flat glass fibre panels   with Humidity Resistance RH 90%, with factory fitted embedded metal insert with ¼‖ –  20 threading for fixing cable adjuster  for  hanging  application.  Acoustical  blades  shall  have  sizes  of  200x1200mm,  200x1600mm,  400x1200mm,  400x1600mm, 400x1800mm, 500x1200mm or 500x1600mm with both side laminated scrim finished with uniform water based paint on all surface (including edges). Acoustical performance of 0.65 NRC(for 400mm high x 40mm thick baffles with 400mm on centre distance and overall depth of construction 1000mm) as per ASTM C-423 (Average value of Absorption Co-efficient readings taken at 250 Hz, 500 Hz,  1000  Hz  and  2000  Hz)  in  standard  White  color  with  Light  reflectance  87%  or  in  the  color  specified  by the  Architect  (Shell / Tangerine / Cranberry / Moss / Kiwi / Reef / Lagoon), Fire Performance Class B2 – s1, d0 as per EN 13501-1 .The blade shall be made of Glass fibre panel with density of 110-120 Kg/ m3. SUSPENSION: The panel shall be hung using hanging kit comprising of griper structure anchor &amp; cap of dia 20mm, spring loaded bottom end cable adjuster of dia. 9mm and 2.4m long aircraft cable of  1/16‖ dia.
The Blade along with suspension system shall carry a 1 year warranty against manufacturing defect and manufacturer shall provide a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Hanger  Wire  Attachment  to  Structure:  Attach  the  gripper  structure  anchor  to  the  structure  with  an  appropriate  fastener  (1/4"-20 Threading) that will carry the full weight of the blades. Insert the end of the cable into the gripper anchor cap. Screw the gripper anchor cap completely into the gripper structure anchor.
Insert Suspension Cables:  The panel is to be suspended using the aircraft cables which are suspended from the soffit using the gripper structure anchors and its other end passing through the bottom  end cable adjuster. The height &amp; level of the panels can be adjusted using the bottom end cable adjusters.
Suspension of Blade: Locate the two factory fitted female inserts on the blades. Suspend the Blades by screwing the bottom end of the cable adjuster into the female inserts.
Installation should be carried out as per Manufacturer recommended procedure.</t>
    </r>
  </si>
  <si>
    <r>
      <rPr>
        <sz val="10"/>
        <rFont val="Arial"/>
        <family val="2"/>
      </rPr>
      <t>ACOUSTICAL  GLASS  FIBRE   FALSE  CEILING  CLOUDS  &amp;  SHAPES  :  Providing  and  Fixing  Acoustical  Clouds/Shapes  - Acoustical clouds  which  are 30  mm  thick, flat glass fibre  panels of Humidity Resistance   RH 95%,  with embedded  frame made  of aluminium extruded section of  38X10mm of grade 6063-T6 as per dimension mentioned in below table for reinforcement and secured hanging. Embedded extrusion shall have grub slot with pre inserted nut for group hanging and connected using Aluminium die casted corner  connector  with  ¼‖  –  20  threading  for  hanging  using  cable  adjuster  for  independent  clouds.  The  form  of  Acoustical Clouds/Shapes - shall be Square / Convex / Concave / Circle / Hexagon / Trapezoid / Parallelogram (Left &amp; Right) / Rectangle (Small &amp; Large)  in standard Traffic White color with light reflectance 90% as per ASTM 1477-98 or in the color specified by the Architect / Engineer in charge (Shell / Tangerine / Cranberry / Moss / Kiwi / Reef / Lagoon). The Acoustical Clouds/Shapes shall be made of Glass fibre panel with density of 110-120 Kgs/m3 along with acoustical sound absorbing scrim on the face to achieve sound absorption as per below  mentioned  table  in  accordance  to  EN  ISO  354  :2003  (average  of  500-4000Hz)  .  The  face  and  edges  shall  be  finished  with matching water based texture paint. Shape Nominal Size and Sound Absorption – Metric Sabin
1. Square 1170x1170mm  - 2.48 Metric Sabin 2. Convex 1170x1140mm  2.28 Metric Sabin 3. Concave 1170x1140mm 1.94 Metric Sabin 4. Circle 1170 Dia. 2.12 Metric Sabin 5. Hexagon 1170x1010mm 1.61 Metric Sabin 6. Trapezoid 1170x1170mm 2.15 Metric Sabin 7. Left Parallelogram 1170x1170mm 2.15 Metric Sabin 8. Right Parallelogram 1170x1170mm 2.15 Metric Sabin.The panel shall be  hung  as  per  the  following  based  on  the  installation.  Individual  Suspension  -  The  panel  shall  be  hung  using  deck  hanging  kit comprising of griper structure anchor &amp; cap of dia. 20mm, spring loaded bottom end cable adjuster of dia. 9mm and 2.4m long aircraft cable of  1/16‖ dia. The number of deck hanger will be as per Table 1 above.
The Acoustical Clouds/Shapes shall carry a 1 year warranty against manufacturing defect and supported by a manufacturer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Individual Suspension.
The panels to be suspended individually using the Acoustical Clouds/Shapes Deck hanging kit as per the number specified in above Table 1.
Hanger Wire  Attachment to Structure: Attach  the gripper  structure anchor  to the  true ceiling using an  appropriate fastener  (1/4"-20 Threading) that will carry the full weight of the panels. Insert the end of the cable into the gripper anchor cap. Screw the gripper anchor cap completely into the gripper structure anchor.
The panel to be suspended using the aircraft cables  from the soffit by fixing the cap end of the cable to  gripper structure anchors and the  other end passing through the bottom end cable adjuster. The height &amp; level of the panels can be adjusted using the bottom end cable adjusters.
Suspend  the  Acoustical  Clouds/Shapes  by  locating  and  screwing  the  bottom  end  of  the  cable  adjuster  into  the  threading  of  the connector.</t>
    </r>
  </si>
  <si>
    <r>
      <rPr>
        <sz val="10"/>
        <rFont val="Arial"/>
        <family val="2"/>
      </rPr>
      <t>PRIVIDING  AND  FIXING  METAL WALL PANELLING: W-H  1100  Hook-on  wall cladding  system  manufactured  by Armstrong Ceiling Solutions with Rectangular panels made of 1.0mm thick Galvanised Steel (GI) of 120gsm, post coated to wood grain finish, suitable for Interior applications and architectural finishes, wall mounted concealed grid system and butt joint panels. The panel width shall be 495mm, length ranging from 300mm to 1195mm.
General Specifications:  Entire  system  to  be  designed  in  accordance  with  EN  13964  and  TAIM  e.V.  quality  guidelines  suitable  for Green Building Application for Interior applications, and  concealed Grid,  Butt joint panels.Panel Specifications: Material: The  W-H 1100  rectangular  Hook-on  panels  to  be  made  of  galvanized  steel  (GI)  of  minimum  120gsm  hot  dipped  galvanization  (both  sides included) as per IS 277 (2003), zero or minimum  spangled, in minimum base material thickness of 1.0mm  as per in IS:513 (1994) Dimensions: The panel Length varies between 300mm to 1195mm, panel Width is 495mm. The dimensional tolerances for length shall be  ±1.0m  up  to  1000mm  L;  ±2.0mm  between  1001  to  2000mm  L;.  The  dimensional  tolerances  for  width  shall  be  ±0.75m  up  to 600mm  W;.  Dimensional Tolerances  for  panel Thickness  /  panel width  /  panel length  -  to  be  measured  in  accordance  with  TAIM standards. Edge detail: The panels shall have Square Edge, with a 5mm(W) x 8mm(H) black foam gasket glued at the edges, typically on one long and one short side. All adjacent panels shall touch each other forming a butt joint and concealed grid visuals. Upturns: The hook side of the panel shall have vertical upturns of minimum 30mm (H) and shall be bent appropriately bent as per the manufacturer‘s specifications for providing hook-on ends. The long side shall have inside horizontal bends of around 10mm for rigidity and vertical upturns  of 30mm.Surface  Finish: Plain  / Perforated: The  panels  shall be in  plain  or  perforated  finish  with  acoustical backing /  felt. Colour and finishes: The panel surface shall be electrostatically powder coated (post coat) on visible side after mechanical production, using RoHS compliant powder, to achieve coating thickness ranging from 60-100µ and architectural quality finish. The shade variation across batches shall be delta E (∆e) &lt;1 measured using Excite/BYK Gardner instrument and gloss level of 25±5% at 60˚ as per ASTM D523. The shade to be White or std wood grain as approved by the Architect or Engineer-in-charge. Surface Protection: The visible panel surface shall be protected using a guard film made of LDPE of 50µ thickness, having appropriate surface adhesion (or tackiness) corresponding to surface gloss level. Flatness and Sag limit: Panels shall be flattened by precision leveller to minimize sag to less than Length/400mm. The difference between the two diagonal dimensions of the panel to be less than 1mm. The sag to be measured at the center  in  accordance  with  TAIM  standards.  Access  space: The  panels  to  be  progressively Accessible,  with  system  depth  of  60mm (+17mm / -8mm) and would require a plain flat vertical clear rigid wall / structure for installation of the grid system with appropriate depth an clear space. Packaging: The Panels shall be packed in wooden crates of appropriate dimensions based on panel sizes. The wooden planks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Suspension System Specifications:Grids: Primary Runners would be GI U-Wall Profile (minimum galvanization 120gsm) of 50mm(W) x 2400mm(L) x 24mm(D) x 1.5mm(T), machine formed slotted profile.
Accessories: Accessories  would  include  connector  for  U-Wall Profile  (GI),  suspending  element  for  U-Wall Profile  (GI),  supporting bracket (Rubber), Wall Anchor for U-Wall Profile (GI), Corner Wall Anchor for U-Wall Profile (GI).
Wall anchor for C-wall profilem inimum 1.25mm thick, galvanization 120 gsm
Suspending elementm inimum 1.2mm thick, galvanization 120 gsm</t>
    </r>
  </si>
  <si>
    <r>
      <rPr>
        <sz val="10"/>
        <rFont val="Arial"/>
        <family val="2"/>
      </rPr>
      <t>PRIVIDING AND FIXING MODULAR ACOUCTICAL WOODEN WALL PANELLING: Of nominal width 100 / 150mm, having
80mm  wide  panel  with  20mm  reveal  having  a  thickness  of  15mm  thickness  and  length  2400  mm.  The  panel  shall  be  made  of  a Moisture resistant fibre board substrate having a minimum density of 595 Kg/m3 with a laminated facing as per the approved shade (Portland Maple, Sea Beech, Siam  Wood &amp; Mystique Walnut) and a melamine balancing layer on the reverse side. The panel shall have 0.7mm PVC edge banding along the length side with a similar finish as that of the face. The back of the panel shall have a black acoustic felt to cover the reveal of 20mm to attain an NRC of 0.4 for 150mm. / 0.5 for 100mm. module (Average value of Absorption Co-efficient  readings  taken  at  250  Hz,  500  Hz,  1000  Hz  and  2000  Hz)  as  per  ASTM  C423.  The  panels  shall  provide  a  Humidity Resistance (RH) of 70% with camber limit less than 1mm/1000mm and bow less than 1mm/300mm. The back of the panels shall be profile-grooved to receive 3600mm special main beam carrier with integrated factory fitted clips for installation. SUSPENSION: The panels shall be upward mounted on 24 mm wide T - section flanges having rotary stitching along the length of the beam with a web height of 43mm. The Main Beam shall have integrated (factory fitted) locking clips installed at 100 / 150mm centre to centre distance. The deflection loading of the main beam tested as per ASTM C635 (Deflection limit less than L/360) shall be at least 21.4kg/m. The end details of the main beam shall be made of pre hardened steel and fixed to the ends with 3 point fixing. All main beam to main beam connection shall have a pull out strength of more than 100kg. The T Sections shall be made of hot dipped galvanized steel of 100 gsm as per IS 277 (2003) and pre-painted steel with baked polyester paint with 0T bending capability. Installation should be carried out as per Manufacturer recommended procedure. The grid shall be installed with suspension system of Manufacturer make.
The panel &amp; grid system  used together shall carry a 1 year warranty against manufacturing defect and manufacturer shall provide a warranty certificate. The panel &amp; grid shall 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Install the panels one-by-one by inserting the profile-groove at the back of the panel in the clips fitted on the main beam. Use a wood splice accessory provided by Manufacturer to join planks. Continue installing rows of planks till the actual length/width is achieved. Place the border panels on the wall angles for a finished visual. Finish the edges using the edge banding tape to cover the cut edge of the panel provided by Manufacturer.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
WALL  INSTALLATION:  An  appropriate  vapour  barrier  (by  others)  shall  be  applied/installed  on  the  vertical  surface  before  the
installation  to  properly  seal  against  entry  of  any  moisture.  Vapour  barrier  (by  others)  shall  be  installed  as  per  Manufacturer‘s</t>
    </r>
  </si>
  <si>
    <r>
      <rPr>
        <sz val="10"/>
        <rFont val="Arial"/>
        <family val="2"/>
      </rPr>
      <t>PRIVIDING  AND  FIXING  ANTIMICROBIAL  ACOUSTICAL  FALSE  CEILING:  Bioguard  Mineral  Fibre  Acoustical  Suspended Ceiling System with 19mm thick Acoustics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0.052 - 0.057 W/mK, Colour Global White, Fire Performance of Class 0/1 as per BS 476 Part6/7  and  Class  A as  per  ASTM  E  84   with  19mm  Square  Tegular/Microlook  90˚  edge  and  8mm  drop  in  module  size  of 600  x 600mm./  600x1200mm.  The  scrim  on  the  face  of  the  tile  shall be  cleanable,  washable  up  to  500  cycle  as  per  ASTM D-4828  and resistant to disinfectants. The tile shall be treated with Anti Microbial coating on the face of the tile to achieve cleanroom classification of class 5 (Class 100) as per ISO 14644-1 and suitable for  zone 4 area having partical emission under normal conditions of ISO 5, Decontamination  Class of CP10 and Bacteriological Cleanliness Class B1 for specific strains as per NF S 90-35:2003  The tile shall have a rating of 8 or above (face) for tests conducted for Resistance to growth of Mold in accordance to ASTM D3273.  It shall be suitable  for  Green  Building  application,  with  Recycled  content  of  35%  having  VOC  and  Formaldehyde  emission  rate  less  than 0.1mg/m2/hr.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r>
  </si>
  <si>
    <r>
      <rPr>
        <sz val="10"/>
        <rFont val="Arial"/>
        <family val="2"/>
      </rPr>
      <t>PRIVIDING AND FIXING ACOUSTICAL  FALSE CEILING WITH 0.7 NRC:  Sierra Mineral Fibre Acoustical Suspended  Ceiling System with 13mm thick Microlook Edge Tiles with  15mm face exposed grid. The tiles shall have smooth laminated salt pepper visual with Humidity Resistance (RH) of 95%, NRC 0.7 (Average value of Absorption Co-efficient readings taken at 250 Hz, 500 Hz, 1000 Hz and 2000 Hz) as per ASTM C423 standard, CAC of 28db as per ASTM E1414, Light Reflectance ≥85% as per ASTM E-1477, Thermal Conductivity  λ  =  0.037W/mK,  Colour  Global White,  Fire  Performance  of  class  A2-s1,  d0  according to  EN  13501-1  with 13mm Microlook edge and 8mm drop in module size of 600 x 600mm. The scrim on the face of the tile shall be cleanable. The tiles shall be classified as ISO 14644-1 cleanroom class 5. It shall be suitable for Green Building application, with Recycled content of 60%.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r>
  </si>
  <si>
    <r>
      <rPr>
        <sz val="10"/>
        <rFont val="Arial"/>
        <family val="2"/>
      </rPr>
      <t>PRIVIDING AND FIXING ACOUSTICAL  FALSE CEILING WITH 0.9 NRC:  Sierra Mineral Fibre Acoustical Suspended  Ceiling System with 15mm thick Sierra OP Tegular 15/90 Edge Tiles with  Suprafine 15mm face exposed grid. The tiles shall have smooth laminated visual with Humidity Resistance (RH) of 95%, NRC 0.90 (Average value of Absorption Co-efficient readings taken at 250 Hz, 500 Hz, 1000 Hz and 2000 Hz) as per ASTM C423 standard, CAC of 25db as per ASTM E1414, Light Reflectance ≥86% as per ASTM E-1477, Thermal Conductivity λ = 0.040 W/mK, Colour Global White, Fire Performance of class A2-s1, d0 according to EN 13501-1 with 15mm Tegular 15/90˚ edge and 8mm drop in module size of 600 x 600mm. The scrim on the face of the tile shall be cleanable and classified as ISO 14644-1 cleanroom class 5. It shall be suitable for Green Building application, with Recycled content of 43%  and  VOC  Emissions  (French)  class  of  A+.  The  tile  shall have  Environmental Product  Declaration  as  per  ISO  14025  and  EN 15804+A2. The tile shall have certifications from GRIHA and GreenPro thereby confirming that it is an environment friendly product. SUSPENSION: The tile shall be laid on  Suprafine 38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 accessories supplied by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t>
    </r>
  </si>
  <si>
    <r>
      <rPr>
        <sz val="10"/>
        <rFont val="Arial"/>
        <family val="2"/>
      </rPr>
      <t>NATURAL BAMBOO  CEILING: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SUSPENSION: The tile shall be installed on 24 mm wide T - section flanges having rotary stitching on all T sections i.e. the Main Runner, 1200 mm &amp; 600 mm Cross Tees with a web height of 43mm, 35mm and 30mm respectively. The deflection loading of the system shall be 17.8 kg/m2 (as per standard installation layout mentioned below) and main beam tested as per ASTM C635 (Deflection limit less than L/360) with a deflection loading of 21.4kg/m. The end details of the main beam and cross tee shall be made of pre hardened steel fixed to the ends. The cross tee to provide double locking between ―cross tee to cross tee‖ and ―cross tee to main beam‖. All main beam to main beam and cross tee to cross tee connection shall have a pull out strength of more than 100kg. The T Sections shall be made of hot dipped galvanized steel of 100 gsm as per IS 277 (2003) and pre- painted steel with baked polyester paint with 0T bending capability. All exposed panel ends to be covered using edge caps. All wall angles to be covered using ledgers. Installation should be carried out as per Manufacturer recommended procedure. The grid shall be installed with suspension system of recommended make. INSTALLATION:
To  comprise  main  runner  spaced  at  1200mm  centre  to  centre  securely  fixed  to  the  structural  soffit  using  suspension  system (specifications below) at 1200mm maximum centre.  The First/Last suspension system at the end of each main runner should not be greater than 450mm from the adjacent wall.
Flush fitting 1200mm long cross tees to be interlocked between main runners at 600mm centre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at 450 mm maximum centre to centre.
Metal spring backer clips shall be used to fix the Grill panel to suspension system with a grid formation of 600mm along the blade/slat and 2 pieces along each backer (total 8 clips per full panel size) for every individual panel. Raise the panel up against the suspension system  and align the backers with the suspension system. Push upwards on the spring backer clip to engage the clip tabs  on to the suspension system flange. Ensure that both clip tabs engage the suspension system flange.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r>
  </si>
  <si>
    <r>
      <rPr>
        <sz val="10"/>
        <rFont val="Arial"/>
        <family val="2"/>
      </rPr>
      <t>Supplying and providing various materials for REED BED filter media of 1 meter depth comprising of 300 mm  thick  brick  bats  at  bottom,60  mm/40  mm   gravel  150  mm  thick  over  it,20  mm  gravel  100  mm thick,Natural  sand  100  mm  thick,activated  charcoal  60/40mm  50  kg  175  mm  thick,  50  kg  of  coco  pit  in powder form 175 mm thick and 5 nos aquatic plants at top.The rate is exclusive of cost of tank but  inclusive
of fixing non return valve including all materials labour etc.</t>
    </r>
  </si>
  <si>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A) Non Load bearing panels 60 mm thick required size</t>
    </r>
  </si>
  <si>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B) Non Load bearing panels 75 mm thick required size</t>
    </r>
  </si>
  <si>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C) Non Load bearing panels 90 mm thick required size</t>
    </r>
  </si>
  <si>
    <r>
      <rPr>
        <sz val="10"/>
        <rFont val="Arial"/>
        <family val="2"/>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D) Non Load bearing panels 100 mm thick required size</t>
    </r>
  </si>
  <si>
    <r>
      <rPr>
        <sz val="10"/>
        <rFont val="Arial"/>
        <family val="2"/>
      </rPr>
      <t>Providing and laying of white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conditions)T ypical average initial coefficients of retroreflected luminance, RL ASTM E1710 (Dry Average)5 00 mcd/m2/lux
ASTM E2177 (Wet Recovery Average)2 50 mcd/m2/lux ASTM E2832 (Wet Continuous Average)2 50 mcd/m2/lux
*Observation Angle = 1.05°, Entrance Angle = 88.8°</t>
    </r>
  </si>
  <si>
    <r>
      <rPr>
        <sz val="10"/>
        <rFont val="Arial"/>
        <family val="2"/>
      </rPr>
      <t>Providing  and  laying  of  white contrast  pre-formed  patterned  pavement  marking  tapes,  with  pre-coated  self- 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Contrast markings shall consist of durable, retroreflective white, pliant polymer materials with durable matte black, non-reflective, pliant polymer borders.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conditions)T ypical average initial coefficients of retroreflected luminance, RL ASTM E1710 (Dry Average)5 00 mcd/m2/lux
ASTM E2177 (Wet Recovery Average)2 50 mcd/m2/lux ASTM E2832 (Wet Continuous Average)2 50 mcd/m2/lux
*Observation Angle = 1.05°, Entrance Angle = 88.8°</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</si>
  <si>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a. 600 mm dia  made out of 3mm aluminum composite material  with 0.25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</si>
  <si>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b. 750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</si>
  <si>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c. 900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</si>
  <si>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 mm dia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d.1200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</si>
  <si>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a. 600 mm dia  made out of  3mm aluminum  composite material with 0.25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</si>
  <si>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b. 750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</si>
  <si>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c. 900 mm dia  made out of  4mm aluminum composite material  with 0.5 mm skin thickness on either side</t>
    </r>
  </si>
  <si>
    <r>
      <rPr>
        <sz val="10"/>
        <rFont val="Arial"/>
        <family val="2"/>
      </rPr>
      <t xml:space="preserve">Providing  and  fixing  Mandatory/Regulatory  sign  boards  in  circular  shape  of  </t>
    </r>
    <r>
      <rPr>
        <u/>
        <sz val="10"/>
        <rFont val="Arial"/>
        <family val="2"/>
      </rPr>
      <t>      </t>
    </r>
    <r>
      <rPr>
        <sz val="10"/>
        <rFont val="Arial"/>
        <family val="2"/>
      </rPr>
      <t xml:space="preserve">mm  dia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d. 1200 mm dia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</si>
  <si>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600 mm  made out of 3mm aluminum composite material with 0.25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</si>
  <si>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</si>
  <si>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</si>
  <si>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1200  mm   made  out  of  4mm  aluminum  composite  material   with  0.5  mm  skin  thickness  on  either side+F26</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</si>
  <si>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600 mm  made out of  3mm aluminum composite material  with 0.25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</si>
  <si>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</si>
  <si>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</si>
  <si>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 xml:space="preserve">Providing and fixing Cautionary/Warning sign boards in Equilateral Triangle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1200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</si>
  <si>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</si>
  <si>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B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</si>
  <si>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750 mm  made out of  4mm aluminum composite material  with 0.5 mm skin thickness on either side</t>
    </r>
  </si>
  <si>
    <r>
      <rPr>
        <sz val="10"/>
        <rFont val="Arial"/>
        <family val="2"/>
      </rPr>
      <t xml:space="preserve">Providing and fixing Cautionary/Warning sign boards in Octagone size of </t>
    </r>
    <r>
      <rPr>
        <u/>
        <sz val="10"/>
        <rFont val="Arial"/>
        <family val="2"/>
      </rPr>
      <t>             </t>
    </r>
    <r>
      <rPr>
        <sz val="10"/>
        <rFont val="Arial"/>
        <family val="2"/>
      </rPr>
      <t xml:space="preserve">mm  made out of </t>
    </r>
    <r>
      <rPr>
        <u/>
        <sz val="10"/>
        <rFont val="Arial"/>
        <family val="2"/>
      </rPr>
      <t>        </t>
    </r>
    <r>
      <rPr>
        <sz val="10"/>
        <rFont val="Arial"/>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900 mm  made out of  4mm aluminum composite material with 0.5 mm skin thickness on either side</t>
    </r>
  </si>
  <si>
    <r>
      <rPr>
        <sz val="10"/>
        <rFont val="Arial"/>
        <family val="2"/>
      </rPr>
      <t>Providing  and  fixing  of  retro-  reflectorised  informatory  sign  board  rectangular/Square  in  shape having area less than 0.9 square meter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</si>
  <si>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fixing  of  retro-  reflectorised  informatory  sign  board  rectangular/Square  in  shape having area less than 0.9 square meter made out of 4 mm aluminum composite panel with 0.5 mm skin thickness on either side bonded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C (Type XI Micro prismatic grade sheeting))  sheeting shall have 10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</si>
  <si>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fixing  of  retro-  reflectorised   informatory  sign  board  rectangular/Square  in  shape having area greater than 0.9 square meter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</si>
  <si>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fixing  of  retro-  reflectorised   informatory  sign  board  rectangular/Square  in  shape having area greater than 0.9 square meter made out of 4 mm aluminum composite panel bonded with 0.5 mm skin  thickness  on either side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ClassC_  (  Type  XI  Type  XI  Micro  prismatic  grade  sheeting)   sheeting  shall  have  10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r>
  </si>
  <si>
    <r>
      <rPr>
        <sz val="10"/>
        <rFont val="Arial"/>
        <family val="2"/>
      </rPr>
      <t>Providing and erecting Overhead signs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 prismatic  grade  sheeting-HIP)   sheeting  shall  have  7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r>
  </si>
  <si>
    <r>
      <rPr>
        <sz val="10"/>
        <rFont val="Arial"/>
        <family val="2"/>
      </rPr>
      <t>Providing and erecting Overhead signs made out of 4 mm aluminum composite panel  with 0.5 mm skin thickness on either side bonded with white retro reflective sheeting of  Class C (Type XI Micro prismatic  grade  sheeting)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_C_  (  Type  XI  Type  XI  Micro  prismatic  grade sheeting)   sheeting shall have 10 years  written warranty  from the manufacturer including the Digitally Printed areas with Latex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r>
  </si>
  <si>
    <r>
      <rPr>
        <sz val="10"/>
        <rFont val="Arial"/>
        <family val="2"/>
      </rPr>
      <t>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 HIP) shall have 7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</si>
  <si>
    <r>
      <rPr>
        <sz val="10"/>
        <rFont val="Arial"/>
        <family val="2"/>
      </rPr>
      <t>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</si>
  <si>
    <r>
      <rPr>
        <sz val="10"/>
        <rFont val="Arial"/>
        <family val="2"/>
      </rPr>
      <t>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 HIP) shall have 7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</si>
  <si>
    <r>
      <rPr>
        <sz val="10"/>
        <rFont val="Arial"/>
        <family val="2"/>
      </rPr>
      <t>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Latex  printing  technology  with sheeting manufacturer approved inks and laminated with UV overlay film and this warranty certificate in original should be submitted to the Engineer in charge by the contractor/supplier.</t>
    </r>
  </si>
  <si>
    <r>
      <rPr>
        <sz val="10"/>
        <rFont val="Arial"/>
        <family val="2"/>
      </rPr>
      <t>Cubic
Centimetre</t>
    </r>
  </si>
  <si>
    <r>
      <rPr>
        <sz val="10"/>
        <rFont val="Arial"/>
        <family val="2"/>
      </rPr>
      <t>Cubic
Metre</t>
    </r>
  </si>
  <si>
    <r>
      <rPr>
        <sz val="10"/>
        <rFont val="Arial"/>
        <family val="2"/>
      </rPr>
      <t>Square
Metre</t>
    </r>
  </si>
  <si>
    <r>
      <rPr>
        <u/>
        <sz val="10"/>
        <rFont val="Arial"/>
        <family val="2"/>
      </rPr>
      <t>Square Metre</t>
    </r>
  </si>
  <si>
    <r>
      <rPr>
        <sz val="10"/>
        <rFont val="Arial"/>
        <family val="2"/>
      </rPr>
      <t>Running
Metre</t>
    </r>
  </si>
  <si>
    <t xml:space="preserve">LEAD CHARGES STATEMENT </t>
  </si>
  <si>
    <t>ntn</t>
  </si>
  <si>
    <t xml:space="preserve">w.e.f </t>
  </si>
  <si>
    <t>Name Of Work -</t>
  </si>
  <si>
    <t>by er. nitin patil</t>
  </si>
  <si>
    <t>Type of Material</t>
  </si>
  <si>
    <t>Lead In Km s</t>
  </si>
  <si>
    <t>Lead Charges Rs.</t>
  </si>
  <si>
    <t>SOURCE</t>
  </si>
  <si>
    <t>Concrete Blocks</t>
  </si>
  <si>
    <t>Local</t>
  </si>
  <si>
    <t>Murrum, Building Rubish, Earth</t>
  </si>
  <si>
    <t>Excavated Rock soling stone</t>
  </si>
  <si>
    <t>sand</t>
  </si>
  <si>
    <t>malegaon</t>
  </si>
  <si>
    <t>Stone below 40 mm, Normal Brick sider aggre. Timber crush metal</t>
  </si>
  <si>
    <t xml:space="preserve">cement </t>
  </si>
  <si>
    <t>Asphalt .</t>
  </si>
  <si>
    <t>Rs.</t>
  </si>
  <si>
    <t>/ MT/Km</t>
  </si>
  <si>
    <t>Refinery</t>
  </si>
  <si>
    <t xml:space="preserve">                SECTIONAL ENGINEER     
</t>
  </si>
  <si>
    <t xml:space="preserve">                     DEPUTY  ENGINEER     
</t>
  </si>
  <si>
    <t xml:space="preserve">Z.P.(B&amp;C)SUB-DIVISION </t>
  </si>
  <si>
    <t>CHANDWAD</t>
  </si>
  <si>
    <t xml:space="preserve">LEAD CHARGES </t>
  </si>
  <si>
    <t>S.S.R.</t>
  </si>
  <si>
    <t>w.e.f</t>
  </si>
  <si>
    <t>by er. nitin shinde-patil</t>
  </si>
  <si>
    <t>SAND</t>
  </si>
  <si>
    <t>OTHER</t>
  </si>
  <si>
    <t xml:space="preserve">   /     /  </t>
  </si>
  <si>
    <t>Royalty SSR dt.6/8/21</t>
  </si>
  <si>
    <t>STRUCTURAL STEEL</t>
  </si>
  <si>
    <t>TMT 500  STEEL</t>
  </si>
  <si>
    <t>CEMENT</t>
  </si>
  <si>
    <t>REVISED</t>
  </si>
  <si>
    <t xml:space="preserve"> SSR basic rates 6/8/21</t>
  </si>
  <si>
    <t>TUBULAR  STEEL</t>
  </si>
  <si>
    <t>BITUMEN (VG30Bulk)</t>
  </si>
  <si>
    <t>bitumen from refinery</t>
  </si>
  <si>
    <t>/MT/Km</t>
  </si>
  <si>
    <t>/MT</t>
  </si>
  <si>
    <t>SSR</t>
  </si>
  <si>
    <t>GST</t>
  </si>
  <si>
    <t xml:space="preserve"> LEAD CHART FORMULA</t>
  </si>
  <si>
    <t>LAB INS</t>
  </si>
  <si>
    <t>%</t>
  </si>
  <si>
    <t>concrete</t>
  </si>
  <si>
    <t>bitumen</t>
  </si>
  <si>
    <t xml:space="preserve">      scada deduction</t>
  </si>
  <si>
    <t xml:space="preserve"> /sqm</t>
  </si>
  <si>
    <t xml:space="preserve"> /cum</t>
  </si>
  <si>
    <t>dt.</t>
  </si>
  <si>
    <t xml:space="preserve">     Rate of heating</t>
  </si>
  <si>
    <t>to</t>
  </si>
  <si>
    <t>BASIC RATES AS PER SSR 2021-22</t>
  </si>
  <si>
    <t xml:space="preserve">RATES TO BE USE FOR LINKING  TO R A  OF ALL ESTIMATES </t>
  </si>
  <si>
    <t>15/8/2021</t>
  </si>
  <si>
    <t>15/9/21</t>
  </si>
  <si>
    <t>15/10/21</t>
  </si>
  <si>
    <t>15/11/21</t>
  </si>
  <si>
    <t>15/12/21</t>
  </si>
  <si>
    <t>15/1/22</t>
  </si>
  <si>
    <t>15/2/22</t>
  </si>
  <si>
    <t>15/3/22</t>
  </si>
  <si>
    <t>15/4/22</t>
  </si>
  <si>
    <t>15/5/22</t>
  </si>
  <si>
    <t>15/6/22</t>
  </si>
  <si>
    <t>15/7/22</t>
  </si>
  <si>
    <r>
      <rPr>
        <sz val="10.5"/>
        <rFont val="Times New Roman"/>
        <family val="1"/>
      </rPr>
      <t>Standard Consistancy,  Fineness, Specific Gravity, Setting Time ( Initial &amp; Final ), Compressive  Strength, Soundness.</t>
    </r>
  </si>
  <si>
    <r>
      <rPr>
        <sz val="10.5"/>
        <rFont val="Times New Roman"/>
        <family val="1"/>
      </rPr>
      <t>1 Test</t>
    </r>
  </si>
  <si>
    <r>
      <rPr>
        <sz val="10.5"/>
        <rFont val="Times New Roman"/>
        <family val="1"/>
      </rPr>
      <t>Water Absorption, Specific Gravity,Impact Value, Crushing Value.</t>
    </r>
  </si>
  <si>
    <r>
      <rPr>
        <sz val="10.5"/>
        <rFont val="Times New Roman"/>
        <family val="1"/>
      </rPr>
      <t>Sieve Analysis.</t>
    </r>
  </si>
  <si>
    <r>
      <rPr>
        <sz val="10.5"/>
        <rFont val="Times New Roman"/>
        <family val="1"/>
      </rPr>
      <t>Abrasion Value.</t>
    </r>
  </si>
  <si>
    <r>
      <rPr>
        <sz val="10.5"/>
        <rFont val="Times New Roman"/>
        <family val="1"/>
      </rPr>
      <t>Flakiness Index &amp; Elongation Index.</t>
    </r>
  </si>
  <si>
    <r>
      <rPr>
        <sz val="10.5"/>
        <rFont val="Times New Roman"/>
        <family val="1"/>
      </rPr>
      <t>Stripping Value. (for Bituminous Work)</t>
    </r>
  </si>
  <si>
    <r>
      <rPr>
        <sz val="10.5"/>
        <rFont val="Times New Roman"/>
        <family val="1"/>
      </rPr>
      <t>Soundness.</t>
    </r>
  </si>
  <si>
    <r>
      <rPr>
        <sz val="10.5"/>
        <rFont val="Times New Roman"/>
        <family val="1"/>
      </rPr>
      <t xml:space="preserve">GSB Mix Design./Cement Treated Sub Base
</t>
    </r>
    <r>
      <rPr>
        <sz val="10.5"/>
        <rFont val="Times New Roman"/>
        <family val="1"/>
      </rPr>
      <t>( CTSB)</t>
    </r>
  </si>
  <si>
    <r>
      <rPr>
        <sz val="10.5"/>
        <rFont val="Times New Roman"/>
        <family val="1"/>
      </rPr>
      <t>Wet Mix Macadam  Mix Design.</t>
    </r>
  </si>
  <si>
    <r>
      <rPr>
        <sz val="10.5"/>
        <rFont val="Times New Roman"/>
        <family val="1"/>
      </rPr>
      <t>Fineness Modulus ( Sieve Analysis ),Silt &amp; Clay Content</t>
    </r>
  </si>
  <si>
    <r>
      <rPr>
        <sz val="10.5"/>
        <rFont val="Times New Roman"/>
        <family val="1"/>
      </rPr>
      <t>Chloride  &amp; Sulphate Content.</t>
    </r>
  </si>
  <si>
    <r>
      <rPr>
        <sz val="10.5"/>
        <rFont val="Times New Roman"/>
        <family val="1"/>
      </rPr>
      <t>Silt Factor.</t>
    </r>
  </si>
  <si>
    <r>
      <rPr>
        <sz val="10.5"/>
        <rFont val="Times New Roman"/>
        <family val="1"/>
      </rPr>
      <t>Water Absorption (Set of 5 Bricks), Compressive  Strength( Set of 5 Bricks), Efflorescence (Set of 5 Bricks).</t>
    </r>
  </si>
  <si>
    <r>
      <rPr>
        <sz val="10.5"/>
        <rFont val="Times New Roman"/>
        <family val="1"/>
      </rPr>
      <t xml:space="preserve">Flexural test ( Set of 6 Tiles), Water Absorption ( Set of 6
</t>
    </r>
    <r>
      <rPr>
        <sz val="10.5"/>
        <rFont val="Times New Roman"/>
        <family val="1"/>
      </rPr>
      <t>Tiles).Resistance to wear  ( Set of 6 Tiles).</t>
    </r>
  </si>
  <si>
    <r>
      <rPr>
        <sz val="10.5"/>
        <rFont val="Times New Roman"/>
        <family val="1"/>
      </rPr>
      <t xml:space="preserve">Flooring of Natural Stone (Kota,Marble, Granite,Tandur.etc.)
</t>
    </r>
    <r>
      <rPr>
        <sz val="10.5"/>
        <rFont val="Times New Roman"/>
        <family val="1"/>
      </rPr>
      <t>Water absorption, Specific gravity</t>
    </r>
  </si>
  <si>
    <r>
      <rPr>
        <sz val="10.5"/>
        <rFont val="Times New Roman"/>
        <family val="1"/>
      </rPr>
      <t>Water Absorption, Modulus of Rupture (Set of 6 Tiles)</t>
    </r>
  </si>
  <si>
    <r>
      <rPr>
        <sz val="10.5"/>
        <rFont val="Times New Roman"/>
        <family val="1"/>
      </rPr>
      <t>Water Absorption (Set of 6 Tiles), Flexural test (Set of  6 Tiles).</t>
    </r>
  </si>
  <si>
    <r>
      <rPr>
        <sz val="10.5"/>
        <rFont val="Times New Roman"/>
        <family val="1"/>
      </rPr>
      <t>Permeability.</t>
    </r>
  </si>
  <si>
    <r>
      <rPr>
        <sz val="10.5"/>
        <rFont val="Times New Roman"/>
        <family val="1"/>
      </rPr>
      <t>Compressive Strength OF C.C. Cube                 (Set of 3 cubes).</t>
    </r>
  </si>
  <si>
    <r>
      <rPr>
        <sz val="10.5"/>
        <rFont val="Times New Roman"/>
        <family val="1"/>
      </rPr>
      <t xml:space="preserve">Concrete Mix Design
</t>
    </r>
    <r>
      <rPr>
        <sz val="10.5"/>
        <rFont val="Times New Roman"/>
        <family val="1"/>
      </rPr>
      <t>(With all Tests on  basic materials)</t>
    </r>
  </si>
  <si>
    <r>
      <rPr>
        <sz val="10.5"/>
        <rFont val="Times New Roman"/>
        <family val="1"/>
      </rPr>
      <t>Flexural strength of Beam.</t>
    </r>
  </si>
  <si>
    <r>
      <rPr>
        <sz val="10.5"/>
        <rFont val="Times New Roman"/>
        <family val="1"/>
      </rPr>
      <t>Permeability Test.</t>
    </r>
  </si>
  <si>
    <r>
      <rPr>
        <sz val="10.5"/>
        <rFont val="Times New Roman"/>
        <family val="1"/>
      </rPr>
      <t>Concrete mix design by Accelerated curing method. (By Accelerated curing method)</t>
    </r>
  </si>
  <si>
    <r>
      <rPr>
        <sz val="10.5"/>
        <rFont val="Times New Roman"/>
        <family val="1"/>
      </rPr>
      <t>1 Mix Design</t>
    </r>
  </si>
  <si>
    <r>
      <rPr>
        <sz val="10.5"/>
        <rFont val="Times New Roman"/>
        <family val="1"/>
      </rPr>
      <t>Taking of core samples in concrete pavement. (Excluding Dead Journey Charges)</t>
    </r>
  </si>
  <si>
    <r>
      <rPr>
        <sz val="10.5"/>
        <rFont val="Times New Roman"/>
        <family val="1"/>
      </rPr>
      <t>Dead Journey Charges.</t>
    </r>
  </si>
  <si>
    <r>
      <rPr>
        <sz val="10.5"/>
        <rFont val="Times New Roman"/>
        <family val="1"/>
      </rPr>
      <t>Per Km</t>
    </r>
  </si>
  <si>
    <r>
      <rPr>
        <sz val="10.5"/>
        <rFont val="Times New Roman"/>
        <family val="1"/>
      </rPr>
      <t>Compressive Strength , Water Absorption,(Set of 8 Blocks)</t>
    </r>
  </si>
  <si>
    <r>
      <rPr>
        <b/>
        <sz val="12.5"/>
        <rFont val="Times New Roman"/>
        <family val="1"/>
      </rPr>
      <t>MORTOR</t>
    </r>
  </si>
  <si>
    <r>
      <rPr>
        <sz val="10.5"/>
        <rFont val="Times New Roman"/>
        <family val="1"/>
      </rPr>
      <t>Compressive Strength.( Set of 3 Cubes)</t>
    </r>
  </si>
  <si>
    <r>
      <rPr>
        <b/>
        <sz val="12.5"/>
        <rFont val="Times New Roman"/>
        <family val="1"/>
      </rPr>
      <t>STONE/ RUBBLE</t>
    </r>
  </si>
  <si>
    <r>
      <rPr>
        <sz val="10.5"/>
        <rFont val="Times New Roman"/>
        <family val="1"/>
      </rPr>
      <t>Crushing Value/Compressive Strength,  Water Absorption &amp; Specific Gravity,</t>
    </r>
  </si>
  <si>
    <r>
      <rPr>
        <sz val="9.5"/>
        <rFont val="Times New Roman"/>
        <family val="1"/>
      </rPr>
      <t>1 Test</t>
    </r>
  </si>
  <si>
    <r>
      <rPr>
        <b/>
        <sz val="12.5"/>
        <rFont val="Times New Roman"/>
        <family val="1"/>
      </rPr>
      <t>SOIL / MURUM</t>
    </r>
  </si>
  <si>
    <r>
      <rPr>
        <sz val="10.5"/>
        <rFont val="Times New Roman"/>
        <family val="1"/>
      </rPr>
      <t>Liquid limit &amp; plastic Limit.</t>
    </r>
  </si>
  <si>
    <r>
      <rPr>
        <sz val="10.5"/>
        <rFont val="Times New Roman"/>
        <family val="1"/>
      </rPr>
      <t>Compaction Test (  Proctor Density ).</t>
    </r>
  </si>
  <si>
    <r>
      <rPr>
        <sz val="10.5"/>
        <rFont val="Times New Roman"/>
        <family val="1"/>
      </rPr>
      <t>C.B.R. Test ( Lab ) With compaction test.</t>
    </r>
  </si>
  <si>
    <r>
      <rPr>
        <sz val="10.5"/>
        <rFont val="Times New Roman"/>
        <family val="1"/>
      </rPr>
      <t xml:space="preserve">C.B.R. Test ( Field Determination Test) Excluding
</t>
    </r>
    <r>
      <rPr>
        <sz val="10.5"/>
        <rFont val="Times New Roman"/>
        <family val="1"/>
      </rPr>
      <t>Transportation.As per IS 2720  Part XXXI</t>
    </r>
  </si>
  <si>
    <r>
      <rPr>
        <sz val="10.5"/>
        <rFont val="Times New Roman"/>
        <family val="1"/>
      </rPr>
      <t>Dead Journey Charges of inspection Vehical</t>
    </r>
  </si>
  <si>
    <r>
      <rPr>
        <sz val="10.5"/>
        <rFont val="Times New Roman"/>
        <family val="1"/>
      </rPr>
      <t>Dead Journey Charges of Truck/Tipper</t>
    </r>
  </si>
  <si>
    <r>
      <rPr>
        <sz val="10.5"/>
        <rFont val="Times New Roman"/>
        <family val="1"/>
      </rPr>
      <t>Field Density by Sand replacement method.</t>
    </r>
  </si>
  <si>
    <r>
      <rPr>
        <sz val="10.5"/>
        <rFont val="Times New Roman"/>
        <family val="1"/>
      </rPr>
      <t>Sulphate &amp; Chloride Contents.</t>
    </r>
  </si>
  <si>
    <r>
      <rPr>
        <sz val="10.5"/>
        <rFont val="Times New Roman"/>
        <family val="1"/>
      </rPr>
      <t>Mechanical Analysis.</t>
    </r>
  </si>
  <si>
    <r>
      <rPr>
        <sz val="10.5"/>
        <rFont val="Times New Roman"/>
        <family val="1"/>
      </rPr>
      <t>Plate Load Bearing Test. (Excluding Transportation)</t>
    </r>
  </si>
  <si>
    <r>
      <rPr>
        <sz val="10.5"/>
        <rFont val="Times New Roman"/>
        <family val="1"/>
      </rPr>
      <t>Free Swell Test for Soil.</t>
    </r>
  </si>
  <si>
    <r>
      <rPr>
        <b/>
        <sz val="12.5"/>
        <rFont val="Times New Roman"/>
        <family val="1"/>
      </rPr>
      <t>BITUMEN</t>
    </r>
  </si>
  <si>
    <r>
      <rPr>
        <sz val="10.5"/>
        <rFont val="Times New Roman"/>
        <family val="1"/>
      </rPr>
      <t>Penetration, Softening Point, Flash &amp; Fire Point, Specific Gravity</t>
    </r>
  </si>
  <si>
    <r>
      <rPr>
        <sz val="10.5"/>
        <rFont val="Times New Roman"/>
        <family val="1"/>
      </rPr>
      <t>Viscosity.</t>
    </r>
  </si>
  <si>
    <r>
      <rPr>
        <sz val="10.5"/>
        <rFont val="Times New Roman"/>
        <family val="1"/>
      </rPr>
      <t>Ducility / Elastic Recovery</t>
    </r>
  </si>
  <si>
    <r>
      <rPr>
        <sz val="10.5"/>
        <rFont val="Times New Roman"/>
        <family val="1"/>
      </rPr>
      <t>Extraction Test.(Bituminous mix)</t>
    </r>
  </si>
  <si>
    <r>
      <rPr>
        <sz val="10.5"/>
        <rFont val="Times New Roman"/>
        <family val="1"/>
      </rPr>
      <t xml:space="preserve">Extraction &amp;Sieve Analysis of Bituminous mix
</t>
    </r>
    <r>
      <rPr>
        <sz val="10.5"/>
        <rFont val="Times New Roman"/>
        <family val="1"/>
      </rPr>
      <t>(  for  BM/DBM/AC)  (2  samples  of  extraction  for  one  sieve analysis including extraction)</t>
    </r>
  </si>
  <si>
    <r>
      <rPr>
        <sz val="10.5"/>
        <rFont val="Times New Roman"/>
        <family val="1"/>
      </rPr>
      <t>Marshall Stability &amp; Flow measurement.( Set of 3 moulds)</t>
    </r>
  </si>
  <si>
    <r>
      <rPr>
        <sz val="10.5"/>
        <rFont val="Times New Roman"/>
        <family val="1"/>
      </rPr>
      <t>Job Mix Design with all Tests on aggregate (Excluding bitumen) for DBM/SDBC/AC/SMA (Stone Mastic Ashphalt) ( Testing of Bitumen shall be seperately Charged)</t>
    </r>
  </si>
  <si>
    <r>
      <rPr>
        <sz val="10.5"/>
        <rFont val="Times New Roman"/>
        <family val="1"/>
      </rPr>
      <t>B. M. Mix Design with all Tests on aggregate  (Excluding bitumen ) ( Testing of Bitumen shall be seperately Charged)</t>
    </r>
  </si>
  <si>
    <r>
      <rPr>
        <sz val="10.5"/>
        <rFont val="Times New Roman"/>
        <family val="1"/>
      </rPr>
      <t>Mastic Hardness No.</t>
    </r>
  </si>
  <si>
    <r>
      <rPr>
        <sz val="10.5"/>
        <rFont val="Times New Roman"/>
        <family val="1"/>
      </rPr>
      <t>Thin film oven test &amp; test on residue  of modified bitumen.</t>
    </r>
  </si>
  <si>
    <r>
      <rPr>
        <sz val="10.5"/>
        <rFont val="Times New Roman"/>
        <family val="1"/>
      </rPr>
      <t>Seperation test for modified bitumen.</t>
    </r>
  </si>
  <si>
    <r>
      <rPr>
        <sz val="10.5"/>
        <rFont val="Times New Roman"/>
        <family val="1"/>
      </rPr>
      <t>Density of Bituminous Core.</t>
    </r>
  </si>
  <si>
    <r>
      <rPr>
        <sz val="10.5"/>
        <rFont val="Times New Roman"/>
        <family val="1"/>
      </rPr>
      <t xml:space="preserve">Taking of core samples in bituminous flexible pavement.
</t>
    </r>
    <r>
      <rPr>
        <sz val="10.5"/>
        <rFont val="Times New Roman"/>
        <family val="1"/>
      </rPr>
      <t>(Excluding Dead Journey Charges)</t>
    </r>
  </si>
  <si>
    <r>
      <rPr>
        <b/>
        <sz val="12.5"/>
        <rFont val="Times New Roman"/>
        <family val="1"/>
      </rPr>
      <t>BITUMINOUS EMULSION</t>
    </r>
  </si>
  <si>
    <r>
      <rPr>
        <sz val="10.5"/>
        <rFont val="Times New Roman"/>
        <family val="1"/>
      </rPr>
      <t>% Residue Test By Evaporation / Sieve Test</t>
    </r>
  </si>
  <si>
    <r>
      <rPr>
        <sz val="10.5"/>
        <rFont val="Times New Roman"/>
        <family val="1"/>
      </rPr>
      <t>Partical Charge Test</t>
    </r>
  </si>
  <si>
    <r>
      <rPr>
        <b/>
        <sz val="12.5"/>
        <rFont val="Times New Roman"/>
        <family val="1"/>
      </rPr>
      <t>HOLLOW / SOLID /AAC BLOCKS</t>
    </r>
  </si>
  <si>
    <r>
      <rPr>
        <sz val="10.5"/>
        <rFont val="Times New Roman"/>
        <family val="1"/>
      </rPr>
      <t>Density Test . (Set of 3 Blocks ),Compressive Strength. (Set of 3 Blocks ),Water Absorption Test   ( Set of 3 Blocks )</t>
    </r>
  </si>
  <si>
    <r>
      <rPr>
        <b/>
        <sz val="12.5"/>
        <rFont val="Times New Roman"/>
        <family val="1"/>
      </rPr>
      <t>WATER</t>
    </r>
  </si>
  <si>
    <r>
      <rPr>
        <sz val="10.5"/>
        <rFont val="Times New Roman"/>
        <family val="1"/>
      </rPr>
      <t>PH Value, Sulphate &amp;  Chloride Content.</t>
    </r>
  </si>
  <si>
    <r>
      <rPr>
        <b/>
        <sz val="12.5"/>
        <rFont val="Times New Roman"/>
        <family val="1"/>
      </rPr>
      <t>WOOD</t>
    </r>
  </si>
  <si>
    <r>
      <rPr>
        <sz val="10.5"/>
        <rFont val="Times New Roman"/>
        <family val="1"/>
      </rPr>
      <t>Density, Moisture Content.</t>
    </r>
  </si>
  <si>
    <r>
      <rPr>
        <b/>
        <sz val="12.5"/>
        <rFont val="Times New Roman"/>
        <family val="1"/>
      </rPr>
      <t>FLUSH DOOR</t>
    </r>
  </si>
  <si>
    <r>
      <rPr>
        <sz val="10.5"/>
        <rFont val="Times New Roman"/>
        <family val="1"/>
      </rPr>
      <t>Knife Test, Adhesion Test, End Immersion Test.</t>
    </r>
  </si>
  <si>
    <r>
      <rPr>
        <b/>
        <sz val="12.5"/>
        <rFont val="Times New Roman"/>
        <family val="1"/>
      </rPr>
      <t>PLYWOOD</t>
    </r>
  </si>
  <si>
    <r>
      <rPr>
        <sz val="10.5"/>
        <rFont val="Times New Roman"/>
        <family val="1"/>
      </rPr>
      <t xml:space="preserve">Determination of Resistance to dry heat,Determination of Moisture Content,Determination of Density,Thickness of
</t>
    </r>
    <r>
      <rPr>
        <sz val="10.5"/>
        <rFont val="Times New Roman"/>
        <family val="1"/>
      </rPr>
      <t>Plywood.</t>
    </r>
  </si>
  <si>
    <r>
      <rPr>
        <sz val="10.5"/>
        <rFont val="Times New Roman"/>
        <family val="1"/>
      </rPr>
      <t>Test for Glue Adhesion</t>
    </r>
  </si>
  <si>
    <r>
      <rPr>
        <b/>
        <sz val="12.5"/>
        <rFont val="Times New Roman"/>
        <family val="1"/>
      </rPr>
      <t>PARTICAL BOARD</t>
    </r>
  </si>
  <si>
    <r>
      <rPr>
        <sz val="10.5"/>
        <rFont val="Times New Roman"/>
        <family val="1"/>
      </rPr>
      <t>Determination of  Moisture Content,Determination of Density</t>
    </r>
  </si>
  <si>
    <r>
      <rPr>
        <b/>
        <sz val="12.5"/>
        <rFont val="Times New Roman"/>
        <family val="1"/>
      </rPr>
      <t>ALUMINIUM SECTION</t>
    </r>
  </si>
  <si>
    <r>
      <rPr>
        <sz val="10.5"/>
        <rFont val="Times New Roman"/>
        <family val="1"/>
      </rPr>
      <t>Thickness, Mass Per Running meter,</t>
    </r>
  </si>
  <si>
    <r>
      <rPr>
        <sz val="10.5"/>
        <rFont val="Times New Roman"/>
        <family val="1"/>
      </rPr>
      <t>Test on Powder Coating</t>
    </r>
  </si>
  <si>
    <r>
      <rPr>
        <b/>
        <sz val="12.5"/>
        <rFont val="Times New Roman"/>
        <family val="1"/>
      </rPr>
      <t>A.C. PIPES</t>
    </r>
  </si>
  <si>
    <r>
      <rPr>
        <sz val="10.5"/>
        <rFont val="Times New Roman"/>
        <family val="1"/>
      </rPr>
      <t>Water Absorption</t>
    </r>
  </si>
  <si>
    <r>
      <rPr>
        <sz val="10.5"/>
        <rFont val="Times New Roman"/>
        <family val="1"/>
      </rPr>
      <t>Bursting Strength</t>
    </r>
  </si>
  <si>
    <r>
      <rPr>
        <b/>
        <sz val="12.5"/>
        <rFont val="Times New Roman"/>
        <family val="1"/>
      </rPr>
      <t>G.I. PIPES</t>
    </r>
  </si>
  <si>
    <r>
      <rPr>
        <sz val="10.5"/>
        <rFont val="Times New Roman"/>
        <family val="1"/>
      </rPr>
      <t xml:space="preserve">Weight per running meter,Diameter of pipe &amp; wall thickness
</t>
    </r>
    <r>
      <rPr>
        <sz val="10.5"/>
        <rFont val="Times New Roman"/>
        <family val="1"/>
      </rPr>
      <t>of pipe,</t>
    </r>
  </si>
  <si>
    <r>
      <rPr>
        <sz val="10.5"/>
        <rFont val="Times New Roman"/>
        <family val="1"/>
      </rPr>
      <t>Weight of Zinc coating per sq. m.</t>
    </r>
  </si>
  <si>
    <r>
      <rPr>
        <b/>
        <sz val="12.5"/>
        <rFont val="Times New Roman"/>
        <family val="1"/>
      </rPr>
      <t>P.V.C. PIPES (NONPLASTISIZED)</t>
    </r>
  </si>
  <si>
    <r>
      <rPr>
        <sz val="10.5"/>
        <rFont val="Times New Roman"/>
        <family val="1"/>
      </rPr>
      <t xml:space="preserve">Weight per running meter,Diameter of pipe &amp; wall thickness
</t>
    </r>
    <r>
      <rPr>
        <sz val="10.5"/>
        <rFont val="Times New Roman"/>
        <family val="1"/>
      </rPr>
      <t>of pipe</t>
    </r>
  </si>
  <si>
    <r>
      <rPr>
        <b/>
        <sz val="12.5"/>
        <rFont val="Times New Roman"/>
        <family val="1"/>
      </rPr>
      <t>STEEL ANTI CORROSIVE TEST</t>
    </r>
  </si>
  <si>
    <r>
      <rPr>
        <sz val="10.5"/>
        <rFont val="Times New Roman"/>
        <family val="1"/>
      </rPr>
      <t xml:space="preserve">Resistance to applied Voltage. ( 1 Hr. Test )
</t>
    </r>
    <r>
      <rPr>
        <sz val="10.5"/>
        <rFont val="Times New Roman"/>
        <family val="1"/>
      </rPr>
      <t>(Set of 2 Bars)</t>
    </r>
  </si>
  <si>
    <r>
      <rPr>
        <sz val="10.5"/>
        <rFont val="Times New Roman"/>
        <family val="1"/>
      </rPr>
      <t xml:space="preserve">Resistance to applied Voltage.( 30 Days Test )
</t>
    </r>
    <r>
      <rPr>
        <sz val="10.5"/>
        <rFont val="Times New Roman"/>
        <family val="1"/>
      </rPr>
      <t>( Set of 2 Bars )</t>
    </r>
  </si>
  <si>
    <r>
      <rPr>
        <sz val="10.5"/>
        <rFont val="Times New Roman"/>
        <family val="1"/>
      </rPr>
      <t>Thickness of Coating. (Set of 2 Bars)</t>
    </r>
  </si>
  <si>
    <r>
      <rPr>
        <sz val="10.5"/>
        <rFont val="Times New Roman"/>
        <family val="1"/>
      </rPr>
      <t>Chemical Resistance Test.( Set of 8 Bars )</t>
    </r>
  </si>
  <si>
    <r>
      <rPr>
        <sz val="10.5"/>
        <rFont val="Times New Roman"/>
        <family val="1"/>
      </rPr>
      <t>Hardness of Coating Test .</t>
    </r>
  </si>
  <si>
    <r>
      <rPr>
        <sz val="10.5"/>
        <rFont val="Times New Roman"/>
        <family val="1"/>
      </rPr>
      <t>Salt Spray Test ( 4 Cycles ) ( Set of 2 Bars )</t>
    </r>
  </si>
  <si>
    <r>
      <rPr>
        <b/>
        <sz val="12.5"/>
        <rFont val="Times New Roman"/>
        <family val="1"/>
      </rPr>
      <t>STEEL BAR TESTING</t>
    </r>
  </si>
  <si>
    <r>
      <rPr>
        <sz val="10.5"/>
        <rFont val="Times New Roman"/>
        <family val="1"/>
      </rPr>
      <t>Upto 16 mm  (Set of 3 Bars)</t>
    </r>
  </si>
  <si>
    <r>
      <rPr>
        <sz val="10.5"/>
        <rFont val="Times New Roman"/>
        <family val="1"/>
      </rPr>
      <t>Above 16 mm (Set of 3 Bars)</t>
    </r>
  </si>
  <si>
    <r>
      <rPr>
        <sz val="10.5"/>
        <rFont val="Times New Roman"/>
        <family val="1"/>
      </rPr>
      <t xml:space="preserve">(Tensile strength, %, Elongation, Yield Stress,Weight-Per
</t>
    </r>
    <r>
      <rPr>
        <sz val="10.5"/>
        <rFont val="Times New Roman"/>
        <family val="1"/>
      </rPr>
      <t>Meter, Bend / Rebend Test, Proof Stress.)</t>
    </r>
  </si>
  <si>
    <r>
      <rPr>
        <sz val="10.5"/>
        <rFont val="Times New Roman"/>
        <family val="1"/>
      </rPr>
      <t>Nitrol Solution Test. (Set of 3 Bars)</t>
    </r>
  </si>
  <si>
    <r>
      <rPr>
        <b/>
        <sz val="12.5"/>
        <rFont val="Times New Roman"/>
        <family val="1"/>
      </rPr>
      <t>PAINT / THERMO-PLASTIC PAINT</t>
    </r>
  </si>
  <si>
    <r>
      <rPr>
        <sz val="10.5"/>
        <rFont val="Times New Roman"/>
        <family val="1"/>
      </rPr>
      <t>Glass bead contents &amp; grading analysis.</t>
    </r>
  </si>
  <si>
    <r>
      <rPr>
        <sz val="10.5"/>
        <rFont val="Times New Roman"/>
        <family val="1"/>
      </rPr>
      <t>Reflectance &amp;  yellowness index.</t>
    </r>
  </si>
  <si>
    <r>
      <rPr>
        <sz val="10.5"/>
        <rFont val="Times New Roman"/>
        <family val="1"/>
      </rPr>
      <t>Flowability.(Percentage residue).</t>
    </r>
  </si>
  <si>
    <r>
      <rPr>
        <sz val="10.5"/>
        <rFont val="Times New Roman"/>
        <family val="1"/>
      </rPr>
      <t>Softening Point. (Ring &amp; ball method).</t>
    </r>
  </si>
  <si>
    <r>
      <rPr>
        <sz val="10.5"/>
        <rFont val="Times New Roman"/>
        <family val="1"/>
      </rPr>
      <t>Drying Time.</t>
    </r>
  </si>
  <si>
    <r>
      <rPr>
        <b/>
        <sz val="12.5"/>
        <rFont val="Times New Roman"/>
        <family val="1"/>
      </rPr>
      <t>COAL TAR EPOXY PAINT</t>
    </r>
  </si>
  <si>
    <r>
      <rPr>
        <sz val="10.5"/>
        <rFont val="Times New Roman"/>
        <family val="1"/>
      </rPr>
      <t>Dry Film Thickness.</t>
    </r>
  </si>
  <si>
    <r>
      <rPr>
        <sz val="10.5"/>
        <rFont val="Times New Roman"/>
        <family val="1"/>
      </rPr>
      <t>Flexibility.</t>
    </r>
  </si>
  <si>
    <r>
      <rPr>
        <sz val="10.5"/>
        <rFont val="Times New Roman"/>
        <family val="1"/>
      </rPr>
      <t>Gel Time.</t>
    </r>
  </si>
  <si>
    <r>
      <rPr>
        <sz val="10.5"/>
        <rFont val="Times New Roman"/>
        <family val="1"/>
      </rPr>
      <t>Pot Life.</t>
    </r>
  </si>
  <si>
    <r>
      <rPr>
        <sz val="10.5"/>
        <rFont val="Times New Roman"/>
        <family val="1"/>
      </rPr>
      <t>Volume of Solid.</t>
    </r>
  </si>
  <si>
    <r>
      <rPr>
        <b/>
        <sz val="12.5"/>
        <rFont val="Times New Roman"/>
        <family val="1"/>
      </rPr>
      <t>ROAD SIGN BOARD</t>
    </r>
  </si>
  <si>
    <r>
      <rPr>
        <sz val="10.5"/>
        <rFont val="Times New Roman"/>
        <family val="1"/>
      </rPr>
      <t>Retro Reflective Test.</t>
    </r>
  </si>
  <si>
    <r>
      <rPr>
        <b/>
        <sz val="12.5"/>
        <rFont val="Times New Roman"/>
        <family val="1"/>
      </rPr>
      <t xml:space="preserve">ROUGHNESS INDEX / ROAD
</t>
    </r>
    <r>
      <rPr>
        <b/>
        <sz val="12.5"/>
        <rFont val="Times New Roman"/>
        <family val="1"/>
      </rPr>
      <t>UN-EVENNESS TEST</t>
    </r>
  </si>
  <si>
    <r>
      <rPr>
        <sz val="10.5"/>
        <rFont val="Times New Roman"/>
        <family val="1"/>
      </rPr>
      <t>Road Surface Single Lane.(3.70 to 5.50 m)</t>
    </r>
  </si>
  <si>
    <r>
      <rPr>
        <sz val="10.5"/>
        <rFont val="Times New Roman"/>
        <family val="1"/>
      </rPr>
      <t>Each Additional Lane.</t>
    </r>
  </si>
  <si>
    <r>
      <rPr>
        <b/>
        <sz val="12.5"/>
        <rFont val="Times New Roman"/>
        <family val="1"/>
      </rPr>
      <t>OVERLAY DESIGN</t>
    </r>
  </si>
  <si>
    <r>
      <rPr>
        <sz val="10.5"/>
        <rFont val="Times New Roman"/>
        <family val="1"/>
      </rPr>
      <t>Benkelman Beam Test (Excluding Dead Journey Charges)</t>
    </r>
  </si>
  <si>
    <r>
      <rPr>
        <b/>
        <sz val="12.5"/>
        <rFont val="Times New Roman"/>
        <family val="1"/>
      </rPr>
      <t>NON -DESTRUCTIVE TEST</t>
    </r>
  </si>
  <si>
    <r>
      <rPr>
        <sz val="10.5"/>
        <rFont val="Times New Roman"/>
        <family val="1"/>
      </rPr>
      <t>Rebound Hammer Test.</t>
    </r>
  </si>
  <si>
    <r>
      <rPr>
        <sz val="10.5"/>
        <rFont val="Times New Roman"/>
        <family val="1"/>
      </rPr>
      <t>1 Point</t>
    </r>
  </si>
  <si>
    <r>
      <rPr>
        <sz val="10.5"/>
        <rFont val="Times New Roman"/>
        <family val="1"/>
      </rPr>
      <t>Ultrasonic Pulse Velocity</t>
    </r>
  </si>
  <si>
    <t>Rate in Rs.</t>
  </si>
  <si>
    <t>Road Surface 1.5 Lane to Two Lane.       (5.50 to 7.00 m)</t>
  </si>
  <si>
    <r>
      <rPr>
        <b/>
        <u/>
        <sz val="12.5"/>
        <rFont val="Times New Roman"/>
        <family val="1"/>
      </rPr>
      <t>BASIC TEST OF CEMENT.</t>
    </r>
  </si>
  <si>
    <t>BASIC TEST OF AGGREGATE.</t>
  </si>
  <si>
    <t>MIX DESIGN.</t>
  </si>
  <si>
    <t>FINE AGGREGATE.</t>
  </si>
  <si>
    <t>BRICKS</t>
  </si>
  <si>
    <t>FLOORING TILES (MOSSAIC / CEMENT)</t>
  </si>
  <si>
    <t>CERAMIC TILES / VITRIFIED TILES</t>
  </si>
  <si>
    <t>MANGLORE TILES</t>
  </si>
  <si>
    <t>CONCRETE</t>
  </si>
  <si>
    <t>CONCRETE PAVING BLOCKS</t>
  </si>
  <si>
    <t>Name of Test</t>
  </si>
  <si>
    <t>Test</t>
  </si>
  <si>
    <r>
      <rPr>
        <b/>
        <sz val="10"/>
        <rFont val="Times New Roman"/>
        <family val="1"/>
      </rPr>
      <t>Sr.
No.</t>
    </r>
  </si>
  <si>
    <t>Concrete Blocks  (Form)</t>
  </si>
  <si>
    <t>Murum, Building Rubish, Earth</t>
  </si>
  <si>
    <t>Excavated Rock    soling stone</t>
  </si>
  <si>
    <t>Sand, (crush metal)  Stone below 40 mm, Normal Brick sider aggre. Timber</t>
  </si>
  <si>
    <t>Stone aggregate 40mm Normal size and above</t>
  </si>
  <si>
    <t>Cement, Lime, Stone Block, GI, CI, CC &amp; AC Pipes /  Sheet&amp; Plate,  Glass in packs, Distemper, AC Sheet, Fitting Iron Sheet</t>
  </si>
  <si>
    <t>Bricks           1000 nos      1cum=500 Bricks</t>
  </si>
  <si>
    <t>Tiles Half Round Tiles / Roofing Tiles / Manglore Tiles</t>
  </si>
  <si>
    <t>Steel        (MS, TMT, H.Y.S.D.) Structural Steel</t>
  </si>
  <si>
    <t>Flooring Tiles Ceramic/ Marbonate</t>
  </si>
  <si>
    <r>
      <t xml:space="preserve">Lead    in        </t>
    </r>
    <r>
      <rPr>
        <b/>
        <sz val="16"/>
        <color rgb="FF7030A0"/>
        <rFont val="Arial"/>
        <family val="2"/>
      </rPr>
      <t>km</t>
    </r>
  </si>
  <si>
    <t>22-23</t>
  </si>
  <si>
    <t xml:space="preserve"> STATE SCHEDULE OF RATES 2022-23
</t>
  </si>
  <si>
    <t>Sr. 
No.</t>
  </si>
  <si>
    <t xml:space="preserve"> Chapter </t>
  </si>
  <si>
    <t xml:space="preserve">SSR Item No. </t>
  </si>
  <si>
    <t xml:space="preserve">Reference No. </t>
  </si>
  <si>
    <t xml:space="preserve"> Description of the item</t>
  </si>
  <si>
    <t xml:space="preserve"> Unit</t>
  </si>
  <si>
    <t xml:space="preserve">Completed Rate for 2022-23 excluding GST 
In Rs. </t>
  </si>
  <si>
    <t xml:space="preserve"> Labour Rate for 2022-23 excluding GST 
In Rs. </t>
  </si>
  <si>
    <t>Road Survey
and DPR</t>
  </si>
  <si>
    <t>Fixing chainage Stone /Bench mark Stone / Center Stone / Apex Stone in earth and all sorts of soil and soft murum including conveying excavated material,  fixing stone, including paintaining lettering One Numbers and back filling etc. complete.</t>
  </si>
  <si>
    <t>As directed by
Engineer in
charge</t>
  </si>
  <si>
    <t>One Number</t>
  </si>
  <si>
    <t>One Cubic Metre</t>
  </si>
  <si>
    <t>Taking the trial pit for roads, alignment, C.D. Works in Hard murum, including stacking the excavated material including all lifts and necessary back filling upto depth 1.5 meters</t>
  </si>
  <si>
    <t>Taking the trial pit for roads, alignment, C.D. Works in Hard murum, including stacking the excavated material including all lifts and necessary back filling upto depth 3.0 meters</t>
  </si>
  <si>
    <t>Taking the trial pit for roads, alignment, C.D. Works in Hard murum, and Boulders including stacking the excavated material including all lifts and necessary back filling upto depth 1.5 meters</t>
  </si>
  <si>
    <t>Taking the trial pit for roads, alignment, C.D. Works in Hard murum, and Boulders including stacking the excavated material including all lifts and necessary back filling upto depth 3.0 meters</t>
  </si>
  <si>
    <t>Fixing survey pegs in earth and all sorts Soil, Sand, Gravel, Soft Murum, etc. including conveying, fixing etc. complete.</t>
  </si>
  <si>
    <t>Reconnaisance Survey of Road alignment in plain  country including taking three dimensions of apexes, verification of type of land etc. alongwith the alignment etc. complete (Without Chaining).</t>
  </si>
  <si>
    <t>One  Kilometre</t>
  </si>
  <si>
    <t>Reconnaisance Survey of Road alignment in plain  country including taking three dimensions of apexes, verification of type of land etc. alongwith the alignment etc. complete (With Chaining).</t>
  </si>
  <si>
    <t>One Kilometre</t>
  </si>
  <si>
    <t>Reconnaissance Survey of a  road alignment for new hilly road utilising exsisting forest cart tracks with use of ghat tracer (if found necessary), taking three dimensions of apexes including verification of type of land etc. complete. (Without Chaining)</t>
  </si>
  <si>
    <t>Reconnaissance Survey of   road alignment for new hilly road utilising exsisting forest cart tracks with use of ghat tracer (if found necessary), taking three dimensions of apexes including verification of type of land etc. complete. (With Chaining)</t>
  </si>
  <si>
    <t>Reconnaissance Survey of  road alignment in hilly road utilising exsisting forest cart tracks with use of ghat tracer (if found necessary), taking three dimensions of apexes including verification of type of land etc. complete. (Without Chaining) .</t>
  </si>
  <si>
    <t>Reconnaissance Survey of  road alignment in hilly road utilising existing forest cart tracks  with use of ghat tracer (if found necessary), taking three dimensions of apexes including verification of type of land etc. complete. (With Chaining) .</t>
  </si>
  <si>
    <t>Detailed survey of road in plain country including chaining and levelling with cross sections at every two chains inclusive of closing of survey each day.</t>
  </si>
  <si>
    <t>Detailed survey of road length where earthwork is partly done including chaining and levelling with cross sections at every two chains inclusive of closing survey each day.</t>
  </si>
  <si>
    <t>Detailed survey  of road through  hilly country taking cross section at every chains or as required including chaining , levelling and closing survey each day.</t>
  </si>
  <si>
    <t>Detailed survey of road through hilly country taking cross section at every chains as desired including chaining ,levelling and closing survey each day utilising existing cart track.</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</si>
  <si>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triangular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a) up to 1 Acre</t>
  </si>
  <si>
    <t>One Acre</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</si>
  <si>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b) Above 1 Acre</t>
  </si>
  <si>
    <t>Reconnaisance survey including study of sheets, maps etc. for alignment including 3 dimension of apexes, fixing pegs, chain and compass or cross staff survey with L-Section and cross section of alignment at every 30 m or at every change of deviation whichever is less including fly levels at closing of day, fixing apex and B.M. stones of size 0.20*0.20*0.75 m  in  1:2:4 C.C. at every 200 m and preparation of alignment plans and all type of compliance if required from department.</t>
  </si>
  <si>
    <t>Preparation of detailed Plans and Estimates of road including typing in 5 copies, ammonia prints, with colouring of plans, proper filing, indexing and paging etc. complete and all types of compliance, if required from Department.</t>
  </si>
  <si>
    <t>Survey of C.D. works including taking L-section of Road, catchment area plan by Traverse method and taking  trial pits of size 1.00x1.00x1.50 m including preparation of detailed Plans and Estimates in 5 copies and all types of compliance if required from the Department.</t>
  </si>
  <si>
    <t>Survey of Minor bridge including taking L section of existing road and two defined cross sections ,one of U/s and one of D/s, one vergin cross section on alternate  proposed cross sections and bed slope of stream upto sufficient long distance as required with chain and compass. Taking three trial pits of size 1.00x1.00x3.0 m and collecting samples of  materials at site for ascertaining the silt factor, unit weight test, specific gravity from Govt. approved laboratories( testing charges to be borne by the agency)  and preparation of detailed survey data, submission of the project duly typed and colouring of the ammonia prints, site plan and other drawings etc. complete if required from the Department.</t>
  </si>
  <si>
    <t>Survey of major bridge including taking L-section of existing road two defined cross -sections (one at U/S and one at D/s) and one vergin cross section on alternate  proposed cross sections and bed slope of stream upto sufficient long distance as required with chain and compass.Taking 5 trial pits, three in bed, two on banks of size 2.00x2.00x3.00 m for collecting samples  of  materials at site for ascertaining the silt factor, unit weight test, specific gravity from Govt. approved laboratories (testing charges to be borne by the agency) and preparation of detailed survey data, submission of the project duly typed and colouring of ammonia prints, site plan and other drawings etc.complete. And all types of compliance if required from Department. (Excluding taking trial bores and contouring)</t>
  </si>
  <si>
    <t>One Running Metre</t>
  </si>
  <si>
    <t>Survey of raised Causeway including reconnaissance,  taking L section of existing road one defined one vergin one alternate proposed cross section and stream upto sufficient lengths with chain and compass taking two trial pits of size 2.00x2.00x3.00 m. collecting samples at site ascertaining silt factor and preparation of detailed survey data,submission of the project duly typed colouring of the ammonia prints,site plan and other drawing etc.complete if required from Deparetment.</t>
  </si>
  <si>
    <t>Preparation of detailed plans and estimates of Raise Causeway on the basis of the approved detailed survey data by competent authority including typing in 5 copies ammonia prints site plan other drawings with colouring of plans proper filling indexing and paging etc.complete and all types of compliance if required from Department.</t>
  </si>
  <si>
    <t>Complete survey of stream having catchment area upto 1 sq. mile including catchment survey taking necessary L.S./C.S. and other details etc. complete.</t>
  </si>
  <si>
    <t>Complete survey of stream having catchment area above 1 sq. Mile and upto 5 sq. Miles including taking necessary L.S./C.S. and other details etc. complete.</t>
  </si>
  <si>
    <t>Reconnaissance survey of alignment in plain country for approaches to the bridge including taking three dimensions of apexes. ( Without chaining )</t>
  </si>
  <si>
    <t>Detailed survey of approaches including Chain and Compass survey along bridge alignment  and approaches including closing each day work.</t>
  </si>
  <si>
    <t>Taking longitudinal section of streams extending upstream and downstream side of the  bridge site, requisite One Number of cross section of the stream on either sides block contouring and other details etc. complete. (Length of L.S. and C.S. for contouring to be worked out)</t>
  </si>
  <si>
    <t>Demarcation of right of way (ROW) as per design using total station including calculation of co-ordinates of 30 Meter interval on both sides of road.</t>
  </si>
  <si>
    <t>Preparation of Land Acquisition proposal  including collection of 7/12 and 8/A documents marking alignment on village maps , area calculation, preparation of proposal, printing,binding, etc. complete and submission of 5  sets more ever liasoning  and coordination with revenue authorities with compliance if any until finalisation of award including  Joint measurement of the alignment.  For new alignment.</t>
  </si>
  <si>
    <t>Preparation of Land Acquisition proposal  including collection of 7/12 and 8/A documents marking alignment on village maps , area calculation, preparation of proposal, printing,bindind, etc. complete and submission of 5  sets more ever liasoning  and coordination with revenue authorities with compliance if any until finalisation of award including  Joint measurement of the alignment.  For existing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</si>
  <si>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New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</si>
  <si>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Existing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</si>
  <si>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Hilly Terrain New Alignment</t>
  </si>
  <si>
    <t>Demarcation of Road boundry (ROW) including fixing the boundry stones of standard size  and shape including fixing in block of standard size of C.C. of 1:4:8 white washing at 30 M interval on both sides</t>
  </si>
  <si>
    <t>Taking trial bores 75 to 100 mm for 53.0 to 88.9 mm core dia over burden ( by diamond drilling machine ) such as soil of all sorts, soft murum,hard murum and boulders and in soft rock including all materials such as casing pipes and accessories oil, grease, steel, rods, and such other materials as required (including conveying the material to site of work) . Preserving the loose sample in glass jar and core sample serially on site of work and conveying the same to HQ of concernring office as directed.    a) over burden 0 to 50 meter.</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</si>
  <si>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Nx Bit 0 to 50 metre</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</si>
  <si>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Ax Bit  0 to 50 metre</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</si>
  <si>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Other Rock  with diamond drill. 0 to 50 metre</t>
  </si>
  <si>
    <t>Providing tun tappa core boxes of jungle  wood of size1.25mx 0.35x 0.15m  for preserving  core sample  with  all fixtures and  fastening  handles including  locking arrangment etc . complete.</t>
  </si>
  <si>
    <t>Providing and maintaining temparory platform of bore location in river bed in upto 1M of standing water and of size 3.50 x 4.00 M by using sand bags in layer for platform including all  required materials labours etc. complete.</t>
  </si>
  <si>
    <t>Providing and maintaining temporary platform for erecting boring machined in river bed to the depth of standing water 1m to 2m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1 m to 2 m</t>
  </si>
  <si>
    <t>Providing and maintaining temparory platform for erecting boring machined in river bed to the depth of standing water 2 m and above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2 m  and Above.</t>
  </si>
  <si>
    <t>Conveying the boring machine and engine and all its accessories etc. to the site of the work and back including loading unloading etc. complete.  ( Note - Distance to be measured from the station of boring machine engine etc. of district head quarters to site of the work by short route ).</t>
  </si>
  <si>
    <t>Shifting boring plant with all its components and reinstalling the same at the directed place including all its charges etc. complete.</t>
  </si>
  <si>
    <t>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t>
  </si>
  <si>
    <t>Preparing land plans and land schedule including carrying out plane table survey for Private / Forest land on both side of road in Rural and Urban areas. The work of plotting and certificate from T.I.L.R. or other authorities shall be obtained from correctness of prepared plans. Tracing ang taking out prints and preparing the requisite booklets duly bounds and printing with all materials etc. Three land plan booklets along with original tracing shall be supplied including procurement of village maps / forest land plans from concern authorities.Note : The item plane table includes following points 1 ) Carrying out plane table survey. 2) Plotting of duly surveyed area . 3) Collection of data  from  D.I.L.R. authorities  and verification of survey maps by D.I.L.R. authorities . 4) Preparing three booklets of survey maps including taking out prints of survey maps, binding etc. 5) Carrying out plane table survey of the Private / Forest land along the road upto 30 meters on either side from the road centre.</t>
  </si>
  <si>
    <t>Geometrical design of road horizontal and vertical curves for design speed specified by IRC including carrying out trail for optimising of civil cost minimising land acquisition and maximum use of existing facility and preparation of widening arrangement drawing for insisting structures stake out date for horizontal alignment and working levels including super elevation effect etc. complete.</t>
  </si>
  <si>
    <t>Preparation of roadway, drawing (Plan And Profile ) on computer by using Autocad of required scale showing all topo feature and proposed construction details such as carriage way , median service road, toe line, retaining walls, cross drainage works, major structures, etc. complete. Including indexing, level tables, legend, basic information of project and design details etc.</t>
  </si>
  <si>
    <t>Survey of C.D. works including taking L-Section of road, catchment area plan by Traverse method and taking trial pits of size 1.50M x 1.50M x 1.50M including preparation of detailed plans and estimates in 5 copies and all types of compliance if required from the department.</t>
  </si>
  <si>
    <t>Design of junctions including detail layout of traffic signs, informatory boards traffic islands. Breaks in median verge including working levels at junctions as per IRC standards etc. complete. a) Major Junction</t>
  </si>
  <si>
    <t>Design of junctions including detail layout of traffic signs, informatory boards traffic islands. Breaks in median verge including working levels at junctions as per IRC standards etc. complete.  b) Minor Junction</t>
  </si>
  <si>
    <t>Preparaion of initial design of flyovers with preparing General Arrangement drawing with dimensions  etc. complete and preparation of rough estimate for all components of bridge. Including supplying four copies of coloured drawings and copy of drawing on C.D. ( excluding geotechnical and structural design part.)</t>
  </si>
  <si>
    <t>Preparation of draft / Final Report comprising of technical, financial economic feasibility and environmental aspects of the project including executive summary and detailed chapters on necessity and introduction of project existing and future traffic, design philosophy scope of work, summary of available cost estimates justification for rates adopted, key points of execution, salient features of the project, location of toll plaza, toll rate / policy to be adopted and specification of major construction items etc. in 8 copies having attractive cover and binding s directed by engineer in charge etc. complete.</t>
  </si>
  <si>
    <t>Preparation of Autocad drawing with colour print for Building / Bridge / Road/ CD Works in required size etc. complete. - A-0 Size</t>
  </si>
  <si>
    <t>Preparation of Autocad drawing with colour print for Building / Bridge / Road/ CD Works in required size etc. complete. A-1 Size</t>
  </si>
  <si>
    <t>Preparation of Autocad drawing with colour print for Building / Bridge / Road/ CD Works in required size etc. complete. A-2 Size</t>
  </si>
  <si>
    <t>Autocad drawing with colour print out for  Building / Bridge / Road/ CD Works in required size etc. complete. A-0 Size</t>
  </si>
  <si>
    <t>Autocad drawing with colour print out for  Building / Bridge / Road/ CD Works in required size etc. complete. A-1 Size</t>
  </si>
  <si>
    <t>Autocad drawing with colour print out for  Building / Bridge / Road/ CD Works in required size etc. complete. A-2 Size</t>
  </si>
  <si>
    <t>Autocad drawing with colour print out for  Building / Bridge / Road/ CD Works in required size etc. complete. A-3 Size</t>
  </si>
  <si>
    <t>Autocad drawing with colour print out for  Building / Bridge / Road/ CD Works in required size etc. complete. A-4 Size</t>
  </si>
  <si>
    <t>Deploying Automated Traffic Count and classification system on Road (Two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A) Up to 7 Days  (Two Lane)</t>
  </si>
  <si>
    <t>Per Day</t>
  </si>
  <si>
    <t>Deploying Automated Traffic Count and classification system on Road (One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B) Extra charges for every additional lane (If required)</t>
  </si>
  <si>
    <t xml:space="preserve">Providing of Jeep/vehicle for conveying surey material, Engineers, labours etc. complete </t>
  </si>
  <si>
    <t>SSR 2022-23 :- Road Sub Grade</t>
  </si>
  <si>
    <t>Cutting down trees including trunks and branches with girths above 90cm to 180cm and stacking the materials neatly with all lifts and lead of 1000m. as directed and earth filling in the depression/pit if any.</t>
  </si>
  <si>
    <t>Cutting down trees including trunks and branches with girths above 180cm to 270cm and stacking the materials neatly with all lifts and lead of 1000m. as directed and earth filling in the depression/pit if any.</t>
  </si>
  <si>
    <t>Cutting down trees including trunks and branches with girths above 270cm to 450cm and stacking the materials neatly with all lifts and lead of 1000m. as directed and earth filling in the depression/pit if any.</t>
  </si>
  <si>
    <t xml:space="preserve">Clearing grass and removal of rubbish up to a distance of 50 metres outside the periphery of the area . </t>
  </si>
  <si>
    <t xml:space="preserve"> One Square Metre</t>
  </si>
  <si>
    <t xml:space="preserve">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1000 metres including removal and disposal of top organic soil not exceeding 150 mm in thickness. </t>
  </si>
  <si>
    <t>Excavation for roadway in earth, soil of all sorts, sand, gravel or soft murum including dressing section to the required grade, camber and side slopes and conveying the excavated materials with all lifts upto a lead of 50m. and spreading for embankment or stacking as directed. By Manual Means. ( Item used only when Quantity is below 10 Cu.m.)</t>
  </si>
  <si>
    <t xml:space="preserve">Excavation for roadway in earth, soil of all sorts, sand, gravel or soft murum including dressing section to the required grade, camber and side slopes and conveying the excavated materials with all lifts upto a lead of 50m. and spreading for embankment or stacking as directed. </t>
  </si>
  <si>
    <t xml:space="preserve">Excavation for roadway in hard murum and boulder including dressing section to the required grade, camber and side slopes and conveying the excavated materials with all lifts upto a lead of 50m.and spreading for embankment or stacking as directed. </t>
  </si>
  <si>
    <t xml:space="preserve">Excavation for roadway in soft rock, including dressing section to the required grade, camber and side slopes and conveying the excavated materials with all lifts upto a lead of 50m. and spreading or stacking as directed. </t>
  </si>
  <si>
    <t>Excavation for roadway in hard rock by controlled blasting including dressing section to the required grade, camber and side slopes and conveying the excavated materials with all lifts upto a lead of 50m. and spreading for embankment or stocking as directed.(Inculding 50% Utilisation of useable Excavated material)</t>
  </si>
  <si>
    <t>Excavation for roadway in hard rock by wedging and chiselling or line drilling including dressing section to the required grade, camber and side slopes and conveying the excavated materials with all lifts upto a lead of 50m. and spreading for embankment or stacking as directed.</t>
  </si>
  <si>
    <t xml:space="preserve">Excavation for catch / side water gutter in all sorts of soils to the specified section including stacking the excavated stuff in a regular bund and disposing of unsuitable or excess stuff as directed all sorts of soils. </t>
  </si>
  <si>
    <t>Excavation for catch / side water gutter in Soft rock strata to the specified section including stacking the excavated stuff in a regular bund and disposing of unsuitable or excess stuff as directed.</t>
  </si>
  <si>
    <t xml:space="preserve">Excavation for catch / side water gutters in  Hard rock strata to the specified section including stacking the excavated stuff in a regular bund by chiselling and wedging and disposing of unsuitable or excess stuff as directed. </t>
  </si>
  <si>
    <t>Watering and compacting of embankment formed of materials obtained from the road cutting within a lead of 50 m, not less than 97 % of standard Proctor density after laying them in layers of 20 cm. to 30 cm. with vibratory roller.</t>
  </si>
  <si>
    <t>Watering and compacting of embankment formed of materials obtained from the road cutting within a lead of 50 m, not less than 97% of standard Proctor density after laying them in layers of 20 cm. to 30 cm. with Power roller.</t>
  </si>
  <si>
    <t>Conveying materials obtained from road cutting including all lifts, laying in layers of 20cm to 30cm. breaking clods, dressing to the required lines, curves, grades and section, watering and compacting to not less than 97% of standard Proctor density for a lead of over 50m. to 300m. inclusive from the site of excavation to the site of deposition as directed.</t>
  </si>
  <si>
    <t>Conveying materials obtained from road cutting including all lifts, laying in layers of 20cm. to 30cm. breaking clods, dressing to the required lines, curves, grades and section, watering and compacting to not less than 97% of standard proctor density for a lead of 300m. to 500m. inclusive, from the site of excavation to the site of deposition as directed.</t>
  </si>
  <si>
    <t>Compacting the hard murum side widths including laying in layers on each side with vibratory roller including artificial watering etc. complete.</t>
  </si>
  <si>
    <t xml:space="preserve">Providing dry rubble stone  pitching 23 cm (about 9 ) thick including all material, quarry spalls, labour etc. complete. </t>
  </si>
  <si>
    <t>Providing, laying and spreading soil on a prepared sub grade, pulverizing, mixing the spread soil in place with rotavator with 3 per cent slaked lime with minimum content of 70 per cent of CaO, grading with motor grader and compacting with the road roller at OMC to achieve atleast 98 per cent of the max dry density to form a layer of sub base.</t>
  </si>
  <si>
    <t>Providing, laying and spreading soil on a prepared sub grade, pulverizing, adding the designed quantity of cement to the spread soil, mixing in place with rotavator, grading with the motor grader and compacting with the road roller at OMC to achieve the desired unconfined compressive strength and to form a layer of sub-base/base.</t>
  </si>
  <si>
    <t>Laying and spreading available soil in the sub-grade on a prepared surface, pulverizing, mixing the spread soil in place with rotavator with 3 per cent slaked lime having minimum content of 70 per cent of CaO, grading with motor grader and compacting with the road roller at OMC to the desired density to form a layer of improved sub grade.</t>
  </si>
  <si>
    <t>SSR 2022-23 :- Road Sub Base and Base Course</t>
  </si>
  <si>
    <t>Construction of granular sub-base by providing close graded Material, mixing in a mechanical mix plant at OMC, carriage of mixed Material to work site, spreading in uniform layers with motor grader/ Paver on prepared surface and compacting with vibratory roller to achieve the desired density, complete as per clause 401 -- Plant Mix Method and Grading - I Material</t>
  </si>
  <si>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 Plant Mix Method and Grading - II Material</t>
  </si>
  <si>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Plant Mix Method and Grading - III Material</t>
  </si>
  <si>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 Material</t>
  </si>
  <si>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II Material</t>
  </si>
  <si>
    <t>Construction of granular sub-base by providing close graded material, spreading in uniform layers with motor grader/ Paver on prepared surface, mixing by mix in place method with rotavator at OMC, and compacting with vibratory roller to achieve the desired density, complete as per clause 401 -- By Mix in Place Method and Grading - III Material</t>
  </si>
  <si>
    <t>Lime, Fly ash Stabilized Soil Sub-Base -- Construction of Sub-base using lime - Fly ash admixture with granular soil, free from organic matter/ deleterious material or clayey silts and low plasticity clays having PI between 5 and 20 and liquid limit less than 25 and commercial dry lime, slaked at site or pre-slaked with CaO content not less than 50 per cent, Fly ash to conform to gradation as per clause 4.3 of IRC: 88-1984, lime + Fly ash content ranging between 10 to 30 per cent, the minimum un-confined compressive strength and CBR value after 28 days curing and 4 days soaking to be 7.5kg/sq, cm and 25 per cent respectively, all as specified in IRC: 88-1984.</t>
  </si>
  <si>
    <t>Cement Treated Crushed Rock or combination as per clause 403.2 and table 400.4 in Sub base/ Base --Providing, laying and spreading Material on a prepared sub grade, adding the designed quantity of cement to the spread Material, mixing in place with rotavator, grading with the motor grader and compacting with the road roller at OMC to achieve the desired unconfined compressive strength and to form a layer of sub-base/base course.</t>
  </si>
  <si>
    <t>Scarifying the existing granular road surface to a depth of 50 mm  and disposal of scarified material within all lifts and leads upto 1000 metres.</t>
  </si>
  <si>
    <t>Dismantling of flexible pavements and disposal of dismantled materials up to a lead of 1000 metres, stacking serviceable and unserviceable materials separately etc. complete.</t>
  </si>
  <si>
    <t>Making 50 mm x 25 mm furrows, 45 degree to the center line of the road and at one metre interval in the existing thin bituminous wearing coarse including sweeping and disposal of excavated material within 1000 metres lead</t>
  </si>
  <si>
    <t>Making 50 mm x 50 mm furrows, 45 degree to the center line of the road and at one metre interval in the existing thin bituminous wearing coarse including sweeping and disposal of excavated material within 1000 metres lead</t>
  </si>
  <si>
    <t>Brooming the W.B.M. surface by wire Brushes, coir brushers, dusting, cleaning etc. for receiving the bituminous treatment complete. Brooming the water Bound Macadam surface by wire.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</si>
  <si>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</si>
  <si>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</si>
  <si>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</si>
  <si>
    <t>Crushed Cement Concrete Sub-base / Base - Breaking and crushing of material 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</si>
  <si>
    <t>Penetration Coat Over Top Layer of Crushed Cement Concrete Base -- Spraying of bitumen over cleaned dry surface of crushed cement concrete base at the rate of 25 kg per 10 sqm by a bitumen pressure distributor, spreading of key aggregates at the rate of 0.13 cum per 10 sqm by a mechanical gritter and rolling the surface as per clause 506.3.8</t>
  </si>
  <si>
    <t>Wet Mix Macadam -- 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 Laying By Grader/Paver.</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</si>
  <si>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</si>
  <si>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45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</si>
  <si>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</si>
  <si>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45 mm maximum size</t>
  </si>
  <si>
    <t>Dismantling of existing B.T. Surface (flexible Pavement) to a depth of 50 mm. manually including loading of dismantled material to transport vehicle at site excluding lead charges</t>
  </si>
  <si>
    <t xml:space="preserve">Prime coat - Providing and applying primer coat with bitumen emulsion on prepared surface of granular Base including cleaning of  road surface and spraying, primer at the rate of 0.60 kg/sqm using mechanical means. </t>
  </si>
  <si>
    <t>Providing and applying tack coat on the prepared surface heating by fames in Boiler and spraying bitumen set footed in bitumen boller on B.T. surface 2.5 kg/10 sqm.(VG-30 bulk bitumen rates are considered to arrive at rates)</t>
  </si>
  <si>
    <t>Providing and applying tack coat on the prepared surface heating by fames in Boiler and spraying bitumen with sprayer on Dry / Hungry B.T. surface 3 kg/10 sqm. (VG-30 bulk bitumen rates are considered to arrive at rates)</t>
  </si>
  <si>
    <t>Providing and applying tack coat on the prepared surface heating by flames in Boiler and spraying bitumen with sprayer on   Granular surface treated with primer @ 2.75 kg/10 sqm(VG-30 bulk bitumen rates are considered to arrive at rates)</t>
  </si>
  <si>
    <t>Providing and applying tack coat on the prepared surface heating by flames in Boiler and spraying bitumen with sprayer on Concrete surface treated with primer @ 3.25 kg/10 sqm (VG-30 bulk bitumen rates are considered to arrive at rates)</t>
  </si>
  <si>
    <t>Providing and constructing 75 mm. thick Modified  Penetration Macadam (MPM) road surface including all materials, preparing the existing road surface, spreading 40 mm. stone metal layers 30% crusher broken metal + 70% Hand broken (by breaking rubble  obtained by blasting)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</si>
  <si>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IRC-SP-20, 2002 Clause No. 8.7.3</t>
  </si>
  <si>
    <t>Providing and constructing 75 mm. thick Modified  Penetration Macadam (MPM) road surface including all materials, preparing the existing road surface, spreading 40 mm. stone metal layers 100% crusher broken metal with conical crusher plant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</si>
  <si>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</si>
  <si>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Providing and constructing 75 mm. thick Modified  Penetraction Macadam (MPM)  road surface including all materials, preparing the existing road surface, spreading 40 mm. stone layers metal 100%  crusher broken metal with conical crusher plant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</si>
  <si>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Providing and constructing 50 mm. thick Modified  Penetration Macadam (MPM)  road surface including all mataerials, preparing the existing road surface, spreading 40mm. stone metal layers 30% crusher broken metal + 70% Hand broken (by breaking rubble  obtained by blasting)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</si>
  <si>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Providing and constructing 50 mm. thick Modified  Penetration Macadam (MPM)  road surface including all mataerials, preparing the existing road surface, spreading 40mm. stone metal layers 100% crusher broken metal with conical crusher plant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</si>
  <si>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 xml:space="preserve">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specified grade @ 1.75 kg / sqm, spreading 12mm.size chips compacting with Static roller having weight 8 to 10 MT. to achive the desired degree of compaction as per Technical Specification Clause 506 etc.complete, including applying tack coat of bitumen 0f specified grade at the rate of 0.30 Kg Sqm.(on existing bitumen surface.) </t>
  </si>
  <si>
    <t>Providing and constructing 50 mm. thick  Modified  Penetration Macadam (MPM) road surface including all materials, preparing the existing road surface, spreading 40mm. stone layers metal 100%  crusher broken metal with conical crusher palnt, heating and spraying the bitumen of specified grade @ 1.75 kg / sqm, spreading 12mm.size chips compacting with Static roller having weight 8 to 10 MT. to achive the desired degree of compaction as per Technical Specification Clause 506 etc.complete, including applying tack coat at the rate of 0.30 Kg Sqm.on existing bitumen surface. (VG-30 bulk bitumen rates are considered to arrive at rates)</t>
  </si>
  <si>
    <t>Providing, laying and compacting of Built-up-spray grout layer 75 mm thick over prepared base consisting of  two layers composite construction of compacted crushed coarse aggregates with application of  bituminous binder of biyumen of specified Grade @ 1.520 Kg/ Sqm after each layer, ( i.e 1.520x2=3.04 say 3.00 Kg/Sqm) and with key aggregates placed on top of the second layer and compacting with static roller 8 to 10 MT. Excluding cost of tack coat and  scarifying etc. Complete.(VG-30 bulk bitumen rates are considered to arrive at rates)</t>
  </si>
  <si>
    <t>BITUMINOUS MACADAM:--Providing and laying bituminous macadam using crushed aggregate of Grading 1, premixed with bituminous binder, transported at site with VTS, laid over a previously prepared surface , finished to the required grade ,level, alignment,and rolling to achieve the desired density for 80/100 mm compacted thickness with drum mix type hot mix plant with SCADA having complying essential features of Hot mix plant as per IRC-27 2009 specified conditions and attachments such as electronic load sensor based belt conveyers,automatic synchronization of bitumen and aggregate fedder,built in dust controller system and PLC for Drum Mix plant ,Sensor paver,and Vibratory roller excluding prime/Tack coat etc. complete --Bitumen  3.30% of specified grade (VG-30 bulk bitumen rates are considered to arrive at rates)</t>
  </si>
  <si>
    <t>DENSE BITUMINOUS MACADAM: Proving and laying dense bituminous macadam using crushed aggregates of Grading 1, premixed with bituminous binder of specified grade of Bitumen @ 4.50 per cent by weight of total mix and filler, transported to site with VTS , laid over a previously prepared surface, finished to the required grade, level, alignment, and rolling to achieve the desired density for 76-100 mm compacted thickness .USING Batch mix type hot mix plant with SCADA, Sensor Paver, Vibratory roller with Stone Dust filler.(VG-30 bulk bitumen rates are considered to arrive at rates)</t>
  </si>
  <si>
    <t>DENSE BITUMINOUS MACADAM:--Providing and laying dense bituminous macadam using crushed aggregate of grading 1, premixed with bituminous binder Bitumen of specified grade,@ 4.50 % by weight of total mix and filler, transported at site with VTS, laid over a previously prepared surface , finished to the required grade ,level, alignment,and rolling to achieve the desired density for 76/100 mm compacted thickness with drum mix type hot mix plant with SCADA having complying essential features of Hot mix plant as per IRC-27-2009 specified conditions and attachments such as electronic load sensor based belt conveyers, automatic synchronization of bitumen and aggregate fedder,built in dust controller system and PLC for Drum Mix plant ,Sensor paver, and Vibratory roller excluding prime/Tack coat etc. complete --Bitumen VG-30 grade with stone dust filler (VG-30 bulk bitumen rates are considered to arrive at rates)</t>
  </si>
  <si>
    <t>BITUMINOUS CONCRETE:- Providing and laying bituminous concrete using crushed aggregates of grading 1, premixed with bituminous binder @ 5.20 per cent by weight of total mix and filler, transported to site with VTS , laid over a previously prepared surface, finished to the required grade, level, alignment, and rolling to achieve the desired compaction  for 50 mm compacted thickness with specified grade of Bitumen,Excluding prime / tack coat. For Bitumen of specified grade -- USING Batch mix type hot mix plant with SCADA, Sensor Paver, Vibratory roller with Stone Dust filler. (VG-30 bulk bitumen rates are considered to arrive at rates)</t>
  </si>
  <si>
    <t>BITUMINOUS CONCRETE:--Providing and laying bituminous concrete using crushed aggregate of grading 1,  premixed with bituminous binder @5.40% by weight of total mix and filler, transported at site with VTS, laid over a previously prepared surface, finished to the required grade ,level, alignment, and rolling to achieve the desired density for 50mm compacted thickness with drum mix plant with SCADA, Sensor paver and Vibratory roller excluding prime/Tack coat etc. complete --Bitumen of specified grade with stone dust filler. (VG-30 bulk bitumen rates are considered to arrive at rates)</t>
  </si>
  <si>
    <t>SSR 2022-23 :- Road surface and ragid pavement</t>
  </si>
  <si>
    <t>Providing bituminous Type A liquid seal coat on bituminous surface including supplying all materials and bitumen of specified grade  preparing existing road surface, heating and applying bitumen @ 0.98 KgSqm. by mechanical means, spreading chips and rolling, by static roller having weight 8 to 10 MT. etc. complete. (VG-30 bulk bitumen rates are considered to arrive at rates)</t>
  </si>
  <si>
    <t>Providing and laying of Type - B premix seal coat with HMP of approprate  crushed stone chipping 6.70 mm size and penetration bitumen of specified grade @ 0.68 Kg / Sqm. , preparing existing road surface including mixing in suitable Batch Mix  plant and rolling by  static roller having weight 8 to 10 MT. etc. complete.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</si>
  <si>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a) 19 mm nominal chippling size (bitumen 12.00 kg/10 Sq.M.) -- Bitumen of specified grade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</si>
  <si>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b) 13 mm nominal chippling size (bitumen 10.00 kg/10 Sq.M -- Bitumen of specified grade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</si>
  <si>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c) 10 mm nominal chippling size (bitumen 9.0 kg/10 Sq.M -- Bitumen of specified grade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</si>
  <si>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d) 6 mm nominal chippling size (bitumen 7.50 kg/10 Sq.M -- Bitumen of specified grade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</si>
  <si>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</si>
  <si>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 Over MPM Surface) (VG-30 bulk bitumen rates are considered to arrive at rates)</t>
  </si>
  <si>
    <t>9 MM SEAL COAT: Providing and laying of Type A 9mm premix seal coat with HMP of apropriate capacity crushed stone chiping 6.7 mm size and penetration bitumen of specified grade @ 1.2kg/Sq.m,  preparing existing road surface by mechanical means, spreading chips and rolling, by static roller having weight 8 to 10 MT. etc. complete.(VG-30 bulk bitumen rates are considered to arrive at rates)</t>
  </si>
  <si>
    <t>SSR 2022-23 :- Rigid Pavement</t>
  </si>
  <si>
    <t>Providing and laying in-situ  M30 Grade unreinforced plain cement concrete  pavement  over a prepared sub base with 43 grade cement , coarse and fine aggregate(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</si>
  <si>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</si>
  <si>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</si>
  <si>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 xml:space="preserve">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</si>
  <si>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</si>
  <si>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 xml:space="preserve">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</si>
  <si>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 xml:space="preserve">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</si>
  <si>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</si>
  <si>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 xml:space="preserve">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t>
  </si>
  <si>
    <t xml:space="preserve">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</si>
  <si>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 xml:space="preserve">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t>
  </si>
  <si>
    <t xml:space="preserve">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</si>
  <si>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 trial length construction, concrete strength not to be less than 10 Mpa at 7 days, mixed in a batching plant/ Weigh batch mixer, transported to site with all leads and lifts, laid with a paver with electronic sensor /by suitable means as approved by  Engineer-in-charge , compacting with  vibratory roller, finishing,  curing and  including preparation of sub-grade surface if required etc. complete.  with fully automatic micro processor based PLC with SCADA enabled reversible Drum Type mixer/ concrete Batch mix plant (Pan mixer) etc. complete.</t>
  </si>
  <si>
    <t>Providing and fixing in position TMT FE 500,  32 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</si>
  <si>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Providing and fixing in position TMT FE 500, 25mm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</si>
  <si>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Providing and fixing in position TMT FE 500, tie bars precoated with anticorrosive epoxy paint of 12 mm dia. 70 cms.long and at 30.00 cm. C/C  and wherever directed including handling, straightening wrapping with paper of approved quality for half length, necessary cutting, handling, straightening , supported by assembly of TMT FE 500, chairs with proper alignment etc. complete.</t>
  </si>
  <si>
    <t>MORTH 602.6.3 &amp; 602.6.4</t>
  </si>
  <si>
    <t xml:space="preserve">Cutting transverse contraction joints 3 to 4 mm wide and depth 60mm. .in concrete slab using concrete cutting machine with diamond studded saw within 48 hours of casting of bay / slab etc. complete including subsequent widening of the groove 8 to 10 mm. wide at top having depth of 15 mm. as directed by Engineer incharge. </t>
  </si>
  <si>
    <t xml:space="preserve">Providing to contraction joints polysuphide sealent (Pouring grade) confirming to BS : 5212 - 1989 into sawed groove widened at top for sealent reservoir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   
(A) Contraction and longitudinal joints (15 mm. deep x 8 mm.wide) </t>
  </si>
  <si>
    <t>Providing and laying 125 micron Low Density Polyethylene (LDPE) sheet confirming to IS 3395 : 1997 below concrete pavement including all materials and labour complete.</t>
  </si>
  <si>
    <t>Providing and fixing factory made Hydraulically pressed Mechanically vibrated and compacted precast inter locking cement concrete paving blocks 80MM thick in M-40 grade of approved size and shape for City streets, small /medium market roads,low volume roads, utility cuts on arterial roads etc.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</si>
  <si>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Providing and fixing factory made Hydraulically pressed Mechanically vibrated and compacted precast inter locking cement concrete paving blocks 100MM thick in M-50 grade of approved size and shape for City streets and roads with high volume/ heavy traffice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</si>
  <si>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Providing and laying in situ cement concrete M -30 with tremix treatment for 200 mm thickness for Concrete Road is including laying plastic sheet for 125 micron thickness with groove cutting of 4 mm wide and 20 mm deep with necessary refilling with bitumen ( excluding reinforcement) with coarse and fine aggregate ( natural sand/ VSI grade finely washed crushed sand) etc. complete  with fully automatic micro processor based PLC with SCADA enabled reversible Drum Type mixer/ concrete Batch mix plant (Pan mixer) etc. complete.</t>
  </si>
  <si>
    <t>Providing and laying in situ cement concrete M -30 with tremix treatment for 200 mm thickness for Concrete Road is including laying plastic sheet for 125 micron thickness with groove cutting of 4 mm wide and 20 mm deep with necessary refilling with polysuphide sealent (Pouring grade) confirming to BS : 5212 - 1989 into sawed groove widened at top for sealent reservoir of specified size and shape as per detailed drawing including fixing Polyethylene foam backer rod of required diameter  ( excluding reinforcement) with coarsen and fine aggregate Using V.S.I.Quality Artifitial Sand etc. complete  with fully automatic micro processor based PLC with SCADA enabled reversible Drum Type mixer/ concrete Batch mix plant (Pan mixer) etc. complete.</t>
  </si>
  <si>
    <t>SSR 2022-23 :- Roads Furniture</t>
  </si>
  <si>
    <t>Providing and fixing _______ metre stones as per I.R.C. standard including fixing in standard size ______ block including curing, painting lettering etc. complete.</t>
  </si>
  <si>
    <t>124.80 Kg/M3</t>
  </si>
  <si>
    <t xml:space="preserve">Fixing 1:2:4 ordinary km. stones in C.C. 1:4:8 </t>
  </si>
  <si>
    <t xml:space="preserve">Fixing  R.C.C. 5th Km. stones, in  c.c. 1:4:8 </t>
  </si>
  <si>
    <t xml:space="preserve">Dismantling of __________Stone including cutting of earth, foundation and disposal of dismantled material with all lifts and lead upto 1000 m and back filling of pit. </t>
  </si>
  <si>
    <t xml:space="preserve"> Hectometer Stone </t>
  </si>
  <si>
    <t>Painting with approved enamel paint in two coats including cleaning surface and lettering for________ stone etc. complete.</t>
  </si>
  <si>
    <t>Lettering on masonry works with nalla flow direction, span One Number and location etc. complete.</t>
  </si>
  <si>
    <t>Painting letters upto 20 cm height complete brushes, coir brushers, dusting, cleaning, including cost of paint etc. complete.</t>
  </si>
  <si>
    <t>Painting and One Numbering trees with white background and black lettering etc. complete.</t>
  </si>
  <si>
    <t>Providing white and colour washing to road side trees in 2 coats in 2 bands of white and one red band at centre of 30 cm height each including preparing the surface, cost of material, conveying etc. complete.</t>
  </si>
  <si>
    <t>Painting Line, Dashes, Arrows etc on Roads in two coats on new work with ready mixed road marking paint confirming to I.S. 164 on Bituminous surface including cleaning the surface of all dirt, dust and other foreign matter, demarcation at site and traffic control (Over/Upto __cm wide) (MORTH-803) --______ Surface</t>
  </si>
  <si>
    <t>One Square Meterr</t>
  </si>
  <si>
    <t>Supplying and Fixing of Molded Shank Raised Pavement Markers / Cat's Eye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DO III Dt 11.06. 1997. The height, width and length shall not exceed 50 mm, 100 mm and 102 +/- 2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500 Kg. Fixing will be by drilling holes on the road for the shanks to go inside, without nails and using epoxy resin based adhesive as per manufacturer's recommendation and complete as directed by the engineer.The contractor shall submit a two year warranty  for satisfactory field performance including stipulated retro-reflectance of the reflecting panel, to the Engineer.</t>
  </si>
  <si>
    <t>Providing and Fixing of Median Marker that are made of tough, high impact resistant, injection-molded, thermoplastic body with an isosceles trapezoidal structure of length, width and height not less than 15cm, 10cm and 10cm respectively and thickness not less than 1.8mm, the body structure shall be rounded at its acute angle, all the corners and edges. The plastic used for molding the Median Marker shall have a minimum Notched Izod Impact strength value of 600 J/m at room temperature, when tested in accordance with ASTM D256 and shall retain at least 70% of this value when subjected to accelerated weathering for 1000hrs as per ASTM G155 or UL746C. The logo of the manufacturer shall be embossed on either side of the body in the injection molding process. The Median Marker shall have rectangular-shaped, fluorescent yellow color retro-reflective sheeting of size not less than 8.5cm*8.5cm and with fully reflective micro prismatic cube corners as its retro-reflective elements as per IRC 67 2010 and  ASTM D4956 type XI specifications reflectivity values. The retro-reflective sheeting shall be one or both sides of the Median Marker and shall be edge protected with no exposed edges which will prevent edge lifting, vandalism, sheeting damage, etc. The Median Marker shall be fixed by a combination of epoxy adhesive and grouting.</t>
  </si>
  <si>
    <t>Providing and fixing reflective fluorescent tape on old road sign board by following the procedure recommanded by manufacturer.Tape shall be consist of white or coloured sheeting having smooth outer surface which has the property of retro-reflection over its entire surface.It shall be weather resistant and show colour fastness.It shall be new and unused and shall show no evidance of cracking,scaling,pitting,blisting,edge lifting and shall have negligible shrinkage or expansion including cleaning / scraping and painting of existing board etc. complete. (Guidance on the recommanded application of each class of tape may be taken from IRC-67)</t>
  </si>
  <si>
    <t>6.12 a</t>
  </si>
  <si>
    <t xml:space="preserve">Providing and Laying hot applied thermoplastic road marking strip on Bituminous Surface of specified shade/ colour of 2.5 mm thick including 1.5 Refractive index reflectorizing glass beads @ 250gm/sqm .Thickness of 2.5 mm is exclusive of surface applied glass beads as per IRC 35:2015. Initial Dry reflectivity RL shall be &gt; 250 mcd/sqm/lux measured in the initial 7 days and sustained reflectivity RL of 100 mcd/sqm/ lux and Qd of 100 mcd/sqm/ lux measured at the end of 2 years by means of a Standard Reflectometer of Zehntner, Easylux, Delta make capable of measuring RL &amp; QD both according to IRC 35:2015 clause 15.5. The finished surface to be level, uniform, and free from streaks and holes complete as per  direction of Engineer-in-charge and in accordance with applicable specifications.(Refer MORTH Clause 803 for technical Specification and  Performance for IRC 35:2015). </t>
  </si>
  <si>
    <t>Providing and fixing Aluminum-backed flexible prismatic (AFP) sheeting consisting Yellow colored flexible prismatic sheeting with non-metallic prismatic lens as Retroreflective elements and conforming to ASTM D 4956-09 Type VI specification for rebound able Retroreflective sheeting. This flexible prismatic sheeting shall be of 1ft width and laminated at the back with a 50 micron Aluminum (Al) foil with pressure sensitive adhesive and liner. Further, this flexible prismatic sheeting shall have screen printed arrow/slant line pattern in black color in a continuous roll format. Neither AFP sheeting nor the flexible prismatic sheeting used in it shall crack when slowly bent in 1 second time around a 1/8th inch mandrel after being conditioned for 24hrs at 0?C and tested as per section S2.2.2. of ASTM D 4956-09. The AFP sheeting, with the liner removed, shall be applied with a neoprene contact adhesive with a Polychloroprene as base, viscosity of 200-450 cps and solid content of 20-30%. Once applied, the edges of the product shall be sealed all around with a two-part epoxy based structural adhesive and shall be extremely resistant to peel-off. A test report from institutes like ARAI/CRRI confirming to above mentioned flexibility and ASTM-D4956-09 Type-VI retro reflectivity performance of the flexible prismatic sheeting used in AFP shall be submitted by the tenderer during prequalification and supply of material.</t>
  </si>
  <si>
    <t>Providing Vertical Delineator having wide angle cube corner micro prismatic non metallic reflective sheeting confirming to Type XI of ASTM D4956 -09  with White Color and Red Color combination and having minimum of retro reflective exposed area of 125 Sq CM on top slots and 35 Sq CM on bottom slots and no edges shall be exposed for tampering. This tubular delineator shall have a core and shell construction, shell shall be made of tough, high impact resistant, injection-molded, thermoplastic outer body and the inner core shall consist of powder coated or painted Mild steel of minimum thickness 1.0mm.and core-shell structure shall be of height not less than 800 mm above the ground and width not less than 80 mm. The metallic core of the delineator shall extend 300mm beyond the shell length from bottom for installing in the ground. The extended portion shall have slots to insert anchoring rods for enhancing the concrete grip. The logo of the manufacturer shall be embossed on either side of the body in the injection molding process. The engineering thermoplastic used for making the delineator body shall have minimum initial mechanical properties of 600J/m tested in accordance with ASTM D256 and shall retain at least 70% of these minimum initial values when subjected to accelerated weathering for 1000hrs as per ASTM G155 or UL 746C  and as per IRC 79 specifications and including fixing the unit in M20 Grade Cement Concrete of Size 30x30x40 cm including excavation for pit.</t>
  </si>
  <si>
    <t>Road Delineators:  Supplying and installation of delineators (Roadway Indicators, Hazard markers, Object markers) 80 to 100 cm high above ground level, painted black and white in 15 cm wide strips, fitted with 80x100mm rectangular or 75mm dia. Circular reflectorised panels at the top, buried or pressed into the ground and confirming to I.R.C. 79 and the drawings</t>
  </si>
  <si>
    <t xml:space="preserve">Providing and fixing steel pipe delineators of 10 cm. in diameter and total height of 130 cm, provided with 2 strips of white retroreflective sheeting of size 5 cm. x 32.5 cm. each fixed horizontally and 2 strips of red retroreflective sheeting each having size 5 cm. x 32.5 cm. fixed horizontally at top, with M.S. round cap having diameter 11 cm. and wire mesh at top (10 guage thick) and height of wire mesh 15 cm, M.S. hold fast 6 mm thick with 35 cm. in length, fixing the delineators in C.C. 1:4:8 concrete block of size 25 cm. x 25 cm. x 45 cm. with necessary excavation etc. complete.                    </t>
  </si>
  <si>
    <t>Fixing in position Cautionary/ Mandatory sign boards in ground with C C 1:4:8 block of 60cm x 60cm x 75cm size etc. complete as directed including all leads.</t>
  </si>
  <si>
    <t>Fixing in position Road Junction/ Informatory Sign Board in ground with C.C.1:4:8 block of 60cm x 60cm x 75cm size including all leads complete.</t>
  </si>
  <si>
    <t>Providing and fixing including conveyance charges upto a distance of 200 Km. precast concrete post delinators, post of size 130 x 90 x 1300 milimetre consisting of 4 B.T. wires with 14,000 Kg/cm2 C.C. M-20 grade 16mm dia. hold fast, including excavation and C.C. 1:4:8 foundation block, oil painting post with 3 coats and Red fluorescent tape 75 x 75mm and white floursent border 20mm wide around the red tape on all the four sides with necessary adhesive and lamination etc. complete.</t>
  </si>
  <si>
    <t>Supplying rolled steel channel post of 100 x 50 mm (ISMC)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</si>
  <si>
    <t>Supplying M.S. Angle iron post of size 65 mm x 65 mm x 6 mm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</si>
  <si>
    <t>Supplying M.S. Angle iron post of size ____________ duly painted with one coat of red oxide paint and two coats of synthetic enamel finish paint having black and white bands of 25 cm width including 2 nos of G.I. bolt and nut of size 10 mm dia. And 20 mm long including transportation etc. complete. Spec. No. : As per IRC-67, and M.O.R.T. and H. Circular No. RW/NH-33023/31/88 D.O.III  Dated 2-5-1994</t>
  </si>
  <si>
    <t xml:space="preserve">Post of size 65 mm x 65 mm x 6 mm </t>
  </si>
  <si>
    <t xml:space="preserve">Post of size 50 mm x 50 mm x 5 mm  </t>
  </si>
  <si>
    <t xml:space="preserve">Supplying M.S. Angle iron frame for informatory sign boards of size 35 mm x 35 mm x 3 mm welded and making neccesary holes required for fixing and painted with one coat of epoxy primer and two coats epoxy finish paint etc. complete.Spec. No. : As per IRC-67,  and M.O.R.T. and H. Circular No. RW/NH-33023/31/88 D.O.III Dated 2-5-1994 </t>
  </si>
  <si>
    <t xml:space="preserve">Providing and constructing Information  Pillar of Brick Masonry in C.M. 1:6 of size 2.0 m x 0.23m x 1.0 m with base pedestal of size 2.3 m x 0.35 m x 0.45 m (0.3 m above ground), excavtion in ground upto 0.4 m, laying 0.15 m thick 80 mm soling,0.10 m thick c.c. 1:3:6, finishing the pedestal and pillar in cement plaster 12 mm thick in C.M. 1:5 and finishing the pillar with neat cement finish ,applying flat oil paint of approved colour in two coats, including curing, finishing etc complete.(In Strata/Soil  __________) Spec. No. :As directed by Engineer-in-charge.                  </t>
  </si>
  <si>
    <t xml:space="preserve">In Strata other than B.C. Soil </t>
  </si>
  <si>
    <t xml:space="preserve">In B.C. Soil with 12 mm thick R.C.C. raft in M-15, including reinforcement e.  </t>
  </si>
  <si>
    <t>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</si>
  <si>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 xml:space="preserve">600 mm dia  made out of 3mm aluminum composite material  </t>
  </si>
  <si>
    <t xml:space="preserve">750 mm dia  made out of 2mm aluminum sheet  </t>
  </si>
  <si>
    <t xml:space="preserve">750 mm dia  made out of 4mm aluminum composite material  </t>
  </si>
  <si>
    <t xml:space="preserve">900 mm dia  made out of 2mm aluminum sheet  </t>
  </si>
  <si>
    <t xml:space="preserve">900 mm dia  made out of 4mm aluminum composite material </t>
  </si>
  <si>
    <t xml:space="preserve">1200 mm dia  made out of 2mm aluminum sheet  </t>
  </si>
  <si>
    <t xml:space="preserve">1200 mm dia  made out of 4mm aluminum composite material </t>
  </si>
  <si>
    <t>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</si>
  <si>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 xml:space="preserve"> 600 mm dia  made out of  3mm aluminum  composite material </t>
  </si>
  <si>
    <t xml:space="preserve">750 mm dia  made out of  4mm aluminum composite material </t>
  </si>
  <si>
    <t xml:space="preserve">900 mm dia  made out of  4mm aluminum composite material  </t>
  </si>
  <si>
    <t xml:space="preserve">1200 mm dia  made out of  4mm aluminum composite material  </t>
  </si>
  <si>
    <t>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</si>
  <si>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 xml:space="preserve"> 600 mm  made out of 1.5mm aluminum sheet</t>
  </si>
  <si>
    <t xml:space="preserve"> 600 mm  made out of 3mm aluminum composite material </t>
  </si>
  <si>
    <t xml:space="preserve">750 mm  made out of 2mm aluminum sheet  </t>
  </si>
  <si>
    <t xml:space="preserve">750 mm  made out of 4mm aluminum composite material  </t>
  </si>
  <si>
    <t xml:space="preserve">900 mm out of 2mm aluminum sheet  </t>
  </si>
  <si>
    <t xml:space="preserve">900 mm  made out of 4mm aluminum composite material  </t>
  </si>
  <si>
    <t xml:space="preserve">1200 mm  made out of 2mm aluminum sheet </t>
  </si>
  <si>
    <t xml:space="preserve">1200 mm  made out of 4mm aluminum composite material  </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</si>
  <si>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</si>
  <si>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 xml:space="preserve">600 mm  made out of  3mm aluminum composite material  </t>
  </si>
  <si>
    <t xml:space="preserve">750 mm  made out of  4mm aluminum composite material  </t>
  </si>
  <si>
    <t xml:space="preserve">900 mm  made out of 2mm aluminum sheet </t>
  </si>
  <si>
    <t xml:space="preserve">900 mm  made out of  4mm aluminum composite material </t>
  </si>
  <si>
    <t xml:space="preserve">1200 mm  made out of 2mm aluminum sheet  </t>
  </si>
  <si>
    <t xml:space="preserve">1200 mm  made out of  4mm aluminum composite material  </t>
  </si>
  <si>
    <t>Providing and fixing Cautionary/Warning sign boards in Octagone size of _____mm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</si>
  <si>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 xml:space="preserve"> 750 mm  made out of 4mm aluminum composite material </t>
  </si>
  <si>
    <t>Providing and fixing Cautionary/Warning sign boards in Octagone size of ______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</si>
  <si>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 xml:space="preserve">750 mm  made out of 2mm aluminum sheet </t>
  </si>
  <si>
    <t xml:space="preserve">900 mm  made out of 2mm aluminum sheet  </t>
  </si>
  <si>
    <t>Providing and fixing of retro- reflectorised informatory sign board rectangular/Square in shape having area less than 0.9 One Square Meterr made out of  ____mm aluminum sheet bonded with white retro reflective sheeting of  Class __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</si>
  <si>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One Square Meter</t>
  </si>
  <si>
    <t xml:space="preserve">2mm aluminum sheet of  Class C  </t>
  </si>
  <si>
    <t xml:space="preserve">4mm aluminum composite material Class C  </t>
  </si>
  <si>
    <t>Providing and fixing of retro- reflectorised  informatory sign board rectangular/Square in shape having area greater than 0.9 One Square Meterr made out of  ___mm aluminum sheet bonded with white retro reflective sheeting of  Class __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</si>
  <si>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 xml:space="preserve">4mm aluminum composite material  of  Class B  </t>
  </si>
  <si>
    <t xml:space="preserve"> 2mm aluminum sheet bonded  of  Class C </t>
  </si>
  <si>
    <t xml:space="preserve">4mm aluminum composite material  of  Class C  </t>
  </si>
  <si>
    <t>Providing and erecting Overhead signs made out of  ___mm aluminum sheet bonded with white retro reflective sheeting of Class__ ( Type IV High intensity micro-prismatic grade sheeting-HIP) having pressure sensitive/heat activated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contractor/supplier.This item does not include the cost of structural steel work required for support system.</t>
  </si>
  <si>
    <t xml:space="preserve">2mm aluminum sheet  of Class B </t>
  </si>
  <si>
    <t xml:space="preserve">4mm aluminum composite material  of Class B </t>
  </si>
  <si>
    <t xml:space="preserve">2mm aluminum sheet  of  Class C </t>
  </si>
  <si>
    <t xml:space="preserve">4mm aluminum composite material   Class C  </t>
  </si>
  <si>
    <t xml:space="preserve">Providing and fixing board displaying information, such as 'Name of work, Tender cost, Name of Contractor, Work completion and liability period etc', having rectangular shape of 1.20m x 0.90m size made out 18 gauge (1.25mm) thick mild steel sheet painted with one coat of Zinc chromate stoving primer and two coats of enamel paint on front side and grey stove enamel on back side and border / messages / symbols etc. with approved colour shade paint complete,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Spec. No. As directed by Engineer in Charge         </t>
  </si>
  <si>
    <t xml:space="preserve">Providing and fixing R.C.C. precast cement  concrete M-15 pedestal OF SIZE 0.75 X 0.75 X 0.20 m including cost of steel reinforcement for Km. stone as per detailed drawing and specification including transportation of pedestal Block, all lifts etc. complete. </t>
  </si>
  <si>
    <t xml:space="preserve"> As directed by Engineer-in-charge.                        </t>
  </si>
  <si>
    <t xml:space="preserve"> IRC-67 2012</t>
  </si>
  <si>
    <t>Providing and fixing cautionary / warning sign board of size 60 cm. having shape of equilateral triangle with apex point upwards. prepared on 16 gauge M.S. sheet including painting with one coat of zinc cromate stoving primer and two coats each of white back ground, red border and backside gray stove enamelled, bonded with cut out of Retro reflective sheet Engineering grade, symbol / letters / numerals / border /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etc.complete. 60 cm. equilateral triangle M.S. sheet with Engineering grade,</t>
  </si>
  <si>
    <t xml:space="preserve"> One Number</t>
  </si>
  <si>
    <t>Providing and fixing Mandatory / Regulatory sign board of circular shape of size 60 cm. dia. prepared on 16 gauge M.S. sheet including painting with zinc chromate stoving primer and two coats each of white back ground,red border and backside gray stove enamelled, bonded with cut out of Retro reflective sheet Engineering grade, symbol / letters / numerals / border, coated with non pealable crystal clear protective transparent coat retaining 100% relection including one One Number of M.S. Angle iron post of size 50 x 50 x 5 mm of 3.45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 complete. circular shape of size 60 cm. dia. M.S. sheet with Retro reflective sheet Engineering grade</t>
  </si>
  <si>
    <t>Providing and fixing sign boards of size 90cm having shape of an equilateral triangle made out of 14 gauge sheet with retro reflective sheeting of Engineering Grade as per M.O.T. specification   No. 801-3(1993) white reflective back ground, lettering symbol bordering of black non reflective paint including M. S. angle iron back frame of size 35 mm X 35 mm X 5 mm &amp;  M.S.angle one post of 50mm x 50mm x 5mm size 3.45 metre long duly painted with white and black bands including fixing  M.S. angle of the boards with galvanised nuts and bolts and washers. The Board shall be as per IRC-67-1977 including conveying fixing in ground with C.C. 1:4:8 block of size 0.60 x 0.60 x 0.75 m, with 7 year guarantee for the sheeting etc. complete. Mild Steel Board with Engineering Grade</t>
  </si>
  <si>
    <t>Providing and fixing road junction/information sign boards of size 1.80 x 0.90 Meter Prepared 16 guageM.S.sheet on frame of M.S.angle  of size 35 x 35 x 5 mm with cross bracing of size 35x35x5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 two angle iron post of size 65 x 65 x 6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</si>
  <si>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0.90 Meter Prepared 16 guage Alluminium sheet on frame of  size 35 x 35 x 5 mm with cross bracing of size 35x35x5 mm including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</si>
  <si>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rectangular shape of size 1.80m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</si>
  <si>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road junction/ information sign boards of size 1.80 x 1.20 Meter Prepared 16 guage M.S.sheet on frame of size 40x40x5 mm with cross bracing of size 35x35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</si>
  <si>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1.20 Meter Prepared 16 guage Alluminium sheet on frame of with angle iron frame of size40x40x5mm with cross bracing of size 35x35x5 mm including Type IV High Intensity Micro-Prismatic Grade Sheeting (HIP) having pressure sensitive / heat activated adhesive, IRC Specified colour retro reflective cutout border &amp; messages having pressure sensitive adhesive having border &amp; messages in IRC Specified colour back 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</si>
  <si>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square or rectangular shape of size 1.80m x1.20m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</si>
  <si>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Road junction / Information sign board of size 0.90 m x 0.60 m. prepared on 16 gauge M.S. sheet with angle iron frame of size 35x35x5 mm including painting with one coat of zinc cromate stoving primer and two coats each of green/ white back ground and back side gray stove enamelled, bonded with red retro reflective sheet Engineering grade, border / letters / numeral / arrows, coated with non pealable crystal clear protective coat retaining 100% reflection including two angle iron post of size 50x50x5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Engineer-in-charge etc. complete. Mild Steel Board with Engineering Grade.</t>
  </si>
  <si>
    <t xml:space="preserve"> IRC-67 2022</t>
  </si>
  <si>
    <t>Providing and fixing informatory sign boards  of size 0.90 x 0.60 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 frame of with angle iron frame of size 35 x 35 x 5 mm and two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</si>
  <si>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Providing and fixing informatory sign boards shape of size 0.90 x 0.60 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  Spec.No. As per IRC-67, 2015</t>
  </si>
  <si>
    <t>Providing and fixing sign boards of size  size 60 x 80 cm made out of 14 gauge M.S.Sheet with retro reflective sheeting of Engineering Grade as per M.O.T. specification No. 801-3(1993) white reflective back ground, lettering symbol bordering of black non reflective paint including 3.65 metre long M.S.angle one post of 65 x 65 x 6 mm size duly painted with white and black bands including fixing the boards of M.S. angle with galvanised nuts and bolts and washer. The Board shall be as per IRC-67-1977 including conveying fixing in ground with C.C. 1:4:8 block of size 0.60 x 0.60 x 0.75 m, with 7 year guarantee for the sheeting etc. complete.  Mild Steel Board with Engineering Grade.</t>
  </si>
  <si>
    <t>Providing and fixing informatory sign boards  of size 60 cm x 80 cm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</si>
  <si>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Providing and fixing informatory sign boards  of size 60 cm x 80 cm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</si>
  <si>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N.H./ S.H. Route Marker size 60 cm x 45 cm with one No. direction plate of size 30 cm x 25 cm prepared on 16 gauge M.S. sheet including painting with one coat of zinc cromate stoving primer and two coats each of white and green back ground and back side gray stove enamelled, bonded with cut out of red Retro reflective sheet Engineering grade, border / letters / numerals and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Mild Steel Route Marker with Engineering Grade</t>
  </si>
  <si>
    <t>Providing and fixing N.H./ S.H. Route Marker size 60 cm x 45 cm with one No. direction plate of size 30 cm x 25 cm prepared on 16 guage Alluminium sheet including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Alluminium sheet Type IV High Intensity Micro-Prismatic Grade Sheeting</t>
  </si>
  <si>
    <t>Providing and fixing Road junction / Information sign board of size 1.20 m x 0.90 m. prepared on 16 gauge M.S. sheet with angle iron frame of size 35 x 35 x 5 mm with cross bracing of size 35 x 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M-20 cement concrete of 60 cm x 60 cm x 75 cm size as directed by Engineer-in- charge etc. complete.   Mild Steel sheet with Engineering grade.</t>
  </si>
  <si>
    <t>Providing and fixing informatory sign boards in rectangular shape of size 1.20m x 0.90m made out of 16 guage Aluminum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Panel Type IV High Intensity.</t>
  </si>
  <si>
    <t>Providing and fixing informatory sign boards in rectangular shape of size 1.20m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Type IV High Intensity.</t>
  </si>
  <si>
    <t>Providing and fixing informatory sign boards in square or rectangular shape of any size for overhead gantries or alike made out of 3mm aluminum composite panel bonded with IRC Specified colour of  retro reflective sheeting of Type XI Diamond Grade Sheeting (DG3) With ECF( Electronic Cutable Film) Lettring having pressure sensitive / heat activated adhesive, IRC Specified colour retro reflective cutout border &amp; messages having pressure sensitive adhesive having border &amp; messages in IRC Specified colour background including M. S. angle iron frame and bracing of size 35 mm X 35 mm X 5 mm and  duly painted  with flat oil paint including G.I. fixtures etc. and fixing the boards. (The work to be executed with prior approval of Superintending Engineer.)</t>
  </si>
  <si>
    <t>SSR 2022-23 :- Road Miscellaneous items</t>
  </si>
  <si>
    <t>Providing and casting in situ or precast tapering R.C.C. M-20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</si>
  <si>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Semi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</si>
  <si>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Mountable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</si>
  <si>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</si>
  <si>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Semi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</si>
  <si>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Mountable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</si>
  <si>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fixing in position Guard Railing as per Drg. No. 15 Type C dt. 20-4-79, with 3 rows of 50mm dia. G.I. pipe 30cm a part and fixed in M.S. channels of section 125 x 65 x 6 mm spaced 2.5 C/c 1:2:4 c.c. bedding of size 45 x 30cm. as per detailed drawing, with 3 coats of approved yellow and black paint including necessary excavation in any strata.</t>
  </si>
  <si>
    <t>Providing and fixing in position Guard Railing as per Drg. No. 15 Type C dt. 20-4-79, with 3 rows of 40mm dia. G.I. pipe 30cm a part and fixed in M.S. channels of section 100 x 50 x 6 mm spaced 2.5 C/c 1:2:4 c.c. bedding of size 45 x 30 x 30cm. as per detailed drawing, with 3 coats of approved of yellow and black paint including necessary excavation in any strata.</t>
  </si>
  <si>
    <t>Providing and fixing Guard Railing of 1000mm height as per Type D Drg. No. 15 dt. 20-4-79, and fixed in 40 x 40 x 6mm iron, angle embedded in 1:2:4 cement concrete bedding patti as per detailed drawing, with 3 coats of approved of yellow and black paint.</t>
  </si>
  <si>
    <t xml:space="preserve">Design of overlay for existing B.T. surface with carrying out testing by Benkelman Beam method as per guide lines in IRC 81:1997 including design and testing at site. The charges for transportation of Benkelman Beam, loaded truck, labour for testing and traffic control are not included. </t>
  </si>
  <si>
    <t xml:space="preserve"> One Kilometre</t>
  </si>
  <si>
    <t xml:space="preserve">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3.75 m Width.  </t>
  </si>
  <si>
    <t xml:space="preserve">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5.5 m  to 7.00 m. Width.  </t>
  </si>
  <si>
    <t xml:space="preserve">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Each additional lane Width.  </t>
  </si>
  <si>
    <t>Dead Journey charges for Transportation of machine/ vehical for 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Spec. No. : As directed by Engineer in charge.</t>
  </si>
  <si>
    <t>Providing and laying a woven Polypropylene Geotextile of Type-I manufactured from black UV stabilised Polypropylene Tape yarn on the prepared subgrade as the separator cum reinforcement with necessary overlap as per drawing.( For use this item SE/CE permission is obligatory.)</t>
  </si>
  <si>
    <t>Providing and laying a woven Polypropylene Geotextile of Type-II manufactured from black UV stabilised Polypropylene Tape yarn on the prepared subgrade as the separator cum reinforcement with necessary overlap as per drawing.( For use this item SE/CE permission is obligatory.)</t>
  </si>
  <si>
    <t>Providing and laying a woven Polypropylene Geotextile of Type-III manufactured from black UV stabilised Polypropylene Tape yarn on the prepared subgrade as the separator cum reinforcement with necessary overlap as per drawing. ( For use this item SE/CE permission is obligatory.)</t>
  </si>
  <si>
    <t>Providing and laying a fibre glass geogrid of Tensile strength 50 kN/m manufactured from high quality glass fibre strands and coated with a polymer modified bitumen as reinforcement to Asphalt overlay flexible pavements and Asphalt over distressed rigid P.C.C.</t>
  </si>
  <si>
    <t>Providing and laying a fibre glass geogrid of Tensile strength 100 kN/m manufactured from high quality glass fibre strands and coated with a polymer modified bitumen as reinforcement to Asphalt overlay flexible pavements and Asphalt over distressed rigid P.C.C.</t>
  </si>
  <si>
    <t>Providing and Constructing gabion structure 1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 In Dry condition and for under water installation extra cost to be considered)</t>
  </si>
  <si>
    <t>Providing and Constructing gabion structure 0.50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In Dry condition and for under water installation extra cost to be considered)</t>
  </si>
  <si>
    <t>Providing and laying Needle Punched and mechanically bonded non woven Geotextile of Type III indigenously manufactured from high quality Propylene staple fibers (continuous filament will not be accepted) on the prepared subgrade for Seperation.( For use this item SE/CE permission is obligatory.)</t>
  </si>
  <si>
    <t>Providing and laying Needle Punched and mechanically bonded non woven Geotextile of Type II indigenously manufactured from high quality Propylene staple fibers (continuous filament will not be accepted) on the prepared subgrade for Seperation.( For use this item SE/CE permission is obligatory.)</t>
  </si>
  <si>
    <t>Removal of telephone / Electric poles including excavation and dismantling of foundation concrete and lines under the supervision of concerned department, disposal with all lifts and up to a lead of 1000 metres and stacking the serviceable and unserviceable material separately</t>
  </si>
  <si>
    <t>One Square  Metre</t>
  </si>
  <si>
    <t>Metal Beam Crash Barrier -- Type - A, W : Metal Beam Crash Barrier (Providing and erecting a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t>
  </si>
  <si>
    <t>Metal Beam Crash Barrier -- Type - B, THRIE : Metal Beam Crash Barrier (Providing and erecting a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810)""</t>
  </si>
  <si>
    <t>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</si>
  <si>
    <t>Anti - Glare Screen with 25 mm steel pipe framework fixed with circular and rectangular vans (Providing and erecting an anti - glare screen with 25 mm dia vertical pipes fabricated and framed in the form of panels of one metre length and 1.75 mtr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approved design and drawings.)</t>
  </si>
  <si>
    <t>Anti - 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cement concrete foundation 0.60 m below ground level, applying 2 coats of paint on exposed faces, all complete as per approved design and drawings)</t>
  </si>
  <si>
    <t>Providing Reinforced cement concrete crash barrier at the edges of the road, approaches to bridge structures and medians, constructed with  R.C.C. M 20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</si>
  <si>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Providing Reinforced cement concrete crash barrier at the edges of the road, approaches to bridge structures and medians, constructed with  R.C.C. M 25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</si>
  <si>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Providing Reinforced cement concrete crash barrier at the edges of the road, approaches to bridge structures and medians, constructed with  R.C.C. M 30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</si>
  <si>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SSR 2022-23 :- Road Maintenance</t>
  </si>
  <si>
    <t xml:space="preserve">Labour for metal patch repairs including  preparing surface, adding required quantity of metal, murum, watering, ramming etc complete. Spec.No.: As directed by Engineer- in-charge. (excluding cost and of material )                      </t>
  </si>
  <si>
    <t>Restoration of rain cuts with soil, murum gravel or a mixture of these, clearing the loose soil, benching for 300mm width laying fresh material in layers not exceeding 250 mm and compaction with plate compactor or power rammer to restore the original alignment, level and slopes as per drawings and MORTH specification clause 3002</t>
  </si>
  <si>
    <t>Stripping excess soil from the shoulder surface to achieve the approved level and compacting with plate compactor at OMC as per drawings  as per MORTH specification clause 3003</t>
  </si>
  <si>
    <t>Repair to pot holes by removal of failed material, trimming the sides to vertical and levelling the bottom, cleaning the same with compressed air or any appropriate method filled with 75mm B.M, applying bitumen tack coat at the bottom and vertical sides as per as per MORTH specification clause 3004.1 and 3004.2</t>
  </si>
  <si>
    <t>Patch repair on already filled pot holes  with 20 mm premix carpet and  seal coat as per MORTH specification clause 3004.1 and 3004.2</t>
  </si>
  <si>
    <t>Maintenance of gravel road including making up the loss of profile, rectifying corrugated surface, filling up of depressions, pot holes and erosion gullies by adding fresh material and compacting it with appropriate equipment  or to strip  excess of material from the road surface as per drawings etc complete</t>
  </si>
  <si>
    <t xml:space="preserve">Providing pick and roll surface by picking  the old WBM surface to the required standard, adding 30% of 40mm size metal and required quantity of murum including laying sectioning, watering, compacting with static roller with thin layer of murum blindage on carrageway, watering and compacting by static roller, including cost of all materials, loading, unloading, stacking and labour etc. complete. Spec.No. : As directed by Engineer- in-charge.  </t>
  </si>
  <si>
    <t>Maintenance of WBM road including filling up of pot holes, ruts and rectifying corrugated surface, damaged edges and ravelling etc. complete</t>
  </si>
  <si>
    <t>The maintenance of drains include erosion, repair, clearing, cleaning, reshaping, regrading, deepening of side drains as well as catch water drains etc. complete</t>
  </si>
  <si>
    <t>Maintenance of Hume pipe Culvert by way of  Clearing, Cleaning, Erosion repair, repairs to cracks, parapet wall and protection work as per drawing etc. complete</t>
  </si>
  <si>
    <t>Maintenance of road signs by way of cleaning and repainting of mandatory / requlatory / cautionary / informatory and place identifications sign board as per drawings etc. complete</t>
  </si>
  <si>
    <t>Maintenance of Kilometer stones, and 200 metre by way of refiting of tilted stones repairing with cement mortar, cleaning, repairing and lettering on 200 metre km stone and  5th km stone etc. complete</t>
  </si>
  <si>
    <t>Cutting of branches of trees and shrubs from the road way or with in R.O.W  including disposal of wood and leaves to suitable location etc. complete</t>
  </si>
  <si>
    <t>Trimming of grass, shurbs and weeds from the shoulders/berms and disposing off the same to suitable locations etc. complete</t>
  </si>
  <si>
    <t>Maintenance of guard stones/ boundry stones/ indicator stones by way of refiting of tilted stones repairing with cement mortar, cleaning, repairing and white washing etc. complete</t>
  </si>
  <si>
    <t>Removal of steel railing and refixing of railing  to submersible bridges including cleaning and repainting etc complete</t>
  </si>
  <si>
    <t>White washing two coats on parapet walls and white washing and geru lime painting to tree trunks including preparation of surface by cleaning scraping  etc. complete</t>
  </si>
  <si>
    <t>Dressing of side shoulder / Scrapping the road side shoulder by Mechanical means  ( By JCB /DOUZER) including excavation of raised side shoulders upto 15cm depth including remooving /cutting bushes,grass and dressing shoulder to desired camber and disposing of excavated stuff up to road boundary etc complete. as directed by Engineer In Charge.</t>
  </si>
  <si>
    <t>Providing and Laying Pressure Sensitive Technology ( PST ) based Insstapattch ready mix compound for repair potholes, manufactured from aggregates of 4-12 mm, treated with special grade bitumen, Pressure Sensitive Polymer( PSP)  and  Cross Linking Chemical (CLC) agents etc, technically evaluated for repairs on bitumenous/concrete surfaces, confirming to CRRI and IRC accreduted norms for pressure sensitive polymer products for repairs of Potholes on road/ Pavements, havinfg upto 25mm thick insstapattch layer on base of compacted aggregates ( Crusher Brocken ) of 50mm thickness including labours, material, tools and tampering etc complete.</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</si>
  <si>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6.30 mm sieve and retained100 % on 0.075 mm size sieve 0.2 Kg / Sqm lime and 11.00 kg / 10 Sqm bulk bitumen for fixing and 0.50 kg / Sqm for tack coat ) Spec: As directed by Engineer In Charge and IRC SP 78 - 2008</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</si>
  <si>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9.50 mm sieve and retained100 % on 0.075 mm size sieve 0.2 Kg / Sqm lime and 9.50 kg / 10 Sqm bulk bitumen for fixing and 0.50 kg / Sqm for tack coat ) Spec: As directed by Engineer In Charge and IRC SP 78 -2008</t>
  </si>
  <si>
    <t xml:space="preserve">Providing and laying shoulder drain of trap rubble of 0.45 x 0.45 meter section at 45 degree angle to the road edge including hand packing, filling voids with sand/shingle of approved quality and ramming etc. complete as desired. </t>
  </si>
  <si>
    <t>Providing and laying Pressure Sensitive Technology ( PST ) based ready mix compound for repairing potholes, manufactured from aggregates of 4-12mm, treated compound having mix of bituminous antistriping compound, stabilizer, Pressure Sensitive Polymer and water repellent compound like oil soluble polyacid etc. having good consistency for laying, technically evaluated for repairs on bituminous/concrete surface confirming to CRRI and IRC accrediated norms for pressure sensitive polymer products for repairs fo potholes on road/ pavement having upto 25mm thick ready thickness including labours, material, tools and tampering etc. complete. (Undertaking shall be taken from the supplier before starting the work)</t>
  </si>
  <si>
    <t>Supply of self watering system Multi Stage Tree guard / Protctor 110 mm dia &amp; total height of 1800 mm made up with HDPE. In tubular section, first stage will be 600mm long &amp; second and forth stage 65% perforated casting in HDPE tubular section of 300mm long each tubular section &amp; third and fifth stage of plain 300mm long each tubular section in 110mm dia. all sections fix with stagewise with leakproof fixing arrangement 2 no tubular rubber section of  75mm dia, 1.5mm thick &amp; length 350 mm (fix on both 65% perforated tubular section at top for increase the water holding capacity as per plant height). The specially designed rubber water holding device of size 90mm dia outerside &amp; 12mm dia innerside of 1.5mm thick as per design fix on 40mm dia. 100mm long pvc pipe seperately.(for inserting the plants). 2 nos 40mm dia. treated bamboo of 2.00 mtr. height (buried 150 mm below the bottom of excavated pit &amp; stand with tubular section) 2 nos rubber/pvc ties ( fix at bottom &amp; top of plain tubular section with bamboo) 2 nos 5mm dia. fromate (fixing at bottom o tubular section for deep root irrigation system) 2 nos 600mm long HDPE lateral pipe of 5mm dia. with deep roor irrigation system (insert in the gromate &amp; pit, away form 200 mm from plant roots). 1200 mm long barbed wire of 14 guage (The treeguard is rapping with 1200 mm long barbed wire over third plain tubular section for protection against cattles &amp; other external factors) as per technical specification &amp; manual. ( Cost of Plant &amp; fixing charges will be extra as per approved rates). (Note :- Plant Height should be required above 2.50 m &amp; Dia of stem 25 mm at bottom)</t>
  </si>
  <si>
    <t>Fixing and Transporting of self watering system tree guard-insertion of sapling in self watering tree guard and capping the bottom with expandable rubber seal. Supporting the bamboo with the help of cable tie. Bamboo to be buried 0.15 mt ht. below of excavated pit. Strengthening the bamboo in pit with adequate measures. Circulating the barbed wire around tree guard at middle ht. from bottom and fixing it. Thr rates excluding the cost of barbed wire, bamboo, expandable seal, tree guard and all other required material. Fixing to be carried out as per manual instruction.</t>
  </si>
  <si>
    <t>Providing 50 mm thick Full  grout bituminous treatment including supplying all materials , prepairing the exisisting road surface,applying tack coat @ 0.735 kg / sqm and laying the required thickness of metal layer, heating and spraying bitumen of specified Grade at the rate of 5.00 kg / sqm , spreading chips and laying seal coat of specified Grade of bitumen of 1.70 Kg/sqm and compacting , making the surface good etc. complete ( For only Patch Repair works / For Road  work )
(VG-30 bulk bitumen rates are considered to arrive at rates)</t>
  </si>
  <si>
    <t>Providing 50 mm thick semi  grout bituminous treatment including supplying all materials , prepairing the exisisting road surface,applying tack coat @ 0.735 kg / sqm and laying the required thickness of metal layer, heating and spraying bitumen of specified Grade at the rate of 2.75 kg / sqm , spreading chips and laying seal coat of specified Grade of bitumen of 1.25 Kg/sqm and compacting , making the surface good etc. complete ( For only Patch Repair works / For Road  work )
(VG-30 bulk bitumen rates are considered to arrive at rates)</t>
  </si>
  <si>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VG-30 grade @ 2 kg / sqm , spreading 12mm.size chips compacting with three wheel static roller having weight 8 to 10 MT. to achive the desired degree of compaction as per Technical Specification Clause 506 etc.complete, including applying tack coat of VG 10 grade bitumen at the rate of 0.30 Kg Sqm. on existing bitumen surface. ( For Repair works only)</t>
  </si>
  <si>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VG-30 @ 1.75 kg / sqm, spreading 12mm.size chips compacting with Static roller having weight 8 to 10 MT. to achive the desired degree of compaction as per Technical Specification Clause 506 etc.complete, including applying tack coat at the rate of 0.30 Kg Sqm.( for repair works only)</t>
  </si>
  <si>
    <t>SSR 2022-23 :- Cross Drainage Works</t>
  </si>
  <si>
    <t>Providing rubble filling of trap/ granite/ quartzite gneiss stones for foundations including filling voids with sand/grit and compaction etc complete.</t>
  </si>
  <si>
    <t>One Cubic Meter</t>
  </si>
  <si>
    <t>Providing and laying in situ / ready mix cement concrete of M-10 proportion with trap/ granite/ quartzite/ gneiss metal in foundation including necessary form work, compacting and curing etc. complete. (with reversible drum type mixer with SCADA with fine agreegates of required specifications (Natural sand / VSI sand finely washed etc )</t>
  </si>
  <si>
    <t>Providing &amp; laying in situ cement concrete of M 10 proportion with trap/ granite/ quartzite/ gneiss metal in foundation including necessary form work compacting and curing etc. complete. with reversible Drum Type mixer with SCADA. With crushed sand .</t>
  </si>
  <si>
    <t>Providing and laying in situ cement concrete of 1:4:8 proportion with trap/ granite/ quartzite/ gneiss metal in foundation including necessary form work, compacting and curing etc. complete. (with reversible drum type mixer with SCADA with fine agreegates of required specifications (Natural sand / VSI sand finely washed etc )</t>
  </si>
  <si>
    <t>Providing rubble stone paving 15cm thick in 1:3 cement mortar over a bedding of 15cm thick cement concrete of 1:4:8 proportion with trap /granite /quartzite /gneiss metal including striking joints and watering etc. complete.</t>
  </si>
  <si>
    <t>Providing and laying cement concrete pipe of IS 458:2003 NP-2 class of 1000mm diameter in proper line, level and slope including providing and fixing collars in cement mortar 1:2 and curing etc. complete.</t>
  </si>
  <si>
    <t>Providing and laying cement concrete pipe of IS 458:2003 NP-2 class of 1200mm diameter in proper line, level and slope including providing and fixing collars in cement mortar 1:2 and curing etc. complete.</t>
  </si>
  <si>
    <t>Providing and laying cement concrete pipe of IS 458:2003 NP-3 class of 600mm diameter in proper line, level and slope etc. complete.</t>
  </si>
  <si>
    <t>Providing and laying cement concrete pipe of IS 458:2003 NP-3 class of 800mm diameter in proper line, level and slope etc. complete.</t>
  </si>
  <si>
    <t>Providing and laying cement concrete pipe of IS 458:2003 NP-3 class of 900mm diameter in proper line, level and slope etc. complete.</t>
  </si>
  <si>
    <t>Providing and laying cement concrete pipe of IS 458:2003 NP-3 class of 1000mm diameter in proper line, level and slope etc. complete.</t>
  </si>
  <si>
    <t>Providing and laying cement concrete pipe of IS 458:2003 NP-3 class of 1200mm diameter in proper line, level and slope  etc. complete.</t>
  </si>
  <si>
    <t>Providing and laying cement concrete pipe of IS 458:2003 NP-4 class of 900mm diameter in proper line, level and slope etc. complete.</t>
  </si>
  <si>
    <t>Providing and laying cement concrete pipe of IS 458:2003 NP-4 class of 1000mm diameter in proper line, level and slope  etc. complete.</t>
  </si>
  <si>
    <t>Providing and laying cement concrete pipe of IS 458:2003 NP-4 class of 1200mm diameter in proper line, level and slope etc. complete.</t>
  </si>
  <si>
    <t>Providing cast in situ / ready mix block of M10 cement concrete with circular or other shaped opening for waterway including necessary formwork, compaction, finishing and curing etc. complete. (with reversible drum type mixer/ concrete batch mix plant (pan mixer)  with SCADA with fine agreegates of required specifications (Natural sand / VSI sand finely washed etc ), cement 4.05 bags/cumt)</t>
  </si>
  <si>
    <t>Providing selected hard murum filling including laying in layers of 15 to 20cmwith watering and compacting etc. complete.</t>
  </si>
  <si>
    <t>Providing and laying in situ / ready mix M-20 cement concrete of trap /granite /quartzite /gneiss metal for approach slab / Rigid pavement including compacting, finishing, curing etc. complete. (excluding reinforcement) (with reversible drum type mixer/ concrete batch mix plant (pan mixer)  with SCADA with fine agreegates of required specifications (Natural sand / VSI sand finely washed etc ), cement 6.40 bags/cumt)</t>
  </si>
  <si>
    <t>CD.15 Page.No. 168 and B.7. Page No. 38</t>
  </si>
  <si>
    <t>Providing and fixing stream lined M-20 grade RCC guard stone including mild steel bar reinforcement etc. complete.</t>
  </si>
  <si>
    <t>Providing cast in situ / ready mix M10 grade cement concrete for head walls of CD work / retaining walls etc. including necessary form work, compaction, finishing and curing etc. complete. (with reversible drum type mixer/ concrete batch mix plant (pan mixer)  with SCADA with fine agreegates of required specifications (Natural sand / VSI sand finely washed etc ), cement 4.05 bags/cumt)</t>
  </si>
  <si>
    <t>Providing cast in situ / ready mix M20 grade cement concrete for head walls of CD work / retaining walls etc. including necessary form work, compaction, finishing and curing etc. complete. (with reversible drum type mixer/ concrete batch mix plant (pan mixer)  with SCADA</t>
  </si>
  <si>
    <t>Providing and casting in situ / ready mix PCC M15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</si>
  <si>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Providing and casting in situ / ready mix PCC M20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</si>
  <si>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SSR 2022-23 :- Bridge Foundation and Sub Structure</t>
  </si>
  <si>
    <t>Excavation for foundation  in earth, soils of all types, sand, gravel, soft murum including shoring and strutting, dewatering as necessary and disposing off excavated stuff as directed  etc. complete. ( By /manaual Means )
a) Upto 1.50m lift Normal Rate
b) 1.50m to 3.00m lift, Add 10%
c) 3.00m to 4.50m lift, Add 20%
d) 4.50m to 6.0m lift, Add 30%</t>
  </si>
  <si>
    <t>BR.3 Page One Number 102</t>
  </si>
  <si>
    <t>Excavation for foundation  in earth, soils of all types, sand, gravel, soft murum including shoring and strutting, dewatering as necessary and disposing off excavated stuff as directed  etc. complete. ( By Mechanical Means )
a) Upto 1.50m lift Normal Rate
b) 1.50m to 3.00m lift, Add 10%
c) 3.00m to 4.50m lift, Add 20%
d) 4.50m to 6.0m lift, Add 30%</t>
  </si>
  <si>
    <t>Excavation for foundation  in hard murum including shoring and strutting, dewatering as necessary and disposing off excavated stuff as directed etc. complete.
a) Upto 1.50m lift Normal Rate
b) 1.50m to 3.00m lift, Add 10%
c) 3.00m to 4.50m lift, Add 20%
d) 4.50m to 6.0m lift, Add 30%</t>
  </si>
  <si>
    <t>Excavation for foundation  in hard murum and boulders including shoring and strutting, dewatering as necessary and disposing off excavated stuff as directed etc. complete.
a) Upto 1.50m lift Normal Rate
b) 1.50m to 3.00m lift, Add 10%
c) 3.00m to 4.50m lift, Add 20%
d) 4.50m to 6.0m lift, Add 30%</t>
  </si>
  <si>
    <t>Excavation for foundation  in soft rock including shoring and strutting, dewatering as necessary and disposing off excavated stuff as directed etc. complete.
a) Upto 1.50m lift Normal Rate
b) 1.50m to 3.00m lift, Add 10%
c) 3.00m to 4.50m lift, Add 20%
d) 4.50m to 6.0m lift, Add 30%</t>
  </si>
  <si>
    <t>Excavation for foundation in hard rock by blasting including shoring and strutting, dewatering as necessary and disposing off excavated stuff as directed etc. complete.
a) Upto 1.50m lift Normal Rate
b) 1.50m to 3.00m lift, Add 10%
c) 3.00m to 4.50m lift, Add 20%
d) 4.50m to 6.0m lift, Add 30%</t>
  </si>
  <si>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</si>
  <si>
    <t>Excavation for foundation in hard rock by chiselling and wedging or line drilling including shoring and strutting, dewatering as necessary and disposing off excavated stuff as directed etc. complete.
a) Upto 1.50m lift Normal Rate
b) 1.50m to 3.00m lift, Add 10%
c) 3.00m to 4.50m lift, Add 20%
d) 4.50m to 6.0m lift, Add 30%</t>
  </si>
  <si>
    <t>BR-3 Page One Number 102</t>
  </si>
  <si>
    <t>Excavation for foundation in laterite rock including shoring and strutting, dewatering as necessary and disposing off excavated stuff as directed etc. complete.
a) Upto 1.50m lift Normal Rate
b) 1.50m to 3.00m lift, Add 10%
c) 3.00m to 4.50m lift, Add 20%
d) 4.50m to 6.0m lift, Add 30%</t>
  </si>
  <si>
    <t>Providing and fixing 25mm diameter steel anchor dowel in hard rock including drilling hole of 32 mm diameter up to 0.75 mtrs depth, placing the dowel in position and effectively grouting the hole with CM 1:1 proportion etc. complete.</t>
  </si>
  <si>
    <t>Dewatering on BHP basis by using water pump including diversion of stream, providing cofferdams, earthern bunds etc. as may be necessary for foundation and other parts of the the works and pumping out water during and after excavation as may be required by using 3.0 BHP pump etc. complete. (prior approval of Superintending Engineer will be necessary)</t>
  </si>
  <si>
    <t>One Hour</t>
  </si>
  <si>
    <t>Dewatering on BHP basis by using water pump including diversion of stream, providing cofferdams, earthern bunds etc. as may be necessary for foundation and other parts of the the works and pumping out water during and after excavation as may be required by using 5.0 to 9.0 BHP pump etc. complete. (prior approval of Superintending Engineer will be necessary)</t>
  </si>
  <si>
    <t>Dewatering on BHP basis by using water pump including diversion of stream, providing cofferdams, earthern bunds etc. as may be necessary for foundation and other parts of the the works and pumping out water during and after excavation as may be required by using 10.0 to 19.0 BHP pump etc. complete. (prior approval of Superintending Engineer will be necessary)</t>
  </si>
  <si>
    <t>BR.5 Page One Number 105 and B.7, Page One Number 38</t>
  </si>
  <si>
    <t>Providing uncoursed rubble stone masonry of trap/ granite/ quartzite/ gneiss metal in CM 1:5 for foundation of piers, abutments, wings etc. including bailing out of water, striking joints, scaffolding and watering etc. complete.</t>
  </si>
  <si>
    <t>BR.6 Page One Number 105</t>
  </si>
  <si>
    <t>BR.8 Page One Number 108</t>
  </si>
  <si>
    <t>One Metric Tonne</t>
  </si>
  <si>
    <t>BR.9 Page One Number 109 and B.7, Page One Number38</t>
  </si>
  <si>
    <t>Providing, fabricating and setting out MS cutting edge for RCC well curbs as per detailed drawings and technical specifications etc. complete.</t>
  </si>
  <si>
    <t>BR.10 Page One Number 110</t>
  </si>
  <si>
    <t>Providing and laying in situ / ready mix / ready mix M20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</si>
  <si>
    <t>BR.13 Page One Number 112 and B. 7, Page One Number38</t>
  </si>
  <si>
    <t>Providing and laying in situ / ready mix / ready mix M25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</si>
  <si>
    <t>Providing and laying in situ / ready mix / ready mix M20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</si>
  <si>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Providing and laying in situ / ready mix / ready mix M25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</si>
  <si>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 xml:space="preserve">Sinking of wells upto 5.0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</si>
  <si>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BR.14 Page One Number 113</t>
  </si>
  <si>
    <t xml:space="preserve">Sinking of wells above 5.0 metres and upto 6.0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</si>
  <si>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6.0 metres and upto 7.0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</si>
  <si>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7.0 metres and upto 8.0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</si>
  <si>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8.0 metres and upto 9.0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</si>
  <si>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9.0 metres and upto 10.0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</si>
  <si>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BR. 14A Page One Number 113</t>
  </si>
  <si>
    <t xml:space="preserve">Providing steel anchor dowel bars of 32 mm diameter and 4 m length at the base of the well including drilling holes of 60 mm diameter up to 2.5 m depth in rock, placing the dowels in position and effectively grouting the holes with CM 1:1 etc. complete. </t>
  </si>
  <si>
    <t>BR.16 Page One Number 120</t>
  </si>
  <si>
    <t xml:space="preserve">Providing steel anchor dowel bars of 32 mm diameter and 4 m length through steining of the wells including provision of necessary ducts through staining, drilling holes of 60 mm diameter up to 2.5 m depth in rock, placing the dowels in position and effectively grouting the holes with CM 1:1 etc. complete. </t>
  </si>
  <si>
    <t>BR. 16 Page One Number 120</t>
  </si>
  <si>
    <t>Providing and laying in situ / ready mix / ready mix M15 CC of trap/ granite /quartzite /gneiss metal for the bottom plugs of wells in the dry condition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</si>
  <si>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BR.17 Page One Number 120 and B. 7, Page One Number38</t>
  </si>
  <si>
    <t>Providing and laying in situ / ready mix controlled grade of M15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VSI sand crushed, excluding reinforcement)</t>
  </si>
  <si>
    <t>Providing and laying in situ / ready mix controlled grade of M20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</si>
  <si>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Providing and laying in situ / ready mix controlled grade of M25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</si>
  <si>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1.0 m and height of island to be 1.25 m. </t>
  </si>
  <si>
    <t>BR.7. P.One Number 107</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</si>
  <si>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4.0 m and height of island 4.5 m. </t>
  </si>
  <si>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1.0 m and height of island to be 1.25 m.</t>
  </si>
  <si>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4.0 m and height of island 4.5 m.</t>
  </si>
  <si>
    <t>Back filling behind abutment, wing wall and return wall as per drawings and technical specifications etc. complete. (by granular material)</t>
  </si>
  <si>
    <t>Back filling behind abutment, wing wall and return wall as per drawings and technical specifications etc. complete. (by sandy material)</t>
  </si>
  <si>
    <t>Providing and laying of filter media with granular materials/ 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as per drawing and technical specifications etc. complete.</t>
  </si>
  <si>
    <t>SSR 2022-23 :- Bridge Bearings</t>
  </si>
  <si>
    <t>One Cubic Centimetre</t>
  </si>
  <si>
    <t>Supplying, fitting and fixing in position true to line and level cast steel rocker bearing conforming to IRC:83 (Pt-1) section IX and clause 2003 of MoRTH specifications including all accessories as per drawings and technical specifications etc. complete.</t>
  </si>
  <si>
    <t>MORT and H -2000,1000,2200 &amp; IRC 83-1982</t>
  </si>
  <si>
    <t>Supplying, fitting and fixing in position true to line and level forged steel rocker bearing including all accessories as per drawings and technical specifications conforming to IRC:83 (Pt-1) section IX and clause 2003 of MoRTH specifications  etc. complete.</t>
  </si>
  <si>
    <t>MORT and H  2000 and 2200</t>
  </si>
  <si>
    <t>Supplying, fitting and fixing in position true to line and level sliding plate bearing with PTFE surface sliding on stainless steel including all accessories as per drawings and technical specifications  and BS:5400, section 9.1 and 9.2 and clause 2004 of MoRTH specifications etc. complete.</t>
  </si>
  <si>
    <t>Supplying, fitting and fixing in position true to line and level elastomeric bearing including all accessories as per drawing and technical specifications and IRC:83 (Pt-II) section IX and clause 2005 of MoRTH specifications etc. complete.</t>
  </si>
  <si>
    <t>Supplying, fitting and fixing in position true to line and level sliding plate bearing with stainless steel plate sliding on stainless steel plate with mild steel matrix including all accessories as per drawings and technical specifications etc. complete.</t>
  </si>
  <si>
    <t>Supplying, fitting and fixing in position true to line and level POT- PTFE bearing consisting of a metal piston supported by a disc or unreinforced elastomer confined within a metal cylinder, sealing rings, dust seals, PTFE surface sliding against stainless steel mating surface, complete assembly to be of cast steel / fabricated structural steel, metal and elastomer elements to be as per IRC: 83 part I and II respectively and other parts conforming to BS:5400, section 9.1 and 9.2 and clause 2006 of MoRTH specifications as per drawing and approved technical specifications etc. complete.</t>
  </si>
  <si>
    <t>SSR 2022-23 :- Bridge Super Structure</t>
  </si>
  <si>
    <t xml:space="preserve">Providing, cutting, bending, hooking, tying  and laying in position TMT FE 500 steel bars for reinforcement for all RCC works as per detailed drawings etc. complete. </t>
  </si>
  <si>
    <t>BR.35 Page Number 134</t>
  </si>
  <si>
    <t xml:space="preserve">Providing and joining 25 mm diameter MS / TMT FE 500 steel reinforcement bars by bottle nuts including supplying and fitting them in position etc. complete. </t>
  </si>
  <si>
    <t xml:space="preserve">Providing and joining 32 mm diameter MS /TMT FE 500 steel reinforcement bars by bottle nuts including supplying and fitting them in position etc. complete. </t>
  </si>
  <si>
    <t>BR.36 Page Number 134</t>
  </si>
  <si>
    <t>Providing and fixing in position to the exact profile and prestressing the high tensile strands to specified ultimate strength, standard end anchorages, cable ducts, grouting ducts after prestressing and bearing plates with wedges as per detailed drawings including necessary plant and machinery for prestressing etc. complete.</t>
  </si>
  <si>
    <t>Providing and laying in situ / ready mix M-20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</si>
  <si>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</si>
  <si>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</si>
  <si>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</si>
  <si>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</si>
  <si>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)i) Height up to 5 m, normal rate.  
ii) Height 5 to 7.50 m, add 5 percent extra over basic rate.             
iii) Height 7.50 to 10 m, 7.50 percent extra.     
iv) Over 10 m Height, add 10 percent extra for every 2.50m rise.</t>
  </si>
  <si>
    <t>BR.38(b and c) Page  Number 135 and B. 7, Page Number38</t>
  </si>
  <si>
    <t>Providing and laying buried type expansion joint (expansion gap being 20mm) covered with 12mm thick 200 mm  wide galvinised weldable structural steel plate as per IS 2062 placed symmetrically to the centre line of the joint, resting freely over the top surface of the deck concrete, welding of 8mm diameter 100mm long galvanised nails spaced 300mm intervals along the centre line of the plate, all as specified in MoRTH clause 2604 etc. complete.</t>
  </si>
  <si>
    <t>Providing copper plate expansion joints as per detailed drawing One Number 4/D-1 of 1972 D type etc. complete.</t>
  </si>
  <si>
    <t>Providing and laying in situ / ready mix 1:4:8 cement concrete of trap /granite /quartzite /gneiss metal for haunch filling including compacting, curing, mixing etc. complete. (with fully automatic micro processor based PLC with SCADA enabled with reversible drum type mixer/ concrete batch mix plant (pan mixer)  with fine agreegates of required specifications ( VSI sand finely washed etc )</t>
  </si>
  <si>
    <t>Providing trap/ granite/ quartzite/ gneiss rubble filling over haunches and arches including hand packing etc. complete.</t>
  </si>
  <si>
    <t>BR.46 Page  Number 140</t>
  </si>
  <si>
    <t>Providing vent holes 100mm diameter GI pipe in the slab and wearing course with iron grill at the top and GI pipe at bottom as per drawing etc. complete.</t>
  </si>
  <si>
    <t>BR.48 Page  Number 142</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</si>
  <si>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Ballast walls &amp; Kerb</t>
  </si>
  <si>
    <t>BR.50 Page  Number 143 and B. 7, Page Number38</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</si>
  <si>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returns</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</si>
  <si>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Cell</t>
  </si>
  <si>
    <t>BR 51 A</t>
  </si>
  <si>
    <t>Providing R.C.C. parapet with M-20 Cement concrete of trap / granite / quartzite / gneiss metal with cast in situ / precast panels as per the detailed drawing height of 1.1 mt.above top of road surface, with post of 225 mm x 190 mm at 2 meter or less at equal distance suitable to span having 10 mm reinforcement of minimum 4 bars and 6 mm stirrups and R.C.C panels of approved design at clear distance of 125 mm and thickness of 150 mm with 10mm dia. 3 no.of bars reinforcement at top and bottom and 6 mm dia. 4 no.bars as vertical or horizontal rails of size 100 mm x 150 mm and with clear speacing of 240 mm including scaffolding, steel centering, plywood/steel formwork, compacting finishing, uneven and honeycombed surface with C.M.1:3 of sufficient minimum thickness to give a smooth and even surface and curing etc. complete. (Including cost of reinforcement &amp; cover block.)</t>
  </si>
  <si>
    <t>BR.51 (a) Page Number 144 and B. 7, Page  Number38</t>
  </si>
  <si>
    <t>Providing railing of mild steel angle post 2.0m center to center of section 75mm x 75mm x 10mm or equivalent I/C section of height 1.05 above bridge surface with minimum anchor length of 30cm including hold fast of 25mm diameter MS bar welded at the bottom and concreting of 1:3:6 of size 30cm x 30cm x 30cm with three rows of 40mm B class GI pipe provided at 30cm on center to center including scaffolding and one coat of anticorrosive paint with two coats of oil painting, curing of concrete etc. complete.</t>
  </si>
  <si>
    <t>BR 51 E</t>
  </si>
  <si>
    <t>Providing railing of cast in situ R.C.C posts with  (M-20) cement concrete trap / granite / quartzite / gneiss metal size 150 mm x 150 mm x 1.240 mm and horizantal 3 nos. at distance 370 mm C/C and bottom bar 150 mm above kerb as per the detailed drawings (including cost of reinforcement) scaffolding,steel centering, plywood/steel formwork etc. complete. The C.M. 1:3 plaster is considered for rendering uneven and honeycombed surface only. Newly laid concrete shall be covered by gunny bag, plastic, tarpaulin etc. (Wooden centering/formwork will not be allowed).</t>
  </si>
  <si>
    <t>BR.51(e) Page Number 147 and IS 456 (2000)</t>
  </si>
  <si>
    <t>Providing 100mm diameter GI water spouts as per detailed drawings in RCC slab and wearing surface / kerb etc. complete.</t>
  </si>
  <si>
    <t>BR.55 Page Number 150</t>
  </si>
  <si>
    <t>Providing and laying 6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at an approximate spacing of 10 cm center to center in both directions, pressed into surface when the temperature of surfaces not less than 100 deg C, protruding 1 mm to 4mm over mastic surface as per clause 515 etc. complete.</t>
  </si>
  <si>
    <t>Providing and laying 12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of 4.75 mm nominal size at the rate of 0.005 cum per 10  One Square Metre and at an approximate spacing of 10 cm center to center in both directions, pressed into surface when the temperature of surfaces not less than 100 deg C, protruding 1 mm to 4mm over mastic surface as per clause 515 etc. complete.</t>
  </si>
  <si>
    <t>Construction of precast RCC railing of M30 Grade, aggregate size not exceeding 12 mm, true to line and grade, tolerance of vertical RCC post not to exceed 1 in 500, centre to centre spacing between vertical post not to exceed 2000 mm, leaving adequate space between vertical post for expansion as per approved drawings and technical specifications etc. complete.</t>
  </si>
  <si>
    <t>MORT and H  2700, 1500, 1600 and 1700</t>
  </si>
  <si>
    <t>Construction of RCC railing of M30 Grade in situ / ready mix with 20 mm nominal size aggregate true to line and grade, tolerance of vertical RCC post not to exceed 1 in 500, center to center spacing between vertical post not to exceed 2000 mm, leaving adequate space between vertical post for expansion, complete with fully automatic micro processor PLC with SCADA enabled reversible drum type mixer/ concrete batch mix plant (pan mixer)  as per approved drawings and technical specifications etc. complete with fine agreegates of required specifications ( VSI sand finely washed etc )</t>
  </si>
  <si>
    <t>Providing and laying in PCC M15 grade leveling course below approach slab complete with fully automatic micro processor PLC with SCADA enabled reversible drum type mixer/ concrete batch mix plant (pan mixer)  as per drawings and Technical specifications etc. complete with  fine agreegates of required specifications ( VSI sand finely washed etc )</t>
  </si>
  <si>
    <t>MORT and H  1700 and 2700</t>
  </si>
  <si>
    <t>Providing and laying of RCC in M30 grade approach slab including reinforcement and formwork complete with fully automatic micro processor PLC with SCADA enabled reversible drum type mixer/ concrete batch mix plant (pan mixer)  as per drawings and technical specifications etc. complete with fine agreegates of required specifications ( VSI sand finely washed etc )</t>
  </si>
  <si>
    <t>MORT and H  1500, 1600, 1700 and 2700</t>
  </si>
  <si>
    <t>Providing, transporting and placing in position precast pretensioned concrete girders as per drawings and technical specifications etc. complete.</t>
  </si>
  <si>
    <t>MORT and H 1800, 2300</t>
  </si>
  <si>
    <t>Providing and applying two coat of water based cement paint to un plastered concrete surface after cleaning the surface of dirt, dust, oil, grease, efflorescence etc. complete. (applying 1 litre paint on 2  One Square Metret)</t>
  </si>
  <si>
    <t>Providing and laying a burried expansion joint, expansion gap being 20 mm, covered with 12 mm thick, 200 mm wide galvanized weldable structural steel plate as per IS: 2062, placed symmetrical to center line of the joint, resting freely over the top surface of the deck concrete, welding of 8 mm diameter 100 mm long galvanised nails spaced 300 mm c/c along the center line of the plate, all as specified in clause 2604 etc. complete.</t>
  </si>
  <si>
    <t>Providing and filling 20 mm thick compressible fibre board in expansion joint complete as per drawings and technical specifications etc. complete.</t>
  </si>
  <si>
    <t>Providing and filling joint sealing compound with coarse sand and 6% bitumen by weight as per drawings and technical specifications etc. complete.</t>
  </si>
  <si>
    <t>Providing and laying of asphaltic plug joint to provide for horizontal movement of 25 mm and vertical movement of 2 mm, depth of joint varying from 75 mm to 100 mm, width varying from 500 mm to 750 mm in traffic direction covered with a closure plate of 200 mm X 6 mm of weldable structural steel conforming to IS:2062, asphaltic plug to consist of polymer modified bitumen binder, carefully selected single size aggregate to 12.5mm nominal size and a heat resistant foam caulking /backer rod all as per approved drawings and specifications etc. complete.</t>
  </si>
  <si>
    <t>Providing and laying of an elastomeric slab steel expansion joint, catering to right or skew in less than 20 degree, moderately curved with maximum horizontal movement upto 50 mm to be installed by the manufacture / supplier or their authorized representative ensuring compliance to the manufactures instructions for installation for road and bridge works as per approved drawings and standard specifications etc. complete.</t>
  </si>
  <si>
    <t>Providing and laying of compression seal joint consisting of steel armoured nosing at two edges of the joint gap suitably anchored to the deck concrete and a preformed chloroprene elastomer or closed cell foam joint sealer compressed and fixed into the joint gap with special adhesive binder to cater for a horizontal movement upto 40 mm and vertical movement of 3 mm etc. complete.</t>
  </si>
  <si>
    <t>Providing and laying of a strip seal expansion joint catering to maximum horizontal movement upto 70 mm to be installed by the manufacturer / supplier to their authorized representative ensuring compliance to the manufacturers instruction for installation as per approved drawings and standard specifications etc. complete.</t>
  </si>
  <si>
    <t>Providing and laying boulders apron on river bed for protection against scour with stone boulders weighing not less than 40Kilogrameach complete as per drawings and Technical specifications etc. complete. (boulder laid without wire crates)</t>
  </si>
  <si>
    <t>Providing and laying of apron with cement concrete blocks of size 0.50X0.50X0.50m cast in situ / ready mix and made with nominal mix of M15 grade cement concrete with a minimum cement content of 250Kilogram/cum with fully automatic micro processor PLC with SCADA enabled reversible drum type mixer/ concrete batch mix plant (pan mixer)  as per IRC:21-2000 etc. complete.</t>
  </si>
  <si>
    <t>Providing and laying pitching on slopes laid over prepared filter media including boulder apron laid dry in front of toe of embankment complete as per drawing and technical specifications etc. complete. (by stone/boulder)</t>
  </si>
  <si>
    <t>Providing and laying pitching on slopes laid over prepared filter media including boulder apron laid dry in front of toe of embankment complete with fully automatic micro processor PLC with SCADA enabled reversible drum type mixer/ concrete batch mix plant (pan mixer)  as per drawings and technical specifications etc. complete. (concrete blocks of size 0.30x 0.30x0.30m in CC M15 grade) with fine agreegates of required specifications ( VSI sand finely washed etc )</t>
  </si>
  <si>
    <t>Providing and laying filter material underneath pitching in slopes as per drawings and technical specifications etc. complete.</t>
  </si>
  <si>
    <t>Laying of a geotextile filter between pitching and embankment slopes on which pitching is laid to prevent escape of the embankment material through the voids of the stone pitching / cement concrete blocks as well as to allow free movement of water without creating any uplift head on the pitching etc. complete.</t>
  </si>
  <si>
    <t>MORT and H  700 and 1500</t>
  </si>
  <si>
    <t>Providing and laying rubble stone flooring laid in cement mortar 1:3 as per drawings and technical specifications etc. complete.</t>
  </si>
  <si>
    <t>Providing and laying cement concrete blocks of M15 grade flooring laid in cement mortar 1:3 as per drawings and technical specifications etc. complete.</t>
  </si>
  <si>
    <t>Construction of stone masonry curtain wall in cement mortar 1:3 as per drawings and technical specifications etc. complete.</t>
  </si>
  <si>
    <t>Providing flexible apron of 100 cm thick comprising of loose stone boulders weighing not less than 40Kilogrambeyond curtain wall etc. complete.</t>
  </si>
  <si>
    <t>Providing and construction of a gabian structure for retaining earth with segments of wire crates of size 7.0 x 3.0 x 0.6m each divided into 1.5 m compartments by cross netting, made form 4 mm galvansed steel wire @ 32Kilogram per 10  One Square Metre having minimum tensile strength of 300Mpa conforming to IS:280 and galvanizing coating conforming to IS:4826 woven into mesh with double twist, mesh size not exceeding 100x100mm, filled with boulders with least dimension of 200mm, all loose ends to be tied with 4mm galvanized steel wire etc. complete.</t>
  </si>
  <si>
    <t>Providing and constructing gabain structures for erosion control, river training works and protection works with wire crates of size 2.0m x 1.0m x 0.30m each divided into 1 m compartments by-cross netting, made from 4 mm galvanized steel wire @ 32Kilogramper 10 One Square Metre having minimum tensile strength of 300Mpa conforming to IS:280 and galvanizing coating conforming to IS 4826, wovan into mesh with double twist, mesh size not exceeding 100 x 100mm, filled with boulders with least dimension of 200mm, all loose ends to be securely tied with 4mm galvanized steel wire etc. complete.</t>
  </si>
  <si>
    <t>Removal of existing 75mm thick cement concrete wearing coat including its disposal complete as per technical specification without causing any detrimental effect to any part of the bridge structure and removal of dismantled material with all lifts and lead up to 1000m etc. complete.</t>
  </si>
  <si>
    <t>Removal of existing asphaltic wearing coat comprising of 50mm thick asphaltic concrete laid over 12 mm thick mastic asphalt including disposal with all lift and lead upto 100m etc. complete.</t>
  </si>
  <si>
    <t>Providing and laying cement concrete wearing coat M30 grade with batch mix type /  concrete mixer with SCADA including reinforcement as per drawings and technical specifications etc. complete with fine agreegates of required specifications ( VSI sand finely washed etc )</t>
  </si>
  <si>
    <t>Providing and laying of reinforced cement concrete in M-30 grade approach slab / Rigid Pavement including formwork complete with fully automatic micro processor based PLC with SCADA enabled with reversible drum type mixer/ concrete batch mix plant (pan mixer)  as per drawings and technical specifications etc. complete with fine agreegates of required specifications ( VSI sand finely washed etc ) ( excluding reinforcement )</t>
  </si>
  <si>
    <t>MORT and H ? 1500, 1600, 1700 and 2700</t>
  </si>
  <si>
    <t>Providing  and laying 0.90 meter thick metal mat consisting of rubble, oversize metal and normal size metal in specified thickness as per detailed drawing including supplying all materials, hand packing of rubble, spreading metal in layers and hard murum including watering and compaction with power roller etc. complete.</t>
  </si>
  <si>
    <t>Providing and laying in situ M35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</si>
  <si>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 xml:space="preserve"> One Cubic Metre</t>
  </si>
  <si>
    <t>Providing and laying in situ M40 controlled cement concrete of trap/  granite/  quartzite/  gneiss metal for PSC work in solid/ deck slab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</si>
  <si>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Providing and laying in situ M35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</si>
  <si>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Providing and laying in situ M40 controlled cement concrete of trap/ granite/ quartzite/ gneiss metal for PSC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</si>
  <si>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SSR 2022-23 :- Bridge : Bored Pile</t>
  </si>
  <si>
    <t>Providing and laying cast in situ / ready mix  M30 RCC for 450mm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</si>
  <si>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Excavation for foundation of structure as per drawing and technical specifications including setting out, construction of shoring , brushing, removal of stumps and other deleterious matter, dressing of side and bottom and back filling with approved material etc. complete. (in marshy soil by mechanical means)</t>
  </si>
  <si>
    <t>Providing and laying cast in situ / ready mix  M30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</si>
  <si>
    <t>M.O.R.T and H - 2100</t>
  </si>
  <si>
    <t>Providing and laying cast in situ / ready mix  M30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 VSI sand finely washed etc )
i) Add 30% extra for depth 5 to 10 m
ii) Add 40% extra for depth 10 to 15 m
iii) Add 60% extra for depth 15 to 20 m
iv) Add 100% extra for depth above 20 m</t>
  </si>
  <si>
    <t>Providing and filling sand in foundation trenches / below Raft as per drawing and technical specifications etc. complete. (Coarse Sand and Gravel )</t>
  </si>
  <si>
    <t>M.O.R.T and H - 300,2100</t>
  </si>
  <si>
    <t>Providing and laying cast in situ / ready mix  M30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</si>
  <si>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stone masonry work in cement mortar 1:3 in foundation with watering complete as per drawings and technical specifications etc. complete. (coursed rubble masonry, first sort)</t>
  </si>
  <si>
    <t>M.O.R.T and H - 1400</t>
  </si>
  <si>
    <t>Providing and laying cast in situ / ready mix  M30 RCC for 550mm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</si>
  <si>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Providing stone masonry work in cement mortar 1:3 in foundation with watering complete as per drawings and technical specifications etc. complete. (random rubble masonry)</t>
  </si>
  <si>
    <t>Providing and laying cast in situ / ready mix  M30 RCC for 600mm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</si>
  <si>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PCC in M15 grade levelling course of 100 mm thick below pile cap with fully automatic micro processor PLC with SCADA enabled reversible drum type mixer/ concrete batch mix plant (pan mixer)  etc. complete.</t>
  </si>
  <si>
    <t>Providing and laying cast in situ / ready mix  M30 RCC for 625mm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</si>
  <si>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 xml:space="preserve">Providing Ist class brick masonry work in 1:3 in sub structure complete with watering as per drawings and technical specifications etc. complete. (excluding pointing and plastering) </t>
  </si>
  <si>
    <t>MORT and H ? 1300, 2200</t>
  </si>
  <si>
    <t>Providing and laying cast in situ / ready mix  M30 RCC for 650mm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</si>
  <si>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750mm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</si>
  <si>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Providing and laying cast in situ / ready mix  M30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</si>
  <si>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</si>
  <si>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</si>
  <si>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</si>
  <si>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 xml:space="preserve">Providing and laying cast in situ / ready mix  M30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
</t>
  </si>
  <si>
    <t>Providing and laying cast in situ / ready mix  M30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</si>
  <si>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</si>
  <si>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</si>
  <si>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</si>
  <si>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</si>
  <si>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</si>
  <si>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Providing and laying cast in situ / ready mix  M35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</si>
  <si>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</si>
  <si>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Providing and laying cast in situ / ready mix  M35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</si>
  <si>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</si>
  <si>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</si>
  <si>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</si>
  <si>
    <t>Providing and laying cast in situ / ready mix  M35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</si>
  <si>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</si>
  <si>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</si>
  <si>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</si>
  <si>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</si>
  <si>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</si>
  <si>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</si>
  <si>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</si>
  <si>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</si>
  <si>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</si>
  <si>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MORTH 4th Revision No.1204 and 1904</t>
  </si>
  <si>
    <t>Providing and laying cast in situ / ready mix  M40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</si>
  <si>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</si>
  <si>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</si>
  <si>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</si>
  <si>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</si>
  <si>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</si>
  <si>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</si>
  <si>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sandoncrete batch mix plant / pan mixer etc. complete. (depth 0 to 5 metre)
i) Add 30% extra for depth 5 to 10 m
ii) Add 40% extra for depth 10 to 15 m
iii) Add 60% extra for depth 15 to 20 m
iv) Add 100% extra for depth above 20 m</t>
  </si>
  <si>
    <t>Providing and laying cast in situ / ready mix  M40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</si>
  <si>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</si>
  <si>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</si>
  <si>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</si>
  <si>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</si>
  <si>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</si>
  <si>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</si>
  <si>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</si>
  <si>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</si>
  <si>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</si>
  <si>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SSR 2022-23 :- Bridge Maintenance</t>
  </si>
  <si>
    <t>Providing and injecting epoxy grout including structuring of crack in the body of slab girder by sand blasting, fixing inlet tube arrangement including cost of materials, machinery required for the work and labour charges etc. complete.</t>
  </si>
  <si>
    <t>One Kilogram</t>
  </si>
  <si>
    <t>Repairing of honey combed or spilling area by chipping out the damaged spalled or honey combed portion of concrete up to rusted rebars, cleaning of all rust, scale and loose materials, scaffolding, compressed air machinery etc. complete. (item includes use of air compressor, chipping machine and scaffolding for height 8 to 10 meter)</t>
  </si>
  <si>
    <t>Providing and applying well mixed polymer cement slurry in ratio 1:2 over well soaked but surface dry concrete and steel rebar for adhesion of fresh cement and sand mortar as per specification as directed etc. complete. (item includes use of polymers like sikaapproved or similar materials of relevant specification and scaffolding for height 8 to 10 meter)</t>
  </si>
  <si>
    <t>Repairs of expansion joints by removing rich mix cement concrete including stacking the spoil as directed with all leads, lifts  etc. complete. (use of equipments like air compressor is considered in the item)</t>
  </si>
  <si>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</si>
  <si>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Providing and injecting epoxy grout including structuring of cracks in the body of slab girder, fixing inlet tube arrangement including cost of materials, machinery required for the work labour charges etc. (2kg of grout is considered per hole)</t>
  </si>
  <si>
    <t>Extra for Chiselling in hard   rocks including removing and stacking the loose material and disposing the unserviceable materials as directed etc. complete.
550 mm dia</t>
  </si>
  <si>
    <t>Extra for Chiselling in hard   rocks including removing and stacking the loose material and disposing the unserviceable materials as directed etc. complete.
650 mm dia</t>
  </si>
  <si>
    <t>One Running Meter</t>
  </si>
  <si>
    <t>Extra for Chiselling in hard   rocks including removing and stacking the loose material and disposing the unserviceable materials as directed etc. complete.
900mm dia</t>
  </si>
  <si>
    <t>Extra for Chiselling in hard   rocks including removing and stacking the loose material and disposing the unserviceable materials as directed etc. complete.
 1000 mm dia</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</si>
  <si>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a) For depth of water 1.0 m and height of island to be 1.25 m.       (Well Diameter - 8m),     ( Island Diameter-  16m)    </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</si>
  <si>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b) For depth of water 4.0 m and height of island to be 4.50 m.       (Well Diameter - 8m),     ( Island Diameter-  16m)    </t>
  </si>
  <si>
    <t>Sinking of 5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</si>
  <si>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6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</si>
  <si>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7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</si>
  <si>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8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</si>
  <si>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9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</si>
  <si>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10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</si>
  <si>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Providing and constructing one span service road 10m wide to reach island location. For 1 pier location to another pier location ( Depth of standing water 1 m)</t>
  </si>
  <si>
    <t>MORT&amp;H (5th Rev.)   1200</t>
  </si>
  <si>
    <t xml:space="preserve">Providing and laying in situ / ready mix  M-20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</si>
  <si>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 xml:space="preserve">Providing and laying in situ / ready mix  M-25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</si>
  <si>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 xml:space="preserve">Providing and laying in situ / ready mix  M-30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</si>
  <si>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 xml:space="preserve">Providing and laying in situ / ready mix  M-35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</si>
  <si>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Providing and laying in situ / ready mix  M-20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</si>
  <si>
    <t xml:space="preserve">Providing and laying in situ / ready mix  M-25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 </t>
  </si>
  <si>
    <t xml:space="preserve">Providing and laying in situ / ready mix  M-30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 </t>
  </si>
  <si>
    <t>Providing and laying in situ / ready mix M-25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</si>
  <si>
    <t>Providing and laying in situ / ready mix M-30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</si>
  <si>
    <t>Providing and laying in situ / ready mix   M-25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</si>
  <si>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MORT&amp;H (5th Rev.) 1700, 2205,2304</t>
  </si>
  <si>
    <t>Providing and laying in situ / ready mix   M-30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</si>
  <si>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Providing and laying in situ / ready mix   M-35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</si>
  <si>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 xml:space="preserve">Providing Sump pit in hard strata in wells as diercted or as shown in drawing including shoring and strutting as necessary and disposing of excavted stuff </t>
  </si>
  <si>
    <t>Providing and filling in well with sand/ rubble and sand/ shingle and sand including compacting between the top and bottom plugs etc. Complete</t>
  </si>
  <si>
    <t>MORT&amp;H (5th Rev.) 1210</t>
  </si>
  <si>
    <t>Bridge sub
structure and
Foundation</t>
  </si>
  <si>
    <t>Providing and laying plain  in situ / ready mix  M-20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</si>
  <si>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laying plain  in situ / ready mix M-25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</si>
  <si>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laying plain  in situ / ready mix M-30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</si>
  <si>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laying plain  in situ / ready mix M-35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</si>
  <si>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laying in situ / ready mix M-20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</si>
  <si>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Providing and laying in situ / ready mix M-25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</si>
  <si>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Providing and laying in situ / ready mix M-30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</si>
  <si>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Providing and laying in situ / ready mix M-35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</si>
  <si>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 xml:space="preserve">Prividing and fixing pressure relief pipes of 110 mm diametre of PVC as per drawing for R.C.C Raft,  galaries returns, abutments, wing wall etc complete.  </t>
  </si>
  <si>
    <t>Providing and laying in situ / ready mix M-15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</si>
  <si>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</si>
  <si>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</si>
  <si>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</si>
  <si>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</si>
  <si>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</si>
  <si>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</si>
  <si>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</si>
  <si>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M-35 plain cement concrete of trap /granite/quartzite/ gneiss metal for cast in situ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following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</si>
  <si>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 xml:space="preserve">Providing and laying in situ / ready mix M-20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
</t>
  </si>
  <si>
    <t>MORT&amp;H (5th Rev.)  1700, 2204, 2304</t>
  </si>
  <si>
    <t xml:space="preserve">Providing and laying in situ / ready mix M-25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
</t>
  </si>
  <si>
    <t xml:space="preserve">Providing and laying in situ / ready mix M-30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t>
  </si>
  <si>
    <t xml:space="preserve">Providing and laying in situ / ready mix M-35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
</t>
  </si>
  <si>
    <t>Providing trap/granite/quartzite/gneiss rubble filling over haunches and arches including hand packing. 
Spec. One Number: BR.34 Page One Number 146</t>
  </si>
  <si>
    <t xml:space="preserve">Providing and laying in situ / ready mix controlled M-20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</si>
  <si>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MORT&amp;H(5th Rev.) 1700, 2205, 2304</t>
  </si>
  <si>
    <t xml:space="preserve">Providing and laying in situ / ready mix controlled M-25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</si>
  <si>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 xml:space="preserve">Providing and laying in situ / ready mix controlled M-30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</si>
  <si>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 xml:space="preserve">Providing and laying in situ / ready mix controlled M-35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</si>
  <si>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5.0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</si>
  <si>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10.0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</si>
  <si>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t>Bridge Super
Structure</t>
  </si>
  <si>
    <t>Providing and laying in situ / ready mix M-20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</si>
  <si>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MORT&amp;H (5th Rev.) 1700, 2205, 2304</t>
  </si>
  <si>
    <t xml:space="preserve">Providing and laying in situ / ready mix M-25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  </t>
  </si>
  <si>
    <t>Providing and laying in situ / ready mix M-30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</si>
  <si>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 xml:space="preserve">Providing and laying in situ / ready mix M-35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  </t>
  </si>
  <si>
    <t xml:space="preserve">Providing and laying in situ / ready mix M-40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  </t>
  </si>
  <si>
    <t xml:space="preserve">Providing and laying in situ / ready mix M-45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  </t>
  </si>
  <si>
    <t xml:space="preserve">Providing and laying in situ / ready mix M-50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  </t>
  </si>
  <si>
    <t>Providing and cutting bending, hooking, laying in position and tying HCRM/ CRS  for reinforcement as per detailed drawings for R.C.C. work Note : Where item no 34(c) considered in estimate,  Anti Corrosive Treatment Shall not be considered additionaly. HCRM : High Corrosion Resistance Marine. CRS : Corrosion Resistance Steel.</t>
  </si>
  <si>
    <t>Specifications : MORT&amp;H (5th Rev.)   2604</t>
  </si>
  <si>
    <t>Supply of all types of Structural steel conforming to Fe 410 B of IS 2062, Fabrication, assembling, erection / slewing/ end launching of Steel girders ( NOT requiring traffic block) upto 45.7 m span on sub structure incl. provision of trolley refuges, incl. loading, unloading, lift and taxes complete, assembly of girders on drift/ bolts, field riveting/ welding, assembling of temporary support for side slewing, raising of girders to the bed block level, providing sliding arrangements (Material at site, fabrication at site, erection / launching etc only) PLATE GIRDER / Semi Through Girder</t>
  </si>
  <si>
    <t>Providing sacrificial shuttering for deck slab made up with galvanised Cold Rolled Cold Annealed (CRCA) steel of 310 MPA Grade with all Contractor's material, labour, erection fixing, welding etc._x000D_
(Decking Sheet )</t>
  </si>
  <si>
    <t>Providing and removing barricading with the help of portable fencing along the running track where the work is to be done in close vicinity of the track. Fencing shall consist of self supporting steel angles of size 50 x50x6mm, 1.5m long provided with hooks etc. and embedded in CC 1:2:4 block of size 0.23x0.23x0.23M placed at c/c distance of 2.0 M along the track. 12 mm dia rods in three horizontal layers tack welded with the angle posts including providing Retro-reflective tapes in Horizontal &amp; vertical direction. Note : Released material will be the property of the contractor after the completion of work. Cost of cement to be paid separately.</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</si>
  <si>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for Span design load upto 100 MT.)</t>
  </si>
  <si>
    <t>Per Test</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</si>
  <si>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Extra for every increase of 100.00mt. or part there for in the span load capacity up  to 800.00 mt.)</t>
  </si>
  <si>
    <t>SSR 2022-23 :- Arch Bridge</t>
  </si>
  <si>
    <t xml:space="preserve">
Arch Bridge</t>
  </si>
  <si>
    <t xml:space="preserve">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</si>
  <si>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</si>
  <si>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</si>
  <si>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M-30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</si>
  <si>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M-40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</si>
  <si>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M-50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</si>
  <si>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and laying M-50 grade Ready Mix cement concrete of 60mm thickness, mechanically vibrated and compacted above linearly and parallelly arranged precast blocks placed on ISMC 100 base to form a layer of screed concrete over unit arch strip. Including HYFLEX steel wire rope – 6 X 36, steel core fixed with aluminum ferrules of required size and shape in individual block, for connecting blocks in unit arch strip. Including crimping of each ferule with wire rope using embedded steel bar of 8mm diameter and 150mm in length. Including 10mm dia steel roads for fixing wire ropes. Including Z-plate acting as form work and steel separation plate of 10mm thickness over individual joint. As specified and as per IS 456:2000 including cost of all materials, preparation of level bed, curing, , including lead of all materials up to RMC plant / casting yard,  etc. complete. as directed by the Engineer in charge.    </t>
  </si>
  <si>
    <t>Providing Lifting, transportation and placing activities of precast arch units  and sockets from casting yard / RMC plant to construction site including all necessary lifting arrangements in hydraulic telescopic cranes of appropriate lifting capacity, transportation on flat bed trailer of required length, including lifting slings with D-shackle, pulling ratchets, including ISMC 300 steel supporting cross beam, two One Numbers of P type 10 ton capacity chain pully , including temporary supports for lifting and transporting on trailers, including construction of leveling platform crane and trailer, including scaffolding and platform at pier /  abutment top level, including necessary all manpower., etc. complete., as directed by Engineer In Charge.</t>
  </si>
  <si>
    <t>SSR 2022-23 :- Bridge Maintenance 
New Item</t>
  </si>
  <si>
    <t>Bridge Maintenance
New Item</t>
  </si>
  <si>
    <t xml:space="preserve">Providing and fabricating structural steel work for Sakav Decking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 </t>
  </si>
  <si>
    <t>Providing epoxy mortor with quartz sand with proportion epoxy concrete sand 1:6  for repairs to the cracked pier, girder etc including chipping the loose cracked concrete cleaning rust by means of brush, sand blasting and rebuilding the section giving minimum 3 day compressive strenght of 525 Kilogram/cm2 and maximum epoxy consumption of 315 Kilogram/m3 of mortar with all materails labour equipment etc complete (Quartz Sand  885 Kilogram/Cum)</t>
  </si>
  <si>
    <t xml:space="preserve">Providing and laying epoxy concrete with epoxy aggregate proportion 1:4  using epoxy fine quartz sand, course quartz sand and trap metal in suitable proportion by weight including weighing, mixing placing inclusive of celaning the surface by wire, brush, 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 Fine sand 660 Kilogram/Cum, Course Sand 660Kilogram/ One Square Metre, Trap metal 660 Kilogram/ One Square Metre) </t>
  </si>
  <si>
    <t>Providing and applying epoxy paint primer with middle coat and top coat to superstructure including scaffolding etc complete.</t>
  </si>
  <si>
    <t>Making and working inside steel cages for crocodile including handling the same with suitable hanging arrangements</t>
  </si>
  <si>
    <t>Underwater Inspection : Underwater inspection cum video graph shall be arranged by divers to inspect from the cavity of well  foundation and mapping of the cavityB) After rectification work</t>
  </si>
  <si>
    <t>Underwater 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</si>
  <si>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 xml:space="preserve">Underwater Crack Sealing/Filling using underwater Epoxy mortar : Under water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all materials, hire charges for all machineries and all charges for divers with accessories etc., complete. Make - Material of reputed manufacturer </t>
  </si>
  <si>
    <t>One Kilogramme</t>
  </si>
  <si>
    <t xml:space="preserve">Underwater P/Fixing the Nozzle for high pressure underwater epoxy grout: Drilling hole of 12/ 18 mm dia to a depth of minimum 100 mm across the crack to an angle of 45° @ 500 mm C/C, using pneumatic drilling machine without disturbing the epoxy mortar filled on the "V" groove with the help of divers. The nozzle shall be inserted in the drilled hole and fixed using the under water polyester resin grout and allowed for curing for final set. The item includes the cost of all materials, hire charges for all machineries and all charges for divers with accessories etc., complete. </t>
  </si>
  <si>
    <t>Underwater  for high pressure underwater epoxy grout: Grouting with Water Insensitive Underwater Epoxy Grout Base and hardener shall be mixed with using hand held heavy duty electrically operated mixing machine until uniform mix is obtained. The mixed material shall be poured in to the high pressure grouting machine container and grouted through the non-return nozzle already fixed on cracks. The grouting shall be done from the bottom of crack until grout rejects of all other grouting ports. The grouting shall be carried out with the help of divers and underwater communication device to know the conditions. The item includes the cost of all materials, hire charges for all machineries and all charges for divers with accessories etc., complete.</t>
  </si>
  <si>
    <t xml:space="preserve">Providing fixing of dowel rod of 16 mm dia in the river bed for 400 mm depth @ 1000 mm c/c in single layer and grouting with underwater epoxy grout includes the cost of hire charges of all machineries, barge, boat, cost of all tools and all labour charges etc., complete. </t>
  </si>
  <si>
    <t xml:space="preserve">Providing fixing of shear links of 12 mm dia in the periphery of the well wall for 100 mm mm depth @ 500 mm c/c  bothway and grouting with underwater epoxy grout includes the cost of hire charges of all machineries, barge, boat, cost of all tools and all labour charges etc., complete. </t>
  </si>
  <si>
    <t xml:space="preserve">Providing Filling of concrete encasing of grade M35  around the periphery of the pier of 500 mm thick upto 3.5 m from the river bed level including Scarifical leakproof MS shuttering includes the cost of hire charges of all machineries, barge, boat, cost of all tools and all labour charges etc., complete. </t>
  </si>
  <si>
    <t>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</si>
  <si>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Crack Groove Cutting: Groove shall be cut using hand held electrically operated concrete cutting machine of size of 50 mm wide and 75 mm deep on each side of the crack to form as "V" groove all along the crack to fill the polyester resin/ Epoxy putty (horizontal and vertical cracks). After the groove cutting, the concrete shall be removed from the groove using the pneumatic concrete chipping machine to form "V" groove. The item includes the cost of hire charges for all machineries, tools and barges and all labour charges etc., complete.</t>
  </si>
  <si>
    <t>Crack Sealing/Filling using epoxy mortar: Base and hardener of the high strength repair mortar .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of hire charges of all equipment , tools and plants and all labour charges etc., complete.</t>
  </si>
  <si>
    <t>Providing and Fixing of 12 mm nozzle in the crack portion @ 500 c/c including material, labour complete in all respect.</t>
  </si>
  <si>
    <t>Providing Repairing of honeycombs and minor damages with Polymer Modified Morter including material,labour complete in all respect.</t>
  </si>
  <si>
    <t xml:space="preserve">Application of Protective coating Supply and application of Siliane/ Siloxane primer. Primer shall be applied by brush/ sprayed over the prepared concrete surface at 0.30 to 0.40 litter/  One Square Metre by using the airless nozzle gun. After applying primer coat, Single component aliphatic acrylate UV resistant protective cum decorative coat DEKilogramUARD S or similar shall be applied over the primed surface using airless nozzle gun in two coats and each coat shall b e 150 microns DFT. Including cost of all materials, cost of hire charges of tools and plants and all labour charges etc. complete. </t>
  </si>
  <si>
    <t>Providing Boulder to the cavity area of 75-200mm in size  includes the cost of hire charges of all machineries, barge, boat, cost of all tools and all labour charges etc., complete.</t>
  </si>
  <si>
    <t xml:space="preserve">Providing filling of Micro-concrete and 10 mm aggreagate ( 1:1) including scarificial leakproof MS shuttering includes the cost of hire charges of all machineries, barge, boat, cost of all tools and all labour charges etc., complete. </t>
  </si>
  <si>
    <t>Providing Grounting of nozzles with Low Viscosity Epoxy grout including material, labour complete in all respect.</t>
  </si>
  <si>
    <t xml:space="preserve">Drilling 32 mm dia hole and upto depth of 400 mm and grounting with epoxy resin of reinforcement steel of 25 mm dia of all manpower and equipments complete in all respect </t>
  </si>
  <si>
    <t xml:space="preserve">Re-casting of bracket with micro-concrete and 10 mm agrregate ( 1:1) with leakproof shuttering all manpower and equipments complete in all respect  </t>
  </si>
  <si>
    <t>P/fixing of carbon 100 mm x 1.4 mm carbon laminate with adhesive including of all manpower and equipments complete in all respect</t>
  </si>
  <si>
    <t>P/Applying prestressing to the laminate with hydraulic system to the required force as per approved design with all manpower and equipments complete in all respect</t>
  </si>
  <si>
    <t>P/Fixing of carbon fiber sheet of 430 GSM with adhesive including of hanging scofolding of all manpower and equipments complete in all respect</t>
  </si>
  <si>
    <t>Anticorrosive treatment to  expose reinforcement in two coats with time interval of minimum 4 hours between each coat. The application shall be done by brush.</t>
  </si>
  <si>
    <t>Carry out application of "Bi-polar migratory corrosion inhibitor" on concrete surface. This inhibitor has migratory kind of property which permits the material to migrate to a virtual extent of 100mm, through pores of concrete,inhibiting the corrosion etc complete.</t>
  </si>
  <si>
    <t>Providing &amp; applying structural grade epoxy  approved bond coat prior to application of any type of mortar confirming to IS codes or equivalent to ensure bond between old concrete &amp; new concrete by brush application etc complete.</t>
  </si>
  <si>
    <t>Providing &amp; applying 2 coats of compatible Polyurethane on epoxy fiber wrapped surface with brush /spray application etc complete.</t>
  </si>
  <si>
    <t>Providing &amp; applying 20mm thick single coat  Epi-bond plaster on FRP wrap surface &amp; other area etc complete.</t>
  </si>
  <si>
    <t>Providing 10 mm dia and 150 mm long tie rod stud through corrugated GI decking sheet and welding to the deck slab reinforcement for holding decking sheets in place etc complete.</t>
  </si>
  <si>
    <t>Dismantling of concrete pedestal up to required height including cutting reinforcement by using of concrete saw, complete including all fixing arrangements of the machines, water for cooling, diamond saw, other accessories, safety of workers and removal and disposal of debris as per instruction of site in- charge  etc complte</t>
  </si>
  <si>
    <t xml:space="preserve">Dismantling of concrete pedestal up to required height using electrical breakers including cutting reinforcement by gas cutters, other accessories, safety of workers and removal and disposal of debris as per instruction of site in- charge </t>
  </si>
  <si>
    <t xml:space="preserve"> Stone work Joint Filling :Racking of joints in Course rubble masonry (CRM). Sealing of the joints with epoxy mortar confirming to Section 2800 of technical specification, including pointing, finishing ect., complete.( 25mm x 25mm )</t>
  </si>
  <si>
    <t>Dismantelling existing damaged Drainage Water Spout and providing 100mm diameter GI water spouts as per detailed drawings in RCC slab and wearing surface/kerb etc. complete</t>
  </si>
  <si>
    <t xml:space="preserve">Providing and fixing additional reinforcement to replace the corroded diameter of  existing steel for strengthening purpose. </t>
  </si>
  <si>
    <t>Raising of  scafolding to reach the entire surface area of bridge. upto10 m height above ground level, made with MS tube, horizontal and vertical tub joint with cup and lock system with MS tubes, challies, MS clamp and maintaing it in a serveciabl econdition for execution work of cleaning and/ or pointing and or/applying protection coating and/ inspection of work at required locations and removing it there after etc complete. (Item includes making of temporary support for scaffolding, cost of scaffolding, labour, material, safety devices,etc.,all complete)</t>
  </si>
  <si>
    <t xml:space="preserve">Structural Repairs to damaged concrete surface with polymer concrete /mortar with AC-ACRYLATE-REPAIR and AC-BOND-AID as detailed in the method statement including material, labour, etc., all complete as directed by engineer. (Repairs to deck slab, piers, abutment, girders and other locations up to 40 mm thickness).  </t>
  </si>
  <si>
    <t>Core Strengthening of Concrete Structure: Strengthening of concrete structure including grouting of concrete with epoxy, AC-DUR-IE, as detailed in the method statement. Item includes cost of material, labour, equipment’s and also removal of nozzles and finishing of the surface after the work.</t>
  </si>
  <si>
    <t>Erecting supports for placing the jacks, props and necessary steel structure. Placing of the jacks below bearings. (as per the design of lifting scheme).  The lifting scheme shall be put up to the approval of consultants after approval of the work shall be done by competent authority. Cost of the bearings, design of erection system, jacks, platforms, safety devices, etc., complete including releasing of bridge span on the new bearings.  (Bearing replacement from 50 to 100 One Numbers per bridge)</t>
  </si>
  <si>
    <t xml:space="preserve">Providing and flooding high molecular weight lowest viscous thermoset Monomer MONOPOL (&lt;10 CPs viscocity) at the dosage of 2 Kg/sqm on the deck bridge slab for rendering intrinsic impermeability, improving cohesion and sealing micropores in deck bridge slab. The procedure includes cleaning the slab with wire brushing and air blowing, flooding the slab at the dosage of 2 Kgs/sqm over cleaned surface and brooming it further to allow fullest penetration and complete receival inside the concrete. The material shall have following properties:  Material-Low viscosity high molecular weight thermosett resin grout, Viscosity-Less than 10 centipoise per second, Mechanical strength properties of the material (after 7 days) Compressive strength (ASTM-D-695-96)Min 60 MPa, Tensile strength (ASTM-D-638-95)Min. 18 MPa, Flexure (ASTM-D-790-96)Min. 30 MPa. </t>
  </si>
  <si>
    <t>BR.51(A)/Page No.144/I.S. 456(1978)</t>
  </si>
  <si>
    <t>Providing and laying low viscosity, abrasion resistant, insitu UV resistant sealer Monopol-160 into all type of concrete pavement cracks wherever required in culverts, bridges and pavements as per manufacturer’s specifications and guidelines etc. complete including chipping the surface and making groove into cracks 5mm x 10mm and cleaning the surface and pouring the material into cracks etc. complete.</t>
  </si>
  <si>
    <t xml:space="preserve">Providing and laying low viscosity, abrasion resistant, insitu UV resistant sealer Monopol-160 into all type of wearing sealer coat &amp; pot hole filler wherever required in culverts, bridges and pavements as per manufacturer’s specifications and guidelines including removing loose concrete, cleaning the surface, mixing and pouring the merterial about 20mm thick etc complete. </t>
  </si>
  <si>
    <t>BR.51(E)/Page No.147/I.S. 456(2000)</t>
  </si>
  <si>
    <t>Providing and applying interpenertrating Polymer network concrete coating system for bridges, bridge decks, girders, piers, RCC strectures for protections against chemical and weather resistance complete comprising of one Primer Coat of epoxy phenolic interpenetrating polymer, two middle coats of IPNet Middle Coat and a Top Coat of IPNet PU (Aliphatic PU) to a total thickness of 300±15 microns over a thoroughly prepared surface with an interval of 3 hours to 78 hours between the coats. The application shall be in red and white colour and shall conform to the following: a. Tensile strength: Minimum tensile strength of the coating must be 15 N/mm 2 and it should be determined as per ASTM D-2370-73 b. Elongation: Minimum elongation of the coating must be 15% and it should be determined as per ASTM D-2370-73 c. Specific permeability: The maximum value must be 0.15 mg/cm 2 /mm/24hr and it should be determined as per ASTM D-1653-74 d. Adhesion with concrete: The minimum adhesion with concrete by pullout method must be 2.5N/mm 2 and it should be determined as per BS-3900-E-10-79 e. Impedence (In 3.0 % NaCl Solution) Initial 9 x 10 10 ohms minimum After 30 days 1 x 10 8 ohms minimum f. QUV Condensation test: Minimum 500 hrsas per ASTM-G-154</t>
  </si>
  <si>
    <t>SSR 2022-23 :- Excavation</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</si>
  <si>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0.00 to 1.50 m.) By Manual Means</t>
  </si>
  <si>
    <t>Bd.A.1 Page One Number 259</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</si>
  <si>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</si>
  <si>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Manual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</si>
  <si>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Mechanical Means</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</si>
  <si>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Manual Means</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</si>
  <si>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Mechanical Means</t>
  </si>
  <si>
    <t>Bd.A.2 Page One Number 259</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</si>
  <si>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Manual Means</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</si>
  <si>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Mechanical Means</t>
  </si>
  <si>
    <t>Excavation  for  foundation  in  hard  murum  and  boulders  including  removing  the  excavated material up to a distance 50 metres, beyond the building area and stacking and spreading as directed,  dewatering,  preparing  the  bed  for  the  foundation  and  necessary  back  filling, ramming,  watering  including  shoring  and  strutting  etc.  complete.  (Lift  upto  1.5m.)  By Mechanical Means</t>
  </si>
  <si>
    <t>Bd.A.3 Page One Number 259</t>
  </si>
  <si>
    <t>Excavation  for  foundation  in  Hard  murum and  boulders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m to 3.0 m.) By Mechanical Means</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</si>
  <si>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 /murum, ramming, watering including shoring and strutting etc. complete (lift upto 1.5m)  By Mechanical Means</t>
  </si>
  <si>
    <t>Bd.A.4 Page One Number 259</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</si>
  <si>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earth/murum, ramming ,watering including shoring and  strutting etc. complete. (Lift from 1.5m To 3.0 m.) By Mechanical Means</t>
  </si>
  <si>
    <t>Excavation for foundation in Hard rock by blasting including trimming and leveling the bed by  chiseling  where  necessary  and  removing  the  excavated  material  and  stacking  it  in measurable heaps within a distance of 50 metres from the building area including dewatering and  back  filling  with  available  earth/murum,  watering,  ramming,  etc.  complete.  (Lift  upto 1.5m) By Mechanical Means</t>
  </si>
  <si>
    <t>Bd.A.5 Page One Number 259</t>
  </si>
  <si>
    <t>Excavation for foundation in Hard-rock by blasting including trimming and leveling the bed by  chiselling  where  necessary  and  removing  the  excavated  material  and  stacking  it  in measurable heaps within a distance of 50 metres from the building area including dewatering and back filling with available earth/murum watering, ramming etc. complete. (Lift from 1.5m To 3.0 m) By Mechanical Means</t>
  </si>
  <si>
    <t>Excavation  for  foundation  in  Hard-rock  by  controlled  blasting  including  trimming  and leveling  the  bed  by  chiselling  where  necessary  and  removing  the  excavated  material  and stacking  it  in  measurable  heaps  within  a  distance  of  50  metres.  from  the  building  area including dewatering and back filling with available earth soil /murum watering, ramming etc. complete. (Lift upto 1.5m) By Mechanical Means</t>
  </si>
  <si>
    <t>Excavation  for foundation  in Hard  rock by chiselling, wedging, line drilling, etc. including trimming and levelling the bed, removing the excavated material upto a distance of 50 metres beyond  the  building  area  stacking  as  directed,  dewatering  and  back  filling  with  available earth/ murum watering, ramming etc. complete. (Lift upto 1.5 m). By Mechanical Means</t>
  </si>
  <si>
    <t>Bd.A.6 Page One Number 260</t>
  </si>
  <si>
    <t>Excavation for foundation in laterite rock (soft or hard) including trimming and levelling the bed for the foundation, removing the excavated material up to a distance of 50 metres beyond the  building  area,  stacking  as  directed,  dewatering  and  back  filling  with  available  murum, watering, ramming etc. complete. (Lift upto 1.5 m.) By Mechanical Means</t>
  </si>
  <si>
    <t>Bd.A.7, Page One Number 260</t>
  </si>
  <si>
    <t>Providing  preconstructional  antitermite  treatment  as  per  I.S.  6313  (Part-II)  by  treating  the bottom surface and sides of excavation at the rate of 5 litres of emulsion concentrate of 1.0 percent  of  chlorophyrifos  per  square  meter  of  surface  area  covering  10  years  guarantee  on bond paper.</t>
  </si>
  <si>
    <t>Providing  preconstructional  antitermite  treatment  as  per  I.S.  6313  (Part-II)  treatment  by treating the backfill in immediate contact with foundation at the rate of 5 litres of emulsion concentrate of 1.0 percent of clorophyrifos per  One Square Metre of vertical surface area covering 10 years guarantee on bond paper.</t>
  </si>
  <si>
    <t>Providing preconstructional antitermite treatment as per I.S. 6313 (Part-II) by treating the top surface  of  plinth  filling  at  the  rate  of  5  litres  of  emulsion  concentrate  at  1.0  percent  of clorophyrifos  per  One Square Metre of surface area covering ten years guarantee on bond paper.</t>
  </si>
  <si>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</si>
  <si>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t>Providing  antitermite  treatment  to  the  wooden  frames  of  doors/windows  of  the  existing building as per I.S. 6313 (Part-III) by drilling 6mm dia. holes at four corners on one side and four corners on other side at a downward angle of about 45 degree at the junction of wood work and masonary and injecting 150 ml. of chlorodane 5% W.C. and sealing by filling putty etc. complete covering 2 years guarantee on bond paper.</t>
  </si>
  <si>
    <t>Providing antitermite treatment to the joints of wooden beams/joist used for the roof work of the  existing  building  as  per  I.S.  6313  (Part-III)  by  drilling  6mm dia.  holes  at  a  downward angle of about 45 degree at the junction of wood work and masonary and injecting 80 ml. of chlorodane 5% W.C. and sealing by filling putty etc. complete covering 2 years guarantee on bond paper.</t>
  </si>
  <si>
    <t>Providing  antitermite  treatment  to  the  sides  of  flooring  of  the  existing  building  as  per  I.S. 6313 (Part-III) by punching holes 6mm dia. drilled at a distance of 30cm. centre to centre and injecting one percent  of chlorodane emulsion  concentrate at the rate of  50 ml  per hole and sealing by filling putty etc. complete covering 2 years guarantee on bond paper.</t>
  </si>
  <si>
    <t>Providing antitermite treatment around the periphery of the existing building as per I.S. 6313 (Part-III) by excavating trenches of 20cm width and exposing the sides of columns and plinth beams upto a depth of 300mm and injecting one percent of chlorodane emulsion concentrate at the rate of 2.25 litres per One Running Metre and refilling the trenches etc. complete covering 2 years guarantee on bond paper.</t>
  </si>
  <si>
    <t>Providing general pest control services to the building to control the nuisance of cockroaches, lizards, pin bores and other insects etc. with 4 operations in a year and monthly check up.</t>
  </si>
  <si>
    <t>As directed by
Engineer in charge.</t>
  </si>
  <si>
    <t>Providing  general  pest  control  services  to  small  size  of  inspection  chamber  to  control  the nuisance of cockroaches during the year with monthly check up.</t>
  </si>
  <si>
    <t>Providing  general  pest  control  services  to  big  size  of  inspection  chamber  to  control  the nuisance of cockroaches during the year with monthly check up.</t>
  </si>
  <si>
    <t>Labour  charges  for  removing  grass,  thorney  shrubs,  Jungli  shrub,  Kubabul  and  alike  grass along roadside making the ground clean by showel and phavaras etc. complete.</t>
  </si>
  <si>
    <t>Removing  grass,  gazer  grass  and  disposing  off  out  of  building  premises  including  making clean the ground by shovel and phavaras etc. complete.</t>
  </si>
  <si>
    <t>As directed by Engineer in
charge.</t>
  </si>
  <si>
    <t>Filling  in  plinth  and  floors  with   approved   excavated  material  in  15cm.  to  20cm.  Layers including watering and compacting etc. complete.</t>
  </si>
  <si>
    <t>Bd.A.10 Page
One Number 262</t>
  </si>
  <si>
    <t>One Cubic
Metre</t>
  </si>
  <si>
    <t>Filling in plinth and floors with contractors  material/brought from outside and approved by Engineer  incharge   in  layers  of  15  cm   to  20  cm    including  watering  and  compaction  etc. complete.</t>
  </si>
  <si>
    <t>Bd.A.11 Page One Number 263</t>
  </si>
  <si>
    <t>Providing  dry/  trap/  granite/  quartzite/  gneiss  rubble  stone  soling  15  cm  to  20  cm  thick including hand packing and compacting etc. complete.</t>
  </si>
  <si>
    <t>Bd.A. 12 Page
One Number 264</t>
  </si>
  <si>
    <t>Providing  and  filling  in  the  foundation  with  sand  of  approved  quality  including  watering, compacting etc. complete. (To be executed with prior approval of Superintending Engineer)</t>
  </si>
  <si>
    <t>Bd.A.13 Page One Number 264</t>
  </si>
  <si>
    <t>Providing  soling using  80  mm size  trap  metal  in  15  cm.  layer  including  filling voids  with Crushed sand/grit, ramming, watering etc. complete.</t>
  </si>
  <si>
    <t>SSR 2022-23 :- Pile Foundation: Building</t>
  </si>
  <si>
    <t>Providing and laying  cast in situ / Ready Mix Cement Concrete M-20 RCCsingle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including chipping and dressing if required etc. complete. (Excluding steel reinforcement)</t>
  </si>
  <si>
    <t>Providing and laying  cast in situ / Ready Mix Cement Concrete of M2O grade RCC single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</si>
  <si>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</si>
  <si>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</si>
  <si>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M-20 RCC cast in situ single rim bored pile of 535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</si>
  <si>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</si>
  <si>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</si>
  <si>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</si>
  <si>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</si>
  <si>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</si>
  <si>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</si>
  <si>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</si>
  <si>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</si>
  <si>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</si>
  <si>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</si>
  <si>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</si>
  <si>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</si>
  <si>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</si>
  <si>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535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</si>
  <si>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in situ double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complete.concrete prepared in reversible drum type concrete mixer by tremie arrangement,    compaction   of  concrete  including  chipping  and   dressing  etc.  complete. (Excluding steel reinforcement)</t>
  </si>
  <si>
    <t>Providing and laying  cast in situ / Ready Mix Cement Concrete M-30 for bored piles each of load capacity and as per design and of 325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concrete   prepared   by   tremie   arrangement, compaction  of  concrete  including  chipping  and  dressing  etc.  complete.  concrete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</si>
  <si>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350mm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tremiearrangements,    compaction  of  concrete including  chipping  and  dressing  and  withdrawal  of  shell  etc.  complete.  (Excluding  steel reinforcement)</t>
  </si>
  <si>
    <t>Providing and laying  cast in situ / Ready Mix Cement Concrete M-30 for  bored piles each of load capacity and as per design and of 400 mm diameter.or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</si>
  <si>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425mm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</si>
  <si>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475mm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</si>
  <si>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500mm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</si>
  <si>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</si>
  <si>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550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</si>
  <si>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600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</si>
  <si>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</si>
  <si>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</si>
  <si>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750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</si>
  <si>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</si>
  <si>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</si>
  <si>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</si>
  <si>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975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</si>
  <si>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</si>
  <si>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</si>
  <si>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Chiseling  through  pile  shells  in  hard  strata  like  boulders,  soft  and  hard  rocks  Upto  and inclusive  of  550  mm  diameter  including  removing  and  stacking  the  loose  materials  etc. complete and disposing of the unserviceable materials outside complete.</t>
  </si>
  <si>
    <t>Chiseling through pile shells in hard strata like boulders, soft and hard rocks Beyond 550 mm and upto and inclusive of  750 mm dia. including removing and stacking the loose materials etc. complete and disposing of the unserviceable materials outside complete.</t>
  </si>
  <si>
    <t>Chiseling through pile shells in hard strata like boulders, soft and hard rocks Beyond 750 mm and upto and inclusive of  900 mm dia including removing and stacking the loose materials etc. complete and disposing of the unserviceable materials outside complete.</t>
  </si>
  <si>
    <t>Chiseling through pile shells in hard strata like boulders, soft and hard rocks Beyond 900 mm and upto and inclusive of  1050 mm dia. including removing and stacking the loose materials etc. complete and disposing of the unserviceable materials outside complete.</t>
  </si>
  <si>
    <t>Carrying  out  load  test  for  1.5  times  the  proposed  safe  working  load  on  the  pile  in  driven position  upto  400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</si>
  <si>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400 mm and upto to 550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</si>
  <si>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550 mm and upto 650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</si>
  <si>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650 mm and upto 750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</si>
  <si>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</si>
  <si>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825 mm and upto 900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</si>
  <si>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900  mm diameter  including construction  of  test  cap, use of accessories  and instruments including providing graphs as per I.S. code or Std.Specifications and dismantling the test cap after testing and cleaning the site complete.</t>
  </si>
  <si>
    <t xml:space="preserve">Empty boring for 325 to 400 mm dia bored R.C.C. cast in situ piles including withdrawal of shell, removal of earth to a distance of 50 metres etc. complete.
Spec :(As directed by Engineer in Charge)  </t>
  </si>
  <si>
    <t xml:space="preserve">Empty boring for 425 to 500 mm dia. bored R.C.C. cast in situ piles including withdrawal of shell, removal of earth to a distance of 50 metres etc. complete.
Spec :(As directed by Engineer in Charge)  </t>
  </si>
  <si>
    <t xml:space="preserve">Empty boring for 525 to 600 mm dia. bored R.C.C. cast in situ piles including withdrawal of shell, removal of earth to a distance of 50 metres etc. complete.
Spec :(As directed by Engineer in Charge)  </t>
  </si>
  <si>
    <t xml:space="preserve">Empty boring for 625 to 700 mm dia. bored R.C.C. cast in situ piles including withdrawal of shell, removal of earth to a distance of 50 metres etc. complete.
Spec :(As directed by Engineer in Charge)  </t>
  </si>
  <si>
    <t xml:space="preserve">Empty boring for 725 to 1050 mm dia. bored R.C.C. cast in situ piles including withdrawal of shell, removal of earth to a distance of 50 metres etc. complete.
Spec :(As directed by Engineer in Charge)  </t>
  </si>
  <si>
    <t>Chipping and dressing of the R.C.C. piles upto 0.60  meterincluding cleaning reinforcement and removal of dismantled materials upto a distance of 50 meter beyond the building area etc. for providing pile caps.
Spec :(As directed by Engineer in Charge</t>
  </si>
  <si>
    <t>Pile
Foundation: Building</t>
  </si>
  <si>
    <t>As directed by
Engineer in charge</t>
  </si>
  <si>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Upto 3.00 meter deep liner</t>
  </si>
  <si>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Spec :(As directed by Engineer in Charge From 3.00 to 9.50 meter deep liner</t>
  </si>
  <si>
    <t>Providing and laying Cast in situ/Ready Mix cement concrete M-20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</si>
  <si>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Providing and laying Cast in situ/Ready Mix cement concrete M-25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</si>
  <si>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Providing and laying Cast in situ/Ready Mix cement concrete M-30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 With fine aggregate (Crushed sand VSI Grade)  complete (Excluding steel reinforcement)</t>
  </si>
  <si>
    <t>SSR 2022-23 :- Structural Steel Work</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</si>
  <si>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</si>
  <si>
    <t>Bd.C.2 Page One Number 275</t>
  </si>
  <si>
    <t>Providing and fabricating structural steel work in rolled sections, fixed with connecting plates or  angle  cleats  in  main  and  cross  beams,  hip  and  jack  rafters,  purlins  connecting  to  truss members and  the like, as per detailed designs and drawing or as directed including cutting, fabricating, hoisting, erecting, fixing in position, making riveted/ bolted/ welded connections and one coat of anticorrosive paint and over it two coats of oil painting  of  approved quality and shade etc. complete.</t>
  </si>
  <si>
    <t>Bd.C.3 Page One Number 275</t>
  </si>
  <si>
    <t>Providing  structural  steel  work  in  single  stanchions  composed  of  R.S.J.  Channel  etc.  with 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</si>
  <si>
    <t>Bd.C.6 Page One Number 277</t>
  </si>
  <si>
    <t>Providing structural steel work in trusses, other similar trussed purlins and members with all bracing,  gusset  plates  etc.  as  per  detailed  designs  and  drawings  or  as directed  including cutting,  fabricating,  hoisting,  erecting  fixing  in  position, Making  riveted/  bolted/  welded connection  and  one coat of anticorrosive paint and  over it 2 coats of oil painting approved quality and shade etc. complete.</t>
  </si>
  <si>
    <t>Bd.C.8 Page One Number 278</t>
  </si>
  <si>
    <t>Providing and fixing 50 mm. dia. medium class G.I.pipe gate with wicket gate of approved drawing with  all  fixtures  and  fittings  in  two  leaves  with  strong hold  fast  embedded  in  c.c. block at top and bottom with locking arrangement including cutting, bending, making holes and with one coat of primer etc. complete.</t>
  </si>
  <si>
    <t>Providing  and  erecting  structural  steel  for  sakav  with  all  bracing  gusset  plates  etc.  as  per detailed  design  and  drawing or as directed including cutting, fabricating, hoisting, erecting, fixing in position, making riveted/ bolted/welded connection and oil painting with 2 coats of approved quality and shade etc. complete. complete.</t>
  </si>
  <si>
    <t>Providing,  fabricating  and  erecting at  site  of  work  the  tubular  steel  structure  (shed)  as  per standard design and specifications having various spans in between trusses and in multiples of standard length of bays as specified as per standard specifications, inclusive of cost of steel tubular trusses, tubular columns purlins, tie runners, foundation  bolts, base plates, nuts and bolts,  welding  wherever  required  etc.   as  per  detailed  drawing  inclusive  of  one  coat  of anticorrosive paint and two coats of oil painting of approved quality and shade etc. complete. Spec. One Number : As directed by Engineer-in-charge.</t>
  </si>
  <si>
    <t>B-18 Page One Number 78</t>
  </si>
  <si>
    <t>Structural Steel
Work</t>
  </si>
  <si>
    <t>Providing Gas or Electrical welding for structural steel section, plates as per detailed drawing. For less than 10 mm thick section.</t>
  </si>
  <si>
    <t>Providing and fixing mild steel grill gate as per the detailed drawing including hinges, locking arrangements  and  painting  in  three  coats  of  oil  paint  of  approved  colour  and  shade  etc. complete.(weight 18 Kilogram. to 20 Kilogram. Per Sq.m.)
Spec.One Number: As directed by Engineer- in-charge.</t>
  </si>
  <si>
    <t>Spec. One Number As directed byEngineer in Charge.</t>
  </si>
  <si>
    <t xml:space="preserve">Providing  structural  steel  work  of  rectangular  hollow  steel  section  for  steel  trusses,  other similar  trussed  items  like  purlin  and  members  with  all  bracing,  gusset  plates  etc.  as  per detailed designs and drawings or as directed including cutting, fabricating, hoisting, erecting, fixing in  position  making riveted/bolted/  welded  connections  and  one  coat  of  anticorrosive paint and over it two coats of oil painting of approved quality and shade complete.
 </t>
  </si>
  <si>
    <t>Providing  structural  steel  work  in  hollow  section  of  various  thickness  and  sizes  in  square, rectanular and round shape from 25mm to 450mm  section as per IS 4923 YST 310 Grade produced from iron ore and blast furnace route etc. as per detailed designs and drawing or as directed   including   cutting,   fabricating,   hoisting,   erecting,   fixing   in   position,   making riveted/bolted/ welded connections and painting complete.</t>
  </si>
  <si>
    <t>SSR 2022-23 :- Plain Cement Concrete</t>
  </si>
  <si>
    <t>Providing  and  laying  Cast  in  situ/Ready  Mix  cement  concrete  in  M-10  of  trap/  granite/ quartzite/  gneiss  metal  for  foundation  and  bedding  including  bailing  out  water,  Steel centering, formwork, laying/pumping, compacting, roughening them if special finish is to be provided,  finishing  if  required  and  curing  complete,  with  fully  automatic  micro  processor based PLC with SCADA enabled reversible Drum Type mixer/concrete Batch mix plant (Pan mixer) etc. complete.  With fine aggregate (Crushed sand VSI Grade)</t>
  </si>
  <si>
    <t>Bd. E. 1 Page One Number 287</t>
  </si>
  <si>
    <t>Providing   and   laying   Cast   in   situ/Ready   Mix    cement   concrete   in   M15   of   trap/ granite/quartzite/gneiss metal for foundation and bedding /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mixer/concrete  Batch  mix  plant  (Pan  mixer)  etc.  complete.    With  fine  aggregate  (Crushed sand VSI Grade)</t>
  </si>
  <si>
    <t>Bd.E.2 Page One Number 288 and
B.7 Page No 38</t>
  </si>
  <si>
    <t>Providing   and   laying   Cast   in   situ/Ready   Mixcement   concrete   in   M20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</si>
  <si>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Providing   and   laying   Cast   in   situ/Ready   Mix   cement   concrete   in   M15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</si>
  <si>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Bd.E.4 Page One Number 289 and B-7, Page One Number38</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</si>
  <si>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</si>
  <si>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Providing  and  laying  Cast  in  situ/Ready  Mix  cement  concrete  in  M-20  of  trap  /  granite/quartzite/ gneiss metal for arches including skew backs as per detailed drawing or as directed in superstructure including steel centering,  formwork, compacting,  finishing with  minimum thickness  of  1:3  cement  plaster  to  give  a  smooth  and  even  surface  or  roughening  them  if special  finish  is  to  be  provided  and  curing  and  finishing  if  required  complete,  with  fully automatic  micro  processor  based  PLC  with  SCADA  enabled  reversible  Drum Type  mixer. complete, . With fine aggregate (Crushed sand VSI Grade)</t>
  </si>
  <si>
    <t>Bd.E.7 Page No 291 and B-7
Page No .38</t>
  </si>
  <si>
    <t>Providing   and   laying   Cast   in   situ/Ready   Mix   cement   concrete   in   M15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</si>
  <si>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 5/Page One Number 290/I.S.
456 (2000)</t>
  </si>
  <si>
    <t>Providing   and   laying   Cast   in   situ/Ready   Mix   cement   concrete   in   M20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etc. complete, With fine aggregate (Crushed sand VSI Grade)</t>
  </si>
  <si>
    <t>Providing   and    laying   Cast    in    situ/Ready    Mix    cement   concrete   M-15    of    trap/ granite/quartzite/gneiss  metal  for  coping to plinth  or  parapet,  moulded  or  chamfered  as  per drawing  or  as  directed  including  steel  centering,  plywood/  steel  formwork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fine aggregate (Crushed sand VSI Grade)</t>
  </si>
  <si>
    <t>Bd.E. 3/Page One Number 288/I.S.
456 (2000)</t>
  </si>
  <si>
    <t>SSR 2022-23 :- Reinforced Cement Concrete</t>
  </si>
  <si>
    <t>Providing and laying in situ /Ready Mix  cement concrete  M-20  of trap / granite /quartzite/ gneiss   metal  for  R.C.C.  work   in  foundations  like  raft,  strip  foundations,  grillage  and footings  of  R.C.C.  columns  and  steel  stanchions   etc.  including  bailing  out  water,   Steel centering  formwork,  laying/pumping  cover  blocks,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</si>
  <si>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Bd.F.3 Page One Number 298 and B.7, Page One Number38</t>
  </si>
  <si>
    <t>Providing  and  laying  Cast  in  situ/Ready  Mix  cement  concrete  M-25  of  trap  /  granite/quartzite/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</si>
  <si>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Providing  and  laying  Cast  in  situ/Ready  Mix  cement  concrete  M-30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</si>
  <si>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M-35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</si>
  <si>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M-40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</si>
  <si>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M-20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</si>
  <si>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Bd.F.5 Page One Number 300 and B.7,
Page.One Number 38</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</si>
  <si>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</si>
  <si>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Bd.F.5 Page One Number 300 and
B-7,Page No 38.</t>
  </si>
  <si>
    <t>Providing  and  laying  Cast  in  situ/Ready  Mix  cement  concrete  M-30  of  trap  /  granite/quartzite/ gneiss metal for R.C.C. columns as per detailed designs and drawing or as directed including steel centering, formwork,cover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</si>
  <si>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M-35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without SCAD Aenabled reversible Drum Type mixer/ concrete Batch mix plant (Pan mixer) etc. complete. With fine aggregate (Crushed sand VSI Grade)</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</si>
  <si>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</si>
  <si>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</si>
  <si>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Bd.F.6 Page One Number 300 and B.7, Page One Number38</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</si>
  <si>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</si>
  <si>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</si>
  <si>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Mixcement concrete M-35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</si>
  <si>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M-40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</si>
  <si>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M-20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</si>
  <si>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Bd.F.8 Page One Number 302 and B.7, Page One Number38</t>
  </si>
  <si>
    <t>Providing  and  laying  Cast  in  situ/Ready  Mix  cement  concrete  M-25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</si>
  <si>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</si>
  <si>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</si>
  <si>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</si>
  <si>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Mixcement concrete M-20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</si>
  <si>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Bd.F.9 Page One Number 303 and B.7, Page One Number38</t>
  </si>
  <si>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</si>
  <si>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M-20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</si>
  <si>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Bd.F.8 Page One Number 303 and B.7, Page One Number38</t>
  </si>
  <si>
    <t>Providing  and  laying  Cast  in  situ/Ready  Mix  cement  concrete  M-25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</si>
  <si>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  pardi  of  required  thickness  including  steel  centering, formwork, cover blocks, laying/pumping, compacting , curing , 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</si>
  <si>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Bd.F.11 Page One Number 304 and B.7, Page One Number 38</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</si>
  <si>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</si>
  <si>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</si>
  <si>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Bd. F. 12 Page One Number 304 and
B-7, Pg 38</t>
  </si>
  <si>
    <t>Providing  and  laying  Cast  in  situ/Ready  Mix  cement  concrete  in   M-20  of  trap  /  quartzite/granite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</si>
  <si>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Bd. F. 13 Page One Number 305
/I.S. 456 (2000</t>
  </si>
  <si>
    <t>Providing  and  laying  Cast  in  situ/Ready  Mix  cement  concrete  in   M-25  of  trap  /  quartzite/granite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</si>
  <si>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M-20  of  trap  /  quartzite/granite /gneiss metal for R.C.C.newel posts of staircase as per detailed design and drawings 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</si>
  <si>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14 Page One Number 305
/I.S. 456 (2001</t>
  </si>
  <si>
    <t>Providing  and  laying  Cast  in  situ/Ready  Mix  cement  concrete  in   M-25  of  trap  /  quartzite/granite /gneiss metal for R.C.C.newel posts of staircase as per detailed design and drawings including steel centering, plywood / steel formwork, steel props, laying/pumping,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</si>
  <si>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14 Page One Number 305
/I.S. 456 (2002</t>
  </si>
  <si>
    <t>Providing  and  laying  Cast  in  situ/Ready  Mix  cement  concrete   in   M-20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</si>
  <si>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15 Page One Number 306
/I.S. 456 (2003</t>
  </si>
  <si>
    <t>Providing  and  laying  Cast  in  situ/Ready  Mix  cement  concrete   in   M-25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(Wooden centering will not be allowed) With fine aggregate (Crushed sand VSI Grade)</t>
  </si>
  <si>
    <t>Providing  and  laying  Cast  in  situ/Ready  Mix  cement  concrete  in   M-20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</si>
  <si>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Bd. F. 16 Page One Number 306
/I.S. 456 (2004</t>
  </si>
  <si>
    <t>Providing  and  laying  Cast  in  situ/Ready  Mix  cement  concrete  in   M-25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</si>
  <si>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</si>
  <si>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Bd.F.17, Page One Number 306</t>
  </si>
  <si>
    <t>Providing and fixing in position HCRM / CRS (Corrosion  Resistant Steel)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</si>
  <si>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Providing  and  applying  Anti  corrosive  treatment  to  reinforcement  as  per  cement  polymer composite coating (C.P.C.C.) method developed by C.E.C.R.I. including cleaning the bar by means  of  any  established  mechanical  or  manual  method  for  removing  rust  and  deleterious material,  applying  rapid  setting  primer  and  cement  polymer  sealing  coat  of  approved  and licensed by CECRI including redoing the process if damage occurs during handling, stacking etc. complete. (With prior approval of SE)</t>
  </si>
  <si>
    <t>MORT and H 1600 Edition
2001.</t>
  </si>
  <si>
    <t xml:space="preserve">Providing Fusion Bonded Epoxy Coating (FBEC) to reinforced bars of 8mm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Nominal Size of Bar, MM One Number of Samples
For all types of bar : Minimum 1 for every diameter or as directed by engineer in charge
 </t>
  </si>
  <si>
    <t xml:space="preserve">Providing Fusion  Bonded  Epoxy Coating (FBEC) to reinforced bars of 10mm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   </t>
  </si>
  <si>
    <t>Providing Fusion  Bonded  Epoxy Coating (FBEC) to reinforced bars of 12mm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</si>
  <si>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Providing Fusion  Bonded  Epoxy Coating (FBEC) to reinforced bars of 16mm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</si>
  <si>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 xml:space="preserve">Providing Fusion  Bonded  Epoxy Coating (FBEC) to reinforced bars of 20mm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chargecharge   </t>
  </si>
  <si>
    <t xml:space="preserve">Providing Fusion  Bonded  Epoxy Coating (FBEC) to reinforced bars of 25mm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charge   </t>
  </si>
  <si>
    <t>Providing Fusion  Bonded  Epoxy Coating (FBEC) to reinforced bars of 32mm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</si>
  <si>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Providing and fixing in position after hoisting, precast 1:2 cement mortar reinforced jali 50 mm thick with 3 mm diameter mild steel bar reinforcement, of approved design on both side, fixing in cement mortar 1:3 and curing etc. complete</t>
  </si>
  <si>
    <t>Bd. F. 20 Page One Number 307</t>
  </si>
  <si>
    <t>Providing and fixing in position after hoisting, precast 1:2 cement mortar reinforced jali 80 mm thick  with 3 mm diameter mild steel bar reinforcement, of approved design on both sides, fixing in cement mortar 1:3 and curing etc .complete.</t>
  </si>
  <si>
    <t>Bd. F. 20 Page One Number 308</t>
  </si>
  <si>
    <t>Providing and laying Cast in situ/Ready Mix C.C. M-20 of trap metal for RCC rectangular grid  beam  with  slab  as  per  detailed  design  and  drawing,  steel  centering,  formwork,  cover blocks, laying/pumping, compacting, curing,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</si>
  <si>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Bd.F.6, Page One Number300 / Bd.F.8, Page One Number302 and
B.7 Page One Number 38.</t>
  </si>
  <si>
    <t>Providing and laying Cast in situ/Ready Mix C.C. M-25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</si>
  <si>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M-30 of trap metal for RCC rectangular grid beam with slab as per detailed design and drawing or as directed including dewatering if necessary,  steel  centering,  formwork,  cover  blocks,   laying/pumping,compacting  ,  curing  ,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concrete batch mix plant (pan mixer). With fine aggregate (Crushed sand VSI Grade)</t>
  </si>
  <si>
    <t>Providing and laying Cast in situ/Ready Mix C.C. M-35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</si>
  <si>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M-40 of trap metal for RCC 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</si>
  <si>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fixing during laying in RCC Slab  rectangular 2 mm thick  M.S. sheet fan hook box of  size 180x100 mm with required depth with holes or notches as required, bottom and top sides of 1.6 mm M.S. sheet fixed with 3.5 mm dia. round headed screws together with 12 mm dia. M.S. bar bent to shape with hooked ends for fan hook and painting to exposed surface</t>
  </si>
  <si>
    <t>SSR 2022-23 :- Brick Masonry</t>
  </si>
  <si>
    <t>Providing second  class  Burnt  Brick  masonry  with  conventional/  I.S.  type  bricks  in  cement mortar 1:6 in foundations and plinth of inner walls/ in plinth external walls including bailing out water manually , striking joints on unexposed  faces, raking out joints on exposed  faces and watering etc. Complete.</t>
  </si>
  <si>
    <t>Bd.G. 1 Page
One Number 313</t>
  </si>
  <si>
    <t>Providing  first  class  Burnt  Brick  masonry  with  conventional/  I.S.  type  bricks  in  cement mortar 1:6 in plinth including bailing out water manually, striking joints on unexposed faces, pointing with cement mortar 1:3 on exposed face and watering etc. Complete.</t>
  </si>
  <si>
    <t>Bd.G.2 Page One Number 313</t>
  </si>
  <si>
    <t>Providing second  class  Burnt  Brick  masonry  with  conventional/  I.S.  type  bricks  in  cement mortar 1:6 in plinth as backing in composite masonry including bailing out water manually, striking joints, raking out joints and watering etc Complete.</t>
  </si>
  <si>
    <t>Bd.G.3 Page One Number 314</t>
  </si>
  <si>
    <t>Providing second  class  Burnt  Brick  masonry  with  conventional/  I.S.  type  bricks  in  cement mortar  1:6  in  superstructure  including  striking  joints,  raking  out  joints,  watering  and scaffolding etc. Complete</t>
  </si>
  <si>
    <t>Bd.G.5 Page One Number 315</t>
  </si>
  <si>
    <t>Providing second  class  Burnt  Brick  masonry  with  conventional/  I.S.  type  bricks  in  cement mortar 1:4 in half brick thick wall including mild steel longitudinal reinforcement of 2 bars of 6 mm diameter / 2 hoop iron strips 25 mm X 1.6 mm placed  at every third course, properly bent and bonded at ends scaffolding, racking out joints and watering etc. complete.</t>
  </si>
  <si>
    <t>Bd.G.7 Page One Number 316</t>
  </si>
  <si>
    <t>Providing Burnt Brick-on-edge masonry with second class bricks of conventional type bricks in  cement  mortar  1:3  including  mild  steel  longitudinal  reinforcement  of  2  bars  of  6mm diameter / one strips of hoop iron 25 mm X 1.6 mm placed at every third course, properly bent and bonded at ends, scaffolding, raking out joints and watering etc .complete.</t>
  </si>
  <si>
    <t>Bd.G.8 Page One Number 317</t>
  </si>
  <si>
    <t>Providing  first  class  Burnt  Brick  masonry  with  conventional  /  I.S.  type  bricks  in  cement mortar  1:4  including  scaffolding,  racking  out  joints  pointing  in  C.M.  1:3  and  watering  in pillars of rectangular or square shape as shown on the drawing or as directed etc.complete.</t>
  </si>
  <si>
    <t>Bd.G.9 (a) Page One Number 317</t>
  </si>
  <si>
    <t>Providing first class Brick masonry with conventional / IS. type bricks in cement mortar 1:4 including scaffolding, racking out joints pointing in C.M 1:3 and watering etc. in pillars of curved shapes, as shown on the drawing or as directed etc. complete.</t>
  </si>
  <si>
    <t>Bd.G.9 (b) Page One Number 317</t>
  </si>
  <si>
    <t>Providing second class Burnt Brick masonry with  conventional / I.S. type bricks in cement mortar 1:4 including scaffolding, racking out joints and watering etc. in pillar of rectangular shapes as shown in the drawings or as directed complete.</t>
  </si>
  <si>
    <t>Bd.G.10 (a)
Page One Number 318</t>
  </si>
  <si>
    <t>Providing second class Burnt Brick masonry with  conventional / I.S. type bricks in cement mortar 1:4 including scaffolding, racking out joints and watering etc.in pillar of curved shapes as shown in the drawing or as directed complete.</t>
  </si>
  <si>
    <t>Bd.G.10 (b)
Page One Number 318</t>
  </si>
  <si>
    <t>As director by engineer in charge and BDG-
2 and 5</t>
  </si>
  <si>
    <t>Providing fly ash brick masonry with conventional/ I.S. type bricks in cement mortar 1:6 in superstructure  including  striking  joints,  raking  out  joints,  watering  and  scaffolding  etc. Complete</t>
  </si>
  <si>
    <t>As director by engineer incharge and
BDG- 2 and 5</t>
  </si>
  <si>
    <t>Providing Second class fly ash brick masonry with conventional / I.S. type bricks in cement mortar 1:4 in half brick thick wall including mild steel longitudinal reinforcement of two bars of 6 mm diameter / two hoop iron strips 25 mm x 1.60 mm at every third course, properly bent and bounded at ends scaffolding raking out joints and watering etc. complete.</t>
  </si>
  <si>
    <t>Providing  Autoclaved  Aerated  Concrete  Block  masonary  of  conforming to IS:2185 (Part 3) - 1984 in extra fine jointing mortar of fixoblock of UltraTech or  equivalent  in  Half  brick  thick  wall  including  striking  joints,  raking  out  joints  and scaffolding etc. Complete. (The test shall be carried out conforming to IS:6441 (Part I) - 1972)</t>
  </si>
  <si>
    <t>SSR 2022-23 :- Stone Masonry</t>
  </si>
  <si>
    <t>Providing  uncoursed  rubble  masonry  of  trap  /  granite  /  quartzite  /  gneiss  stones  in  cement mortar  1:6  in  foundation  and  plinth  of  inner  walls  /  in  plinth  of  external  walls  including bailing out water manually , striking joints on un exposed faces and watering etc.complete.</t>
  </si>
  <si>
    <t>Bd.H.1 Page One Number 329</t>
  </si>
  <si>
    <t>Providing  uncoursed  rubble  masonry  of  trap  /  granite  /  quartzite  /  gneiss  stones  in  cement mortar 1:5 in basements including scaffolding, bailing out water manually, racking out joints when plastering is to be done striking joints where no pointing or plastering is to be done and watering etc.complete.</t>
  </si>
  <si>
    <t>Bd.H.2 Page One Number 329</t>
  </si>
  <si>
    <t>Providing  uncoursed  rubble  masonry  of  trap  /  granite  /  quartzite  /  gneiss  stone  in  cement mortar  1:3  in  basement  with  patent  water  proofing  compound  added  to  it  at  rate  of 1Kilogramper  bag of  cement  including bailing out  water  manually,  scaffolding racking out joints when plastering is to be done and watering etc. complete.</t>
  </si>
  <si>
    <t>Bd.H.3 Page One Number 331</t>
  </si>
  <si>
    <t>Providing  uncoursed  rubble  masonry  of  trap  /  granite  /  quartzite  /  gneiss  stones  in  cement mortar  1:6  in  superstructure  including  racking  out  joints  when  plastering  is  to  be  done  / striking  joints  when   no  plastering  is  to  be  done  on  inside  watering  and   scaffolding
etc.complete.</t>
  </si>
  <si>
    <t>Bd.H.4 Page One Number 331</t>
  </si>
  <si>
    <t>Providing random rubble masonry second sort of trap / granite / quartzite / gneiss /jamba stones in cement  mortar  1:6  in  plinth  including  bailing  out  water  manually   ,  striking  joints  on unexposed faces. (Excluding pointing) etc.complete.</t>
  </si>
  <si>
    <t>Bd.H.5 Page One Number 331</t>
  </si>
  <si>
    <t>Providing random rubble masonry second sort of trap / granite / quartzite / gneiss /jamba stones in cement mortar 1:6 in superstructure racking out joints when plastering is to be done / striking joints  when  no  pointing or  plastering is  to be  done on  the inside  watering and  scaffolding etc.complete.</t>
  </si>
  <si>
    <t>Bd.H.6 Page One Number 332</t>
  </si>
  <si>
    <t>Providing  random  rubble  masonry  first  sort  of  trap  /  granite  /  quartzite  /  gneiss /jamba stones   in cement mortar 1:6 in external walls of plinth including bailing out water manually , racking out  joints  when  pointing  is  to  be  done  and  striking  joints  from  inside  including  watering etc.complete.</t>
  </si>
  <si>
    <t>Bd.H.7 Page One Number 332</t>
  </si>
  <si>
    <t>Providing  random  rubble  masonry  first  sort  of  trap  /granite  /  quartzite  /  gneiss /jamba  stones  in cement mortar 1:6 in superstructure including bailing out water manually  ,raking out joints from  outside  and  striking  joints  when  no  pointing  or  plastering  is  to  be  done  from  inside watering and scaffolding etc.complete.</t>
  </si>
  <si>
    <t>Bd.H.8 Page One Number 332</t>
  </si>
  <si>
    <t>Providing coursed rubble masonry second sort of trap / granite / quartzite / gneiss  stones in cement mortar 1:6 in external walls of plinth including bailing out water manually , striking joints inside and raking out joints from outside and watering etc.complete</t>
  </si>
  <si>
    <t>Bd. H.11 Page One Number 333</t>
  </si>
  <si>
    <t>Providing coursed rubble masonry second sort of trap / granite / quartzite / gneiss  stones in cement mortar 1:6 in superstructure including raking out joints when plastering is to be done and  striking  joints  when  no  plastering  is  to  be  done  on  the  inside,  watering  scaffolding etc.complete.</t>
  </si>
  <si>
    <t>Bd.H.12 Page One Number 333</t>
  </si>
  <si>
    <t>Providing  coursed  rubble  masonry  first  sort  of  trap  /  granite  /  quartzite  /  gneiss  stones  in cement mortar 1:6 in external work of plinth including bailing out water manually, striking joints inside and watering etc.complete.</t>
  </si>
  <si>
    <t>Bd.H.13 Page One Number 333</t>
  </si>
  <si>
    <t>Providing  coursed  rubble  masonry  first  sort  of  trap  /  granite  /  quartzite  /  gneiss  stones  in cement mortar 1:6 in superstructure including racking out joints on the inside when plastering is to be done, watering and scaffolding etc. complete.</t>
  </si>
  <si>
    <t>Bd.H.14 Page One Number 333</t>
  </si>
  <si>
    <t>Providing  coursed  rubble  masonry  first  sort  for  pillars  of  trap  /  granite  /  quartzite  /  gneiss stones  in  cement  mortar  1:6  including  pointing  with  cement  mortar  1:3  scaffolding  and
watering etc.complete.</t>
  </si>
  <si>
    <t>Bd.H.40 Page One Number 345</t>
  </si>
  <si>
    <t>SSR 2022-23 :- Concrete Block Masonry</t>
  </si>
  <si>
    <t>Providing and laying masonry of I.S. Standard C.C. hollow block 100 x 200 x 400 mm with 100mm thick in cement mortar 1:6 proportion for superstructure including curing, scaffolding etc. complete.</t>
  </si>
  <si>
    <t>Bd.I.1 Page One Number 349</t>
  </si>
  <si>
    <t>Providing  and  laying  masonry  of  I.S.  Standard  C.C.  hollow  block  200  x  200  x  400  with 200mm  thick  mm  in  cement  mortar  1:6  proportion  for  superstructure  including  curing, scaffolding etc. complete.</t>
  </si>
  <si>
    <t>Providing and constructing masonry in precast solid Concrete Block (Grade D-50 As per I.S. 2185, Part-I, 1974, Reframed 1987) having compressive strength 5-00 N/mm2) of size (300 mm x 200 mm x 150mm) in cement mortar 1:6 for superstructure including striking joints on unexposed  faces, racking out joints on exposed  faces, watering, curing and  scaffolding etc. complete.</t>
  </si>
  <si>
    <t>Providing and constructing masonry in Autoclaved Areaclaved ( Celluar) Concrete Block of aproved manufacturer confirming to IS 2185 Part III 1984 of size ( 625x240x225)mm in extra fine jointing mortar of fixoblock of in foundaions and plinth of inner walls/in  plinth  external  walls  including  bailing  out  water,striking joints  on  unexposed faces,racking out joints on exposed faces and watering etc.complete</t>
  </si>
  <si>
    <t>Providing and constructing masonry in Autoclaved Areaclaved ( Celluar) Concrete Block of aproved manufacturer confirming to IS 2185 Part III 1984 of size ( 625x240x225)mm in extra fine   jointing   mortar   of   fixoblock   of      in   superstucture including,striking joints,racking out joints watering and scaffolding etc.complete</t>
  </si>
  <si>
    <t>Providing and constructing masonry in Autoclaved Areaclaved (Celluar) Concrete Block of aproved manufacturer confirming to IS 2185 Part III 1984 of size (625x 240x100)mm in extra fine jointing mortar of fixoblock of in half brick thick wall including 2 hoop  iron  strips 25mm x 1.6mm at every third  course,properly  bend  and  bonded  at  ends scaffolding racking out joints and watering compete</t>
  </si>
  <si>
    <t>Providing Green Build Product (GBP) Build Fast Plus masonry ecofriendly wet mix /Blocks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75 x 240x 650 mm in superstructure including striking joints, racking outjoints faces and scaffolding etc. complete.</t>
  </si>
  <si>
    <t>Providing Green Build Product (GBP) Build Fast Plus masonry ecofriendly wet mix /Blocks of size 100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</si>
  <si>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Providing Green Build Product (GBP) Build Fast Plus masonry ecofriendly wet mix /Blocks of size 200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</si>
  <si>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SSR 2022-23 :- Expansion Joint</t>
  </si>
  <si>
    <t>Providing   expansion   joints   in   R.C.C.   framed   structure   (interior   column)  with   plain premoulded filler 25 mm thick including fixing T.W. battens on both faces and finishing as directed etc. Complete.</t>
  </si>
  <si>
    <t>Bd.K.1 Page One Number 359</t>
  </si>
  <si>
    <t>Providing  expansion   joints  in   R.C.C.  framed   structure  (exterior  Columns)  with   plain premoulded  filler  25  mm  thick  and  3  mm  thick  alluminium  plate,  hold  fast,  fixing  T.W. battens on internal face, finishing etc. complete as directed.</t>
  </si>
  <si>
    <t>Providing expansion joints in R.C.C. framed structure (at floor level) with premoulded filler 25 mm thick and 3 mm thick aluminium plate as required, bitumen poured filler and fixing T.W. battens on rear faces etc. complete as directed.</t>
  </si>
  <si>
    <t>Providing expansion joints in R.C.C. framed structure (at terrace level) with premoulded filler 25 mm thick and  3 mm thick aluminium plate as required, bituminous poured  filler, fixing lead, flashing on upper side and T.W. battens on inner face finishing etc. Complete as directed.</t>
  </si>
  <si>
    <t>Providing expansion joints in reinforced cement concrete framed structure (interior columns) with  plain  premoulded  filler   with  confirming  to  IS  1838,1961,  25  mm thick  with  75  mm wide and 1 mm thick stainless steel plate finishing etc. complete as directed</t>
  </si>
  <si>
    <t>Providing   expansion   joints   in   R.C.C.   framed   structure   (exterior   column)   with   plain premoulded  filler  25  mm thick  with  75  mm wide and  1  mm thick  stainless  steel  plate  and finishing etc. complete.</t>
  </si>
  <si>
    <t>Providing expansion joints in R.C.C. framed structure (at floor level) with plain premoulded filler  25  mm thick  with  75 mm wide and  1 mm thick stainless  steel plat  and  finishing etc. complete.</t>
  </si>
  <si>
    <t>Providing  expansion  joints  in  R.C.C.  framed  structure  (at  Terrace  level)  with  premoulded filler 25 mm thick with 40 mm wide and 1 mm thick stainless steel plate as required, bitumen poured filler and finishing etc. complete as directed.</t>
  </si>
  <si>
    <t>Providing and fixing of BITUFLEX CLOSE CELL FOAM of size 30 mm x 30 mm in double layer  in  the  expansion  joints  in  R.C.C  framed  structure  (at  floor  level  /  at  terrace  level  / interior  columns)  for  overlapping of  closed  cell  foam joints,  applying TP-  40  PRIMER  on both the sides of concrete surface, filling the 25 mm x 25 mm gap  with the POLYDEE-41 highly flexible sealant and covering the joint with Polydee-LM, 150 mm width in 2 coats etc. complete.</t>
  </si>
  <si>
    <t>Providing and fixing of BITUFLEX CLOSE CELL FOAM of size 30 mm x 30 mm in double layer in the expansion  joints  in R.C.C.  framed structure (Exterior column)  with  closed  cell foam , applying TP-40 PRIMER on both the sides of concrete surface, filling the 25 mm x 25 mm gap with the POLYSEAL, highly flexible sealant and covering the joint with  Polydee- LM, 150  mm width  in 2 coats and  fixing the aluminium plate of 100 mm wide and  3  mm thick on external face of column etc. complete.Note- for item One Number 9 and 10 Prior approval of Superintending Engineer is Necessary before execution of work.</t>
  </si>
  <si>
    <t>Providing  and  fixing  bituminous  pad  25mm  thick  for  expansion  joints  in  retaining  wall, compound wall etc. complete.</t>
  </si>
  <si>
    <t>As directed by Engineer in
charge</t>
  </si>
  <si>
    <t>SSR 2022-23 :- Water Proofing</t>
  </si>
  <si>
    <t>Providing  and  laying  damp  proof  course  50  mm  thick  in  M20  cement  concrete  layer  and bitumen / using cement with waterproofing compound curing, formwork etc. complete.</t>
  </si>
  <si>
    <t>Bd.J.2 Page One Number 355</t>
  </si>
  <si>
    <t>Providing and applying Bitumen VG30/VG40 layer at 2 Kilogram. per One Square Meterr over the terrace, structural slab including cleaning the surface for waterproofing as directed complete</t>
  </si>
  <si>
    <t>Bd.J.3 Page One Number 356</t>
  </si>
  <si>
    <t>Providing leak proof treatment by Injection  grouting method  to old  floor without  removing tiles of W.C., bath, with cement sand proportion of 1:1.5 and waterproofing compound at 2 Kilogram/bag  of  cement  mixed  in  35  liters  of  water  including  drilling  holes  in  required position grouting with above mixed solution and ceiling etc. complete.</t>
  </si>
  <si>
    <t>One Litre</t>
  </si>
  <si>
    <t>Providing cement based water proofing treatment to terraces (Indian water proofing or alike) with brick bats laid in required slope to drain the water for any span after cleaning the base surface. Applying a coat of cement slurry admixed with approved water proofing compound and laying the brick bats on bottom layer in C.M.1:5 admixed with approved water proofing compound filling up to half depth of brick bats, curing this layer for 3 days, applying cement slurry over this layer joints of brick bats with C.M.1:3 admixed with approved water proofing compound and finally top finishing with average 20 mm. thick layers of same mortar added with jute fiber at 1Kilogramper bag including finishing the surface smooth with cement slurry admixed  with  approved  water  proofing  compound.  Marking  finished  surface  with  false squares of 300mm x 300 mm. making the junctions at the parapet rounded and tapered top for required  height,  with  drip  mould  at  the  junction  of  plaster  and  parapet  and  curing  and covering  10  years  Guarantee  against  leakproofness  on  Court  fee  stamp  paper  of  Rs.  500/- including ponding test etc. complete.</t>
  </si>
  <si>
    <t>Providing  water  proof  bedding  for  flooring  of  Bath  and  WC  25  mm  thick  in  C.M.  1:3 including   using   approved   water   proofing   compound   in   specified   proportion   as   per manufacturers specifications for per bag of cement including leveling, curing and covering 10 years guarantee on court fee stamp paper of Rs.500/- including ponding test etc. complete.</t>
  </si>
  <si>
    <t>Providing waterproof plaster in W.C. and bath  12 mm thick for dado in cement mortar 1:3 with neat finishing, floating using waterproofing compound at the rate of 1 Kilogram. per bag of cement of approved make and manufacturer and curing etc. complete.  (Excluding Tiles) (As directed by Engineer in Charge)</t>
  </si>
  <si>
    <t>Providing waterproof plaster in W.C. and bath  20 mm thick for dado in cement mortar 1:3 with neat finishing, floating using waterproofing compound at the rate of 1 Kilogram. per bag of cement of approved make and manufacturer and curing  (and filling joints of Nahani trap and  any outlet by properly) etc. complete.</t>
  </si>
  <si>
    <t>Providing  and  applying  water  proofing  treatment  using  acrylic  polymer  modified  cement based  water  proofing  coating  with  fibre  glass  mesh  mixing  at  the  rate  of  powder  to  liquid (2:1)  by  weight  covering  9  to  10  Square  Metre  /Kilogram  with  two  coat  using  approved chemicals for masonry and  concrete surface by brush covering 7 years guarantee on Stamp Papers etc. complete.</t>
  </si>
  <si>
    <t>Providing and laying jointless Polydee-LM, a highly flexible elastometric coating for RCC / cementitious surface for terrace waterproofing on B.B. Coba / R.C.C, after application of TP- 42 Primer on perfectly clean surface (free from loose dust and foreign matter) application of 1st coat of Polydee-LM @ 700 gms/ One Square Metre and applying 2nd coat of Polydee-LM @ 700 gms/ One Square Metre and finishing the same with sprinkling the AG-10 granules on the wet coating. (After finishing covering the treatment with 25mm cement plaster for protection with fibrillated 6mm Plyplast fibre @ 125 gms/ One Square Metre to be paid in separate item.) covering 7 years guarantee on Court Fee Stamp Paper of Rs. 100/- etc. complete.</t>
  </si>
  <si>
    <t>Providing    and    applying    a    base    coat    comprising    of    1KilogramPolydee-MC    and 1Kilogramfresh cement after wetting the surface followed  by drying the surface for 2 days, apply  primer  coat of  TP-40  and  after drying,  applying Polydee-11  two component  (mixing ratio 2 A : 1 B) ) Antibacterial food grade coating inside drinking water tank in two coats with time interval of minimum 8 hrs. covering 7 years guarantee on Court Fee Stamp Paper of Rs. 100/- etc. complete.</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</si>
  <si>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</si>
  <si>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</si>
  <si>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Providing and laying perforated PVC 160 mm dia pipe in proper line,leveland slope including necessary material fitting etc. complete.</t>
  </si>
  <si>
    <t>Providing  and  applying  required  coats  of  a  water  based  UV  resistant  Evercrete  Top  Seal sealant to protect natural stone, bricks, concrete and wooden structures from water intrusion and staining due to water penetration and algue formation etc complete</t>
  </si>
  <si>
    <t>Providing  and  applying  required  coats  of  a  water  based  Evercrete  Deep  Penetrating  Sealer (DPS) on cement concrete surface like roads, beams, and columns, plastered walls, basements, roofs, potable water tanks etc to react with cement and to penetrate concrete structure thereby making it resistant to chemicals / chlorides water to make it dust proof and to act as a water resistant at the same time which Strengthens the treated surface and reduce the curing period etc complete. - Note -- for item One Number 7 to 4 prior approval of Superintending Engineer will be necessary</t>
  </si>
  <si>
    <t>Providing water  proofing treatment  as per  IS :  1346-1966  to generally inaccessible sloping Reinforced Cement Concrete Terrace slab with bitumen felts in all positions in five course, consisting of applying cold bitumen primer coat at the rate of 2.5 litre per 10  One Square Metre., hot bitumen layer at the rate of 14.50Kilogramper 10  One Square Metre. and over the same layer of bitumen felt of type III grade (I) as per IS: 1332-1965 across the slope with 10 cm overlap commencing   at   lowest   level   and   again   applying   hot   bitumen   course   at   the   rate   of 14.50Kilogramper  10  Square  Metre.  and  finally  spreading  over  it  grit  at  the  rate  of 14.50Kilogramper  10  Square  Metre.  including  all  lifts,  leads  and  scaffolding  whenever necessary  complete  as  directed  with  four  years'  guarantee  on  requisite  stamp  paper  etc. complete.</t>
  </si>
  <si>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 in cm mortor 1:3 with waterproofing compound 1 Kilogram/per bag of cement and testing the treated portion for 48 hours by pond test and covering ten years' guarantee on requisite stamp paper including curing etc. complete.</t>
  </si>
  <si>
    <t>SSR 2022-23 :- Plastering and Pointing</t>
  </si>
  <si>
    <t>Providing internal cement plaster 6 mm thick in a single coat in cement mortar 1:4 without neeru finish to concrete surface in all positions including scaffolding and curing etc. complete.</t>
  </si>
  <si>
    <t>Bd.L.1 Page One Number 367</t>
  </si>
  <si>
    <t>Providing internal cement plaster 6 mm thick in a single coat in cement mortar 1:3 without neeru finish to concrete surface in all positions including scaffolding and curing etc. complete.</t>
  </si>
  <si>
    <t>Providing  internal  cement  plaster  12mm thick  in  single  coat  in  cement  mortar  1:5  without neeru finish to concrete or brick surfaces, in all positions including scaffolding and curing etc. complete.</t>
  </si>
  <si>
    <t>Bd. L.2 Page One Number 368</t>
  </si>
  <si>
    <t>Providing  internal  cement  plaster  12mm thick  in  single  coat  in  cement  mortar  1:4  without neeru finish to concrete or brick surfaces, in all positions including scaffolding and curing etc. complete.</t>
  </si>
  <si>
    <t>Providing  internal  cement  plaster  12mm thick  in  single  coat  in  cement  mortar  1:3  without neeru finish to concrete or brick surfaces, in all position including scaffolding and curing etc. complete.</t>
  </si>
  <si>
    <t>Bd.L.2 Page One Number 368</t>
  </si>
  <si>
    <t>Providing internal cement plaster 20mm thick in  Single coats in cement mortar 1:5  without neeru finish, to concrete, brick surface, in all positions including scaffolding and curing etc. complete</t>
  </si>
  <si>
    <t>Bd.L.4 Page One Number 368</t>
  </si>
  <si>
    <t>Providing internal cement plaster 20mm thick in  Single coats in cement mortar 1:4  without neeru  finish,  to  concrete,  brick  surface,  in  all  positions  including  scaffolding  and  curing etc.complete.</t>
  </si>
  <si>
    <t>Providing internal cement plaster 20mm. thick in Single coats in cement mortar 1:3 without neeru finish, to concrete, brick surface, in all positions including scaffolding and curing etc. complete.</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</si>
  <si>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</si>
  <si>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Bd.L.7 Page One Number 369</t>
  </si>
  <si>
    <t>Providing  rough  cast  cement  plaster  externally  in  two  coats  to  concrete,  brick  or  stone masonry surfaces in all positions with base coat of 12 to 15 mm thick in C.M. 1:4 and rough cast  treatment  12mm thick  in  proportion  1:1  1/2:3  including scaffolding and  fourteen  days curing complete.</t>
  </si>
  <si>
    <t>Bd.L.8 Page One Number 370</t>
  </si>
  <si>
    <t>Providing rough  cast  cement plaster  externally in  two coats  with  coloured  cement finish  to concrete/ brick/ stone masonry surfaces in all positions with base coat 12 to 15 mm. thick in C.M. 1:4 using gray cement and rough cast treatment 12 mm thick in proportion of 1:1 1/2:3 using colour pigment including scaffolding and fourteen days curing etc. complete.</t>
  </si>
  <si>
    <t>Bd.L.9, Page One Number370</t>
  </si>
  <si>
    <t>Plastering and
Pointing</t>
  </si>
  <si>
    <t>Providing neeru finish to plastered surfaces in all positions including scaffolding and curing etc. complete.</t>
  </si>
  <si>
    <t>Bd. L.10, Page
One Number370</t>
  </si>
  <si>
    <t>One Square
Metre</t>
  </si>
  <si>
    <t>Providing flush grooved pointing with cement mortar 1:3 for brick work including scaffolding and curing etc. complete.</t>
  </si>
  <si>
    <t>Bd. L.15 Page
One Number 372</t>
  </si>
  <si>
    <t>Providing flush grooved pointing with cement mortar 1:3 for stone masonry work including scaffolding and curing etc. complete.</t>
  </si>
  <si>
    <t>Providing   tuck   pointing   with   cement   mortar   1:3   for   stone/Brick   masonry including scaffolding and curing etc. complete.</t>
  </si>
  <si>
    <t>Bd. L. 16 Page
One Number 373</t>
  </si>
  <si>
    <t>Providing  weathered  pointing  with  cement  mortar  1:3  for  stone/  Brick  masonary  including scaffolding and curing etc. complete.</t>
  </si>
  <si>
    <t>Bd. L. 17 Page
One Number 373</t>
  </si>
  <si>
    <t>Providing  vee  pointing  with  cement  mortar  1:3  for  stone  /  Brick  masonry  including scaffolding and curing etc. complete</t>
  </si>
  <si>
    <t>Bd. L. 18 Page
One Number 373</t>
  </si>
  <si>
    <t>Providing fine cement  finish  1.5 mm thick over  green plaster  surface including scaffolding curing etc. complete.</t>
  </si>
  <si>
    <t>Labour charges for providing groove in external plaster having width and spaced as directed by engineer incharge etc. complete.</t>
  </si>
  <si>
    <t>Providing patti/ band 75mm wide on plastered surface 12 mm to 15 mm thick in C.M. 1:3 line and level including neat finishing scaffolding curing etc. complete.</t>
  </si>
  <si>
    <t>Providing patti/ band 100mm wide on plastered surface 12 mm to 15 mm thick in C.M. 1:3 line and level including neat finishing scaffolding curing etc. complete.</t>
  </si>
  <si>
    <t>Providing patti/ band 150mm wide on plastered surface 12 mm to 15 mm thick in C.M. 1:3 line and level including neat finishing scaffolding curing etc. complete.</t>
  </si>
  <si>
    <t>Providing and fixing chicken mesh of 22 gauge, with about 30 cm. width at the junction of R.C.C  members  and  brick  work,  of  approved  quality  including  fixing mesh  in  position  by necessary drilling in concrete /B.B.masonry and or tying by binding wire etc. complete.</t>
  </si>
  <si>
    <t>Providing and  applying plaster with  plaster of paris in 6mm thickness to previously plaster surface in all position including preparing the surface scaffolding etc. complete.</t>
  </si>
  <si>
    <t>As directed by
Engineer in Charge.</t>
  </si>
  <si>
    <t>Providing and  applying spray  plaster  made  with  finely  graded  marble  and  quartz  in  2  mm thickness in two coats using putty knife or trowel to newly plaster fairly even surface after minimum 30 days gap in all position including finishing the surface using zero One Number sand paper or fine emry paper gently level the area by moving paper in round circles removing the dust and clean the surface with dry cloth and scaffolding including all materials and labour etc. complete.</t>
  </si>
  <si>
    <t>Providing  and  applying  laying  Aggregate  plaster  in  granite  /  marble  stones,  as  decorative finish  to  give  granite  /  marble  like  appearance  to  concrete,  brick  or  block  surfaces  in  all position  including  preparation  of  surface  smoothly,  evenly  by  racking  of  joints  in  case  of Brick or block work including backing layer of 12 mm thick with cement mortar 1:3 with 2% integral cement water proofing compound, roughening for wall keying hardening and drying the surface for a minimum five days gaps including second coat of cement lime mortar into a proportion 1:4 preparing the surface for three coat of marble finish plaster giving a thin coat of white cement and two parts of course calcite powder, applying the mortar with steel float on the surface in proper evenness applying at coat of white cement and lime to set a smooth finish  then  applying a  thin  coat  of  slurry made of  white cement  and  black  oxide colour  in required proportion by the steel float to get black streaks on the surface and curing the surface for two days including all materials and labour etc. complete.</t>
  </si>
  <si>
    <t>Providing  and  applying  plaster  /  wall  punning  with  plaster  of  paris  (  with  plaster  of  paris material)  in  10  to  13  millimeter  thickness  to previously plastered surface / or on newly brick surface ( Excluding rough cast plaster ) in all position including preparing and Finishing the surface scaffolding etc.complete.</t>
  </si>
  <si>
    <t>Providing  and  applying  Texture  plaster  with  finishing  with  texture  material   of  approved make  in 3 to 4 millimeter  thickness on previously plastered surface, including Plaster Groove 6mm  thickness  or  Tape  Grooves  35  to  45  mm  thickness  or  as  required,  in  all  position including preparing the surface, scaffolding etc. complete.</t>
  </si>
  <si>
    <t>Removing  the  existing  cement  plaster  of  any  thickness  without  causing  dust  nuisance  and stacking the debris upto a distance of 50 metres or spreading in the compound and cleaning the site etc. complete.</t>
  </si>
  <si>
    <t>Providing cement patta / band of 2.50 cm width on either side of edges of plaster for doors and windows including scaffolding ,finishing, curing etc. complete.</t>
  </si>
  <si>
    <t>Providing groove to required size at specified location as directed by Engineer, at junction of brick masonry wall and R.C.C beams or Column, at junction of composite masonry, including scaffolding, finishing, curing etc. complete.</t>
  </si>
  <si>
    <t>SSR 2022-23 :- Paving Flooring and dado</t>
  </si>
  <si>
    <t>Providing and laying Rough Shahabad Stone Flooring 25mm to 30mm thick and of required width in plain/ diamond pattern on a bed of 1:6 C.M. including cement float, striking joints, pointing in cement mortar 1:3 curing and cleaning  etc. complete.</t>
  </si>
  <si>
    <t>Bd.M.1 Page One Number 379</t>
  </si>
  <si>
    <t>Providing and laying Rough Shahabad Stone Flooring 40mOne Metric Tonneo 45 mm. thick and of required width in plain/ diamond pattern on a bed of 1:6 C.M. including cement float, striking joints, pointing in cement mortar 1:3 curing and cleaning etc. etc. complete</t>
  </si>
  <si>
    <t>Providing and laying Rough Shahabad Stone Flooring 50mm to 60mm thick and of required width in plain/ diamond pattern on a bed of 1:6 C.M. including cement float, striking joints, pointing in cement mortar 1:3 curing and cleaning etc. etc. complete.</t>
  </si>
  <si>
    <t>Providing and laying Polished Shahabad Stone flooring 25mm to 30mm thick and  required width  wide  in  plain/  diamond  pattern  on  a  bed  of  1:6  C.M.  including  cement  float,  filling joints, with neat cement slurry, curing, polishing and cleaning etc. complete.</t>
  </si>
  <si>
    <t>Bd.M.3 Page One Number 380</t>
  </si>
  <si>
    <t>Providing and laying Polished Tandur Stone flooring 25mm to 30mm thick required width in plain/ diamond pattern on a bed of 1:6 C.M. including cement float, filling joints with neat cement slurry, curing, polishing and cleaning etc. complete.</t>
  </si>
  <si>
    <t>Providing and laying machine cut machine Polished Kota stone flooring 25mm to 30mm thick and  required  width  in  plain/  diamond  pattern  on  bed  of  1:6  C.  M.  including cement  float, filling joints with neat cement slurry, curing, polishing and cleaning  etc. complete.</t>
  </si>
  <si>
    <t>Providing and laying handcut polished Kotah Stone flooring 25mm to 30mm thick and 30cm wide in plain/diamond pattern on a bed of 1:6 C.M. including cement float, filling joints with neat cement slurry, curing, polishing and cleaning  etc. complete.</t>
  </si>
  <si>
    <t>Bd.M.3 Page One Number380</t>
  </si>
  <si>
    <t>Providing and laying polished hand cut Kotah Stone flooring 25mm to 30mm thick and 45cm to 55cm wide in plain/diamond pattern on a bed of 1:6 C.M. including cement float, filling joints with neat cement slurry, curing, polishing and cleaning complete.</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</si>
  <si>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complete.with Crushed sand VSI Grade</t>
  </si>
  <si>
    <t>Bd.M.7 Page One Number 383</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</si>
  <si>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 With Crushed Sand.</t>
  </si>
  <si>
    <t>Providing and laying cement concrete flooring 40mm thick with M20 cement concrete laid to proper level and slope in alternate bays, including compaction, filling joints, marking lines to give appearance of  tiles  of  30cm x  30cm or other  size laid  diagonally/square etc.  finishing smooth (with extra cement) in any colour as directed and Curing etc. complete. With Crushed sand VSI Grade</t>
  </si>
  <si>
    <t>Bd.M.6 Page One Number 381</t>
  </si>
  <si>
    <t>Providing and laying cement concrete flooring 50 mm thick with M15 cement concrete laid to proper level and slope in alternate bays including compaction filling joints, marking lines to give the appearance of tiles of 30cm x 30cm or other size laid diagonally/square etc finishing smooth (with extra cement) in any colour as directed and curing etc. complete. With Crushed Sand.</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</si>
  <si>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</si>
  <si>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 With Crushed Sand.</t>
  </si>
  <si>
    <t>Providing and laying machine cut machine polished shahabad Stone slabs 20 to 25mm thick for treads and risers of steps and staircases, with rounded nosing for the treads on a bed of 1:4 cement mortar including cement float, filling joints with neat cement slurry, curing, polishing and cleaning etc. complete.</t>
  </si>
  <si>
    <t>Bd.M.22 Page One Number 390</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</si>
  <si>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</si>
  <si>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Paving
Flooring and dado</t>
  </si>
  <si>
    <t>Providing sills of polished Kota stone 25 mm to 30mm thick, on a bed of 1:4 cement mortar including  cement  float,  filling  joints  with  slurry,  curing,moulding  edges,  polishing  and cleaning etc. complete.</t>
  </si>
  <si>
    <t>Bd.M.29 Page One Number 391</t>
  </si>
  <si>
    <t>Paving Flooring and
dado</t>
  </si>
  <si>
    <t>Providing  sills  of  polished  Kadappa  stone  25mm  to  30mm  thick,  on  a  bed  of  1:4  cement mortar  including  cement  float,  filling joints  with  slurry,  curing  polishing  and  cleaning  etc. complete.</t>
  </si>
  <si>
    <t>Providing  sills  of  required  material  20mm  to  25mm  thick,  on  a  bed  of  cement  mortar  1:4 including  cement  float,  filling  joints  with  neat  cement  slurry,  curing,  polishing,  moulding edges, cleaning complete. a) Marble other than white makrana</t>
  </si>
  <si>
    <t>Spec.One Number: Bd.M.31/Page One Number392</t>
  </si>
  <si>
    <t>Providing  sills  of  required  material  20mm  to  25mm  thick,  on  a  bed  of  cement  mortar  1:4 including  cement  float,  filling  joints  with  neat  cement  slurry,  curing,   moulding  edges, polishing,cleaning complete.  b) Granite</t>
  </si>
  <si>
    <t>Spec.One Number: Bd.M.31/Page One Number393</t>
  </si>
  <si>
    <t>Providing  and  fixing  black  kadappa  stone  as  shelves  25mm.  thick  machine  polished, extending  the  polish  upto  20  cm  width  on  lowerside,  rounding  corners,  laying  in  position jointing with bedding cement mortar 1:4 proportion curing etc etc. complete.</t>
  </si>
  <si>
    <t>Providing and laying matt finish ceramic tiles of   having size 30 cm x 30 cm confirming to I.S.15622/2006 (group D II-A) and 7 to 8 mm thick for flooring in required position laid on a bed of 1:4 cement mortar including cement float, filling joint with white/colour cement slurry cleaning curing etc. complete.</t>
  </si>
  <si>
    <t>Bd.M.12 Page One Number 385.</t>
  </si>
  <si>
    <t>Providing  and  laying  ceramic  tiles  of   having  size  30  cm.  x  30  cm.  and  confirming  to corresponding I.S. for dado and skirting in required position with readymade adhesive mortar of approved quality on plaster of 1:2 cement mortar including joint filling with white/ colour cement slurry cleaning curing etc. complete.</t>
  </si>
  <si>
    <t>Bd.M.13 Page One Number 386.</t>
  </si>
  <si>
    <t>Providing and laying ceramic tiles  having size 30 cm. x 45 cm. confirming to corresponding I.S. for dado and skirting in required position with readymade adhesive mortar of approved quality on plaster of 1:2 cement mortar including joint filling with white/ colour cement slurry cleaning curing etc. complete.</t>
  </si>
  <si>
    <t>Providing and laying ceramic tiles having size 30 cm. x 60 cm. confirming to corresponding I.S.  for dado and skirting in required position with readymade adhesive mortar of approved quality on plaster of 1:2 cement mortar including joint filling with white/ colour cement slurry cleaning curing etc. complete.</t>
  </si>
  <si>
    <t>Providing Mirror polishing to Kota Stone including using all necessary stones and equipments cleaning, washing  etc. complete. For Flooring</t>
  </si>
  <si>
    <t>Providing Mirror polishing to Kota Stone including using all necessary stones and equipments cleaning, washing  etc. complete. For Skirting</t>
  </si>
  <si>
    <t>Providing  and  laying  in  situ  cement  concrete  M20  with  tremix  treatment  for  100  mm thickness  for  flooring  with  groove  cutting  of  4mm  wide  and  20mm deep  with  necessary refilling with bitumen  etc. complete.</t>
  </si>
  <si>
    <t>Providing  and  laying  in  situ  cement  concrete  M30  with  tremix  treatment  for  200  mm thickness  for  flooring  with  groove  cutting  of  4mm  wide  and  20mm  deep  with  necessary refilling with bitumen  etc. complete.</t>
  </si>
  <si>
    <t>Providing 25 mm to 30 mm thick partition of polished black kadappa stone slab of approved quality including giving required size and shape etc. Fixing in cement mortar 1:3 curing and cement etc. complete. a) One side polish</t>
  </si>
  <si>
    <t>Bd.M.35 B/P
One Number393</t>
  </si>
  <si>
    <t>Providing 25 mm to 30 mm thick partition of polished black kadappa stone slab of approved quality including giving required size and shape etc. Fixing in cement mortar 1:3 curing and cement etc. complete. b) Both side polish</t>
  </si>
  <si>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</si>
  <si>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t>Bd.M. 3 B/Page
One Number 380</t>
  </si>
  <si>
    <t>Providing and fixing machine cut machine polished 18 mm to 20 mm thick telephone black / Amba White / Cat bary brown / RBI red / Ocean Brown granite stone for treads and risers of steps and staircases of approved colour and shade with  full  moulding and three grooved line for  the  treads  on  bed  of  1:4  Cement  mortar  including  float  filling joints  with  neat  cement slurry curing polishing and cleaning  etc. complete.</t>
  </si>
  <si>
    <t>Bd. M.22
B/Page One Number 390</t>
  </si>
  <si>
    <t>Providing  and  fixing  machine  cut  mirror  polished  18  mm to  20  mm thick  telephone  black granite / Amba White / Cat bary brown / RBI red / Ocean Brown granite stone partition with full moulding the edges etc.  complete . Both side polish</t>
  </si>
  <si>
    <t>Bd.M.35 B/Page One Number393</t>
  </si>
  <si>
    <t>Providing and fixing machine cut mirror polished 18 mm to 20 mm thick telephone black / Amba  White  /  Cat  bary  brown  /  RBI  red  /  Ocean  Brown  granite  stone  partition  with  full moulding the edges  etc. complete. One side polish</t>
  </si>
  <si>
    <t>Providing and preparing kitchen otta up to 75 cm width,made up from 30 mm thick and 75 cm high vertical support for kadppa at 1 m. c/c of 25 mm thick both side polished kadappa middle shelf and bottom of 20 mm thick one side polished kadappa with facia patti of 20 x 50 mm  kadappa  including  all  material  labour  cutting  fixing  with  cement  mortar  and  araldite curing polished and cleaning  etc. complete.</t>
  </si>
  <si>
    <t>Bd.M.35C /
Page One Number 393</t>
  </si>
  <si>
    <t>Providing and fixing 1.5 mm thick polyvenyl venyl chloride flooring including leveling the base with white cement including pasting with appropriate material cleaning the surface etc. complete</t>
  </si>
  <si>
    <t>Providing and laying vitrified mirror / glossy finish tiles decorative type  having size 590 mm to 605 mm x 590 mm to 605 mm of 8 to 10 mm thickness and confirming to IS. 15622-2006 ( group Bla) of approved make, shade and pattern for flooring in required position laid on a bed of  1:4  cement  mortar  including  neat  cement  float,  filling  joints,  curing  and  clearing   etc. complete.</t>
  </si>
  <si>
    <t>Bd.M. 12 Page One Number385</t>
  </si>
  <si>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</si>
  <si>
    <t>Providing and laying vitrified matt fininsh tiles  having size 590 mm to 605 mm x to 605 mm of  8  to  10  mm  thickness  and  confirming  IS.  15622-2006  (Group  Bla)  of  approved  make, shade  and  pattern  for  flooring  in  required  position  laid  on  a  bed  of  1:4  cement  morar including neat cement float, filling joints, curing and cleaning etc. complete.</t>
  </si>
  <si>
    <t>Bd.M.12 Page One Number 385</t>
  </si>
  <si>
    <t>Providing and laying vitrified matt finish tiles  having size 590 mm to 605 mm x to 605 mm of  8  to  10  mm  thickness  and  confirming  IS.  15622-2006  (Group  Bla)  of  approved  make, shade  and  pattern  for  dado  and  skirting  in  required  position  fixed  in  1:4  cement  mortar including neat cement float, filling joints, curing and cleaning etc. complete.</t>
  </si>
  <si>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</si>
  <si>
    <t>Providing and laying vitrified rustic matt stone finish tiles  having size 590 mm to 605 mm x 590 mm to 605 mm to 8 to 10mm thickness and confirming to IS. 15622-2006 (Group Bla) of approved  make,  shade  and  pattern  for  dado  and  skirting  in  required  position  fixed  in  1:4 cement mortar including neat cement float, filling joints, curing and cleaning. etc. complete.</t>
  </si>
  <si>
    <t>Providing and laying vitrified stone effect finish tiles  having size 590 to 605 mm x 590  to 605 mm of 8 to 10 mm thickness and confirming to IS. 15622-2006 (Group Bla) of approved make, shade and pattern for flooring in required position laid on a bed of 1:4 cement mortar including required position laid on a bed of 1:4 cement mortar including neat cement float, filling joints, curing and cleaning etc.  complete</t>
  </si>
  <si>
    <t>Bd.M. 12 Page
One Number 385</t>
  </si>
  <si>
    <t>Providing and laying vitrified stone effect finish tiles  having size 590 to 605 mm x 590  to 605 mm of 8 to 10 mm thickness and confirming to IS. 15622-2006 (Group Bla) of approved make, shade and pattern for dado and skirting in required position fixed in  1:4 cement mortar including required  position  laid  on  a  bed  of  1:4  cement  mortarincluding neat  cement  float, filling joints, curign and cleaning  etc. complete.</t>
  </si>
  <si>
    <t>Providing  and  fixing  green  marble  of  18  to  20  mm  thick  for  door  frame/  dado/  window boxing etc. On C.M. 1:6 including filling joints with polymer base filler nosing / moulding the sharp edges wherever necessary, curing,  etc. complete.</t>
  </si>
  <si>
    <t>Providing  and  fixing  heavy  duty  inter  locking  concrete  Grey  paving  blocks  of  60  mm thickness of having a strength of 300 Kilogram/Sq.cm. of approved  quality and  shape on  a bed of crushed sand of 25 to 30 mm thick including skirting joints and cleaning  etc. complete.</t>
  </si>
  <si>
    <t>Providing  and  fixing  heavy  duty  inter  locking  concrete  Grey  paving  blocks  of  80  mm thickness of having a strength of 300 Kilogram/Sq.cm. of approved  quality and  shape on  a bed of crushed sand of 25 to 30 mm thick including skirting joints and cleaning  etc. complete.</t>
  </si>
  <si>
    <t>Providing  and  fixing  heavy  duty  inter  locking  concrete  Coloured  paving  blocks  of  60  mm thickness of having a strength of 300 Kilogram/Sq.cm. of approved  quality and  shape on  a bed of crushed sand of 25 to 30 mm thick including skirting joints and cleaning etc. complete</t>
  </si>
  <si>
    <t>Providing  and  fixing  heavy  duty  inter  locking  concrete  Coloured  paving  blocks  of  80  mm thickness of having a strength of 300 Kilogram/Sq.cm. of approved  quality and  shape on  a bed of crushed sand of 25 to 30 mm thick including skirting joints and cleaning etc.  complete</t>
  </si>
  <si>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</si>
  <si>
    <t>Bd. M-12 page One Number 385</t>
  </si>
  <si>
    <t>Providing and fixing heavy duty inter locking concrete Rubber mould glossy paving blocks of 80 mm thickness of having a strength of 400 Kilogram/Sq.cm. of approved quality and shape on a bed  of crushed  sand of 25 to 30 mm thick including skirting joints  and  cleaning etc. complete. (using 100% crushed sand)</t>
  </si>
  <si>
    <t>Providing  and  fixing  heavy  duty  inter  locking  concrete  Coloured  paving  blocks  of  40  mm thickness of having a strength of 200 Kilogram/Sq.cm. of approved  quality and  shape on  a bed of crushed sand of 25 to 30 mm thick including skirting joints and cleaning etc.  complete.</t>
  </si>
  <si>
    <t>Providing leather finished polishing to Granite Stone slab by continuous grinding in 4 coats of different bits to receive rough and matt finish including buffing process before laying and fixing  of  stone  as  per  drawing  and  design,  including  cleaning,  washing  and  finishing  etc. complete.</t>
  </si>
  <si>
    <t>Providing leather  finished  polishing to Kota  / Marble / Shahabad  / Kadappa  Stone slab  by continuous grinding in 4 coats of different bits to receive rough  and  matty finish including buffing  process  before  laying  and  fixing  of  stone  as  per  drawing  and  design,  including cleaning, washing and finishing  etc. complete.</t>
  </si>
  <si>
    <t>Providing  and  laying  Vitrified  mirror/glossy  finish   having  decorative  type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 complete.</t>
  </si>
  <si>
    <t>Providing and laying Vitrified MATT finish  having decorative type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</si>
  <si>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Bd. M-12 page One Number 386</t>
  </si>
  <si>
    <t>Providing and laying Vitrified MATT finish  having decorative type of size 1000 millimeter x 1000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</si>
  <si>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Bd. M-12 page One Number 388</t>
  </si>
  <si>
    <t>Providing and laying Vitrified RUSTIC MATT STONE finish  having decorative type tiles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</si>
  <si>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Vitrified STONE EFFECT FINISH  having decorative type tiles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</si>
  <si>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chequered tiles of approved quality  of size 30 cm x 30 cm, confirming to  corresponding  I.S.  for  flooring  in  required  position  laid  on  a  bed  of  1:4  cement  mortar including cement float, filling joint with cement slurry cleaning curing etc. complete.</t>
  </si>
  <si>
    <t>Providing and laying Antiskid Ceramic tiles of approved quality  of size 30 cm x 30 cm and confirming to IS 15622-2006 (Group-B IIA) for antiskid flooring in required position laid on a bed of 1:4 cement mortar including cement float, filling joint with cement slurry cleaning curing etc. complete.</t>
  </si>
  <si>
    <t>Providing  and  laying  telephone  black  /  Amba  White  /  Cadburybrown  /  Ruby  red  /  Ocean Brown granite stone of 18 to 20 mm thick for door frame/ dado/ window boxing etc. On C.M. 1:6 including filling joints with polymer base filler nosing/moulding the sharp edges wherever necessary, curing,  etc. complete.</t>
  </si>
  <si>
    <r>
      <t xml:space="preserve">Providing  and  laying  Polished  Kota  stone  flooring  With  Hand-Cut  Polished  Kota  Stones 25mm  to  30mm  thick  and  required  width  in  plain/diamond  pattern  on  bed  of  1:6  Cement mortar  including  cement  float,  filling  joints  with  neat  cement  slurry,  curing,  cleaning  and Mirror  Polishing  etc.  complete  Note-  Water  absorption  for  </t>
    </r>
    <r>
      <rPr>
        <u/>
        <sz val="10.5"/>
        <rFont val="Times New Roman"/>
        <family val="1"/>
      </rPr>
      <t>kota</t>
    </r>
    <r>
      <rPr>
        <sz val="10.5"/>
        <rFont val="Times New Roman"/>
        <family val="1"/>
      </rPr>
      <t xml:space="preserve">   </t>
    </r>
    <r>
      <rPr>
        <u/>
        <sz val="10.5"/>
        <rFont val="Times New Roman"/>
        <family val="1"/>
      </rPr>
      <t>stone</t>
    </r>
    <r>
      <rPr>
        <sz val="10.5"/>
        <rFont val="Times New Roman"/>
        <family val="1"/>
      </rPr>
      <t xml:space="preserve">  should  not  exceed 0.05%.( Item to be used with prior permission of Superintending Engineer )</t>
    </r>
  </si>
  <si>
    <t>Bd. M-3 page One Number 380</t>
  </si>
  <si>
    <t>Providing, laying and  fixing exterior grade fibrilling fibre reinforcement heavy duty designer cement  concrete tiles  for  Flooring of  approved  colour and  design 22  +/ -2  mm thick  bayer colour  pigmented  as  per  IS  ..1237  -  1980  having  compressive  strength  more  than  500 Kilogram/sq.cm  reaffirmed  in  2006  ,having  wert  transvrse  strenghth  of  3.5  /  mm  2,  water absorption less than 10 % abrasion / wear resistance less than 2 mm ,skid resistance more than
25.0 (ASTM:E303) and no fading as per DIN - 51094 of size 300 x 300  in plan / designed pattern on a bed of 1:4 cement mortar including cement float ,filling joints with neat cement slurry ,curing, polishing and cleaning etc. complete. For flooring.</t>
  </si>
  <si>
    <t>Providing, laying and fixing exterior grade fibrilling fibre reinforcement heavy duty designer cement concrete tiles for  steps and dado of approved colour and design 22 +/ -2 mm thick bayer  colour  pigmented  as  per  IS  1237  -  1980  reaffirmed  in  2006  ,having  wert  transvrse strenghth of 3.5 / mm 2, water absorption less than 10 % abrasion / wear resistance less than 2 mm ,skid resistance more than 25.0 (ASTM:E303) and no fading as per DIN - 51094 in plan / designed pattern on a bed of 1:4 cement mortar including cement float ,filling joints with neat cement slurry ,curing,polished and cleaning etc. complete. For steps, and dado</t>
  </si>
  <si>
    <t>Machine  polishing  to  cement/marble  mosaic  tiled  flooring  or  any  other  type  of  flooring including cleaning, washing, etc. complete.</t>
  </si>
  <si>
    <t>As directed by Engineer in
Charge</t>
  </si>
  <si>
    <t>Providing and  fixing in required position  skirting or dado of polished  Kotah  Stone slab  25 mm to 30  mm thick  fixed  on  base on  plaster  of  cement  mortar 1:4  including cement  float, filling joints with cement slurry, curing rubbing, polishing and cleaning complete.</t>
  </si>
  <si>
    <t>SSR 2022-23 :- Wood Finish</t>
  </si>
  <si>
    <t>Providing  and  applying  boiled  linseed  oil  in  one  coat,  to  the  new  wood  work,  including knotting, preparing the surface, scaffolding etc. complete as directed.</t>
  </si>
  <si>
    <t>Bd. N. 1. 1 Page
One Number 399</t>
  </si>
  <si>
    <t>Providing  and  applying  boiled  linseed  oil  in  two  coats  to  the  new  wood  work,  including knotting, preparing the surface, scaffolding etc. complete as directed.</t>
  </si>
  <si>
    <t>Bd.N.1.1 Page One Number 399</t>
  </si>
  <si>
    <t>Providing and applying Wax polish to the new wood work including knotting, preparing the surface, scaffolding etc. complete as directed.</t>
  </si>
  <si>
    <t>Bd.N.1.2 Page
One Number 399</t>
  </si>
  <si>
    <t>Providing and applying Wax polish to the old wood work including knotting, preparing the surface, scaffolding etc. complete as directed.</t>
  </si>
  <si>
    <t>Bd. N. 1.2 Page One Number 399</t>
  </si>
  <si>
    <t>Providing  and  applying  French  polish  for  required  finish  on  previously  polished  wood including knotting, preparing the surfaces, scaffolding etc. complete as directed</t>
  </si>
  <si>
    <t>Bd.N.1.3 Page One Number 399</t>
  </si>
  <si>
    <t>Providing and  applying french  polish  to  new  wood  work,  for  required  finishing  including. knotting, preparing the surfaces, scaffolding etc. complete as directed.</t>
  </si>
  <si>
    <t>Providing  and  applying  varnish  in  one  coat  on  previously  varnished  wood  work  including knotting, preparing the surface, scrapping, scaffolding, etc. complete.</t>
  </si>
  <si>
    <t>Bd.N.1.4 Page One Number 400</t>
  </si>
  <si>
    <t>Providing  and  applying  Varnish  in  two  coats  on  new  wood  work  including  knotting, preparing the surface, scaffolding etc. Complete.</t>
  </si>
  <si>
    <t>Bd.N.1.4 Page
One Number 400</t>
  </si>
  <si>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</si>
  <si>
    <t>Providing  and  applying  coal  tar  in  one  coat  on  previously  coal  tarred  wood  including preparing the surface,  scaffolding etc.  complete. (coal  tar shall  be minimum 300 grams  per  One Square Metre.)</t>
  </si>
  <si>
    <t>As directed by
Engineer-in charge.</t>
  </si>
  <si>
    <t>Providing  and  applying  coal  tar  in  two  coats  on  new  wood  work  including  preparing  the surface, scaffolding etc. complete. (coal tar shall be minimum 500 grams per  One Square Metre.)</t>
  </si>
  <si>
    <t>As directed by Engineer-in
charge.</t>
  </si>
  <si>
    <t>SSR 2022-23 :- Oil Painting</t>
  </si>
  <si>
    <t>Providing and applying two coats of lead/zinc base oil paint/  bituminous paint of approved colour  and  shade  to  new  wood  work  and  fiber  boards  including  preparing  the  surface, knotting, scaffolding if necessary, excluding primer coat etc. complete.</t>
  </si>
  <si>
    <t>Bd.O. 1 Page
One Number 403</t>
  </si>
  <si>
    <t>Providing and  applying one coat  of  lead/zinc  base oil  paint/  bituminous  paint  of  approved colour and shade to old wood work previously painted and fiber boards including if necessary scaffolding, preparing surface excluding primer coat etc. complete.</t>
  </si>
  <si>
    <t>Bd.0.2 Page One Number 404</t>
  </si>
  <si>
    <t>Providing and applying two coats of lead/zinc base oil paint/bituminious paint of approved colour and shade to old wood work and fiber boards previously painted including if necessary scaffolding, preparing the surface excluding priming coat etc.  complete.</t>
  </si>
  <si>
    <t>Providing and applying two coats of lead/zinc base oil paint/ bituminious paint of approved colour  to  new  structural  steel  work  and  iron  work  in  buildings  including  scaffolding  if necessary, cleaning and preparing the surface etc.  complete. (excluding primer coat).</t>
  </si>
  <si>
    <t>Bd.0.3 Page One Number 404</t>
  </si>
  <si>
    <t>Providing and applying one coat of aluminium paint of approved make to new structural steel work  in  building  and  workshop  including  scaffolding  if  necessary,  cleaning  and  preparing surface (excluding primer coat)  etc. complete.</t>
  </si>
  <si>
    <t>Bd.O.4 Page One Number 405</t>
  </si>
  <si>
    <t>Providing and applying 2 coats of alluminium paint of approved make to new structural steel work in buildings and workshops including scaffolding if necessary, cleaning and preparing the surface (excluding primer coat)etc.  complete.</t>
  </si>
  <si>
    <t>Bd.0.4 Page One Number 405</t>
  </si>
  <si>
    <t>Providing and applying two coats of synthetic enamel paint of approved colour to new /old structural steel work and wood work in buildings, including scaffolding if necessary, cleaning and preparing the surface (excluding primer coat) etc. complete.</t>
  </si>
  <si>
    <t>Bd.O.5 Page One Number 405</t>
  </si>
  <si>
    <t>Providing and applying one coat of flat oil paint of approved colour to the old structural steel work  and  iron  work  previously  painted  in  building  including  scaffolding,  if  necessary, cleaning and preparing surface (excluding primer coat)  etc. complete.</t>
  </si>
  <si>
    <t>Bd.0.6 Page One Number 406</t>
  </si>
  <si>
    <t>Providing and applying two coats of flat oil paint of approved colour to the old structural steel work  and  iron  work  previously  painted  in  building  including  scaffolding,  if  necessary, cleaning and preparing the surface (excluding primer coat)  etc. complete.</t>
  </si>
  <si>
    <t>Providing and applying one coat of flat oil paint of approved colour and shade to internal / external  plastered  surfaces  including  scaffolding  if  necessary,  cleaning  and  preparing  the surface (excluding primer coat)  etc. complete.</t>
  </si>
  <si>
    <t>Bd.0.7 Page One Number 406</t>
  </si>
  <si>
    <t>Providing and applying two coats (exterior quality)  of flat oil paint of approved colour and shade to the plastered surface in buildings and workshops including scaffolding if necessary, cleaning the surface and preparing surface etc. complete. (excluding primer coat)</t>
  </si>
  <si>
    <t>Providing and applying two coats of flat oil paint of approved colour and shade to internal / external  plastered  surfaces  including  scaffolding  if  necessary,  cleaning  and  preparing  the surface (excluding primer coat) etc. complete.</t>
  </si>
  <si>
    <t>Bd.O.7 Page One Number 406</t>
  </si>
  <si>
    <t>Providing and applying two coats of water proof cement paint of approved manufacture and of approved colour to the plastered surfaces including scaffolding if necessary, cleaning and preparing the surface, watering for two days etc.  complete.</t>
  </si>
  <si>
    <t>Bd.0.8 Page One Number 406</t>
  </si>
  <si>
    <t>Providing and applying two coats of water proof cement paint of approved manufacture and of approved colour to old  plastered surfaces including scaffolding if necessary, cleaning and preparing the surface, watering for two days etc.  complete.</t>
  </si>
  <si>
    <t>Providing and applying three coats of water proof cement paint of approved manufacture and of approved colour to  new plastered surfaces including scaffolding if necessary, cleaning and preparing the surface, watering for two days etc. complete.</t>
  </si>
  <si>
    <t>Spec.One Number: Bd.O.8/Page One Number406</t>
  </si>
  <si>
    <t>Providing and applying three coats of water proof cement paint of approved manufacture and of approved colour to old  plastered surfaces including scaffolding if necessary, cleaning and preparing the surface, watering for two days etc. complete.</t>
  </si>
  <si>
    <t>Providing  and  applying  priming  coat  over  new  wood  and  wood  based  surfaces,  including preparing the surface by thoroughly cleaning oil, grease, dirt and other foreign matter, sand papering and knotting, scaffolding etc. complete.</t>
  </si>
  <si>
    <t>Providing and  applying priming coat over new/old  steel and  other  metal surfaces  including preparing  the  surface  by  thoroughly  cleaning  oil,  grease,  dirt  and  other  foreign  matter  and scoured  with  wire  brushes,  fine  steel  wool,  scrappers  and  sand  paper,  scaffolding  etc.
complete.</t>
  </si>
  <si>
    <t>As directed by En-gineer in charge.</t>
  </si>
  <si>
    <t>Providing  and  applying  priming  coat  on  concrete/  masonary/  Asbestos  Cement  plastered surfaces including scaffolding if necessary, preparing the surface by thoroughly cleaning oil, grease, dirt and other foreign matter and sand papering as required etc. complete.</t>
  </si>
  <si>
    <t>Providing and  applying one coat  of  seal  cement  primer  of  approved  manufacture and  shed including  scaffolding  preparing  the  surface  by  cleaning  dirt  and  other  foreign  matters, scrapping if necessary including scaffolding etc. complete.</t>
  </si>
  <si>
    <t>Providing and applying pearl/ luster finish paint of approved colour and shade to the existing plaster surface including scaffolding, preparing the surface, applying the acrylic wall putti etc.
complete.</t>
  </si>
  <si>
    <t>Providing and applying two coats of textured synthetic paint of approved shade and quality and  one  coat  of  primer  before  applying  textured  paint  including  scaffolding  if  necessary preparing surface by thoroughly cleaning oil, grease, dirt and other materials as required, etc. complete.</t>
  </si>
  <si>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</si>
  <si>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One Number 15 to 18 prior approval of Superintending Engineer will be necessary</t>
  </si>
  <si>
    <t>Providing  and  applying  external  raincoat  painting  with  crack  filling acrylic  polymer  based chemical compound coating to the external surface of walls to prevent water seepage in the masonry walls during monsoon added with required shade Steiner to give required shade to the surface in two coats. Including providing three coat of priming of polymer base primer including preparing surface scrapping the existing loose old 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 instructions and  specification  given  by manufacturer  and  with  instruction  from Engineer in- charge. Work shall be executed by certified applicator only and covering gurantee of 3 years on court stamp paper of Rs. 500/- and necessary testing etc. complete.</t>
  </si>
  <si>
    <t>SSR 2022-23 :- Colouring</t>
  </si>
  <si>
    <t>Providing and applying white-wash in one coat on old / new plastered or masonry surfaces and asbestos cement sheets including scaffolding and preparing the surface by brushing and brooming down  etc. complete.</t>
  </si>
  <si>
    <t>Bd.P.1 Page One Number 411</t>
  </si>
  <si>
    <t>Providing and applying white-wash in two coats on old / new plastered or masonry surfaces and asbestos cement sheets including scaffolding and preparing the surface by brushing and brooming down etc. complete.</t>
  </si>
  <si>
    <t>Bd. P. I Page One Number 411</t>
  </si>
  <si>
    <t>Providing and applying colour-wash of approved colour and shade in one coat to new surface including scaffolding, brushing and brooming down (excluding base coats of white wash) etc. complete.</t>
  </si>
  <si>
    <t>Bd. P.2 Page One Number 412</t>
  </si>
  <si>
    <t>Providing  and  applying  colour-wash  of  approved  colour  and  shade  in  two  coats  to  new surface  including  scaffolding,  brushing  and  brooming  down  (excluding  base  coat  of  white- wash) etc. complete.</t>
  </si>
  <si>
    <t>Bd.P.2 Page One Number 412</t>
  </si>
  <si>
    <t>Providing and applying colour-wash of approved colour and shade in one coat to old surfaces which are to be recoloured including scaffolding, brushing and brooming down. (excluding base coat of white wash) etc. complete.</t>
  </si>
  <si>
    <t>Bd.P.3 Page One Number 412</t>
  </si>
  <si>
    <t>Providing  and  applying  colour-wash  of  approved  colour  and  shade  in  two  coats  to  old surfaces  which  are  to  be  recoloured  including  scaffolding,  brushing  and  brooming  down. (excluding base coat of white-wash) etc. complete.</t>
  </si>
  <si>
    <t>Bd.P.4 Page One Number 413</t>
  </si>
  <si>
    <t>Bd. P.4 Page One Number 413</t>
  </si>
  <si>
    <t>Providing and applying washable oil-bound distemper of approved  colour and  shade to old and  new  surfaces  in  one  coat  including  scaffolding,  preparing  the  surfaces.  (excluding  the primer coat.)etc. complete.</t>
  </si>
  <si>
    <t>Bd. P.5 Page One Number 413</t>
  </si>
  <si>
    <t>Providing and applying washable oil-bound distemper of approved  colour and  shade to old and  new  surfaces in two coats including scaffolding, preparing the surfaces. (excluding the primer coat.) etc. complete.</t>
  </si>
  <si>
    <t>Bd.P.5 Page One Number 413</t>
  </si>
  <si>
    <t>Providing and applying plastic emulsion paint of approved quality, colour and shade to old and  new  surfaces  in  two  coats  including  scaffolding,  preparing  the  surface.  (excluding  the primer coat)etc. complete.</t>
  </si>
  <si>
    <t>Bd.P.6 Page One Number 414</t>
  </si>
  <si>
    <t>Bd.P.6 Page One Number 414 and Pre-approval of Superintending Engineer</t>
  </si>
  <si>
    <t>Scrapping the old  plastered  internal  surface with  sand  paper  and  coating  the entire  surface with mixture of whiting or glue and linseed oil including scaffolding etc. complete as directed.</t>
  </si>
  <si>
    <t>Providing and applying interior wall finish luster of approved make on internal wall surface as detailed below Scrapping the surface with emery paper and  wipe clean wall primer with brush   with  mineral  turpentine  with  brush  8  to  10%  and  oil  15  to  20%  with  roller  and allowing  to  dry  for  a  period  6  to  8  hours.  wall  putty  with  appropriate  proportion  of  water allowing to dry for  period  4  to 6  hours.  Scrapping with  Emery  paper  180  and  wipe clean. Applyingwall primer with  brush  with  mineral turpentine 8 to 10% and  oil 15 to 20% with roller  Scrapping  Emery  paper  320  and  wipe  clean,  interior  wall  finish  luster  1st  coat  with brush/rubber/spray  with  mineral  turpentine 7  to 9%  and  Oil  with  roller  19 to 21% After  8 hours of activity Applying 2nd coat or wall finish Lustre with mineral turpentine 7 to 9  % with  brush  and  Oil with  roller 19 to 21% after allowing dry for the period of 6 to 8 hours activity.  (With prior approval of S.E.)</t>
  </si>
  <si>
    <t>Providing and applying Royale Luxury Emulsion of approved make on internal wall surface as  detailed  below  Scrapping  for  surface  with  emery  paper  and  wipe  clean  for  area.   wall primer with  brush  by adding mineral     turpentine oil by 8 to 10 % or water by 15 to 20% allowing to dry  for 6 to  8 hoursAfter applying acrylic wall putty with appropriate prpportion of water of allow to dry for period of  4  to  6  hours  of  activity.  Scrapping  with  emery  paper   and  wipe  clean  Applying paints Royale Luxury emulsion 1st coat with brush water content water 40 to 45%   or 65 to 70% by role Applying paints Royale luxury emulsion 2nd coat with brush with water content 40 to 45%  or 65 to 70 % by roller. (With prior approval of S.E.)</t>
  </si>
  <si>
    <t>SSR 2022-23 :- Wood Work</t>
  </si>
  <si>
    <r>
      <t xml:space="preserve">Providing and  fixing </t>
    </r>
    <r>
      <rPr>
        <u/>
        <sz val="10.5"/>
        <rFont val="Times New Roman"/>
        <family val="1"/>
      </rPr>
      <t>Indian</t>
    </r>
    <r>
      <rPr>
        <sz val="10.5"/>
        <rFont val="Times New Roman"/>
        <family val="1"/>
      </rPr>
      <t xml:space="preserve">   teak wood  planking 25 mm thick for flooring plained on both sides, tongued and grooved including scaffolding, if necessary, and  one coat of primer etc. complete.</t>
    </r>
  </si>
  <si>
    <t>Bd.Q. 1 Page
One Number 419</t>
  </si>
  <si>
    <r>
      <t xml:space="preserve">Providing and fixing   </t>
    </r>
    <r>
      <rPr>
        <u/>
        <sz val="10.5"/>
        <rFont val="Times New Roman"/>
        <family val="1"/>
      </rPr>
      <t>Indian</t>
    </r>
    <r>
      <rPr>
        <sz val="10.5"/>
        <rFont val="Times New Roman"/>
        <family val="1"/>
      </rPr>
      <t xml:space="preserve">   teak wood planking 50 mm thick for flooring plained on both sides,  tongued  and  grooved including scaffolding, if  necessary, and  one coat  of primer  etc. complete.</t>
    </r>
  </si>
  <si>
    <t>Bd.Q.1 Page One Number 419</t>
  </si>
  <si>
    <r>
      <t xml:space="preserve">Providing and fixing </t>
    </r>
    <r>
      <rPr>
        <u/>
        <sz val="10.5"/>
        <rFont val="Times New Roman"/>
        <family val="1"/>
      </rPr>
      <t>Indian</t>
    </r>
    <r>
      <rPr>
        <sz val="10.5"/>
        <rFont val="Times New Roman"/>
        <family val="1"/>
      </rPr>
      <t xml:space="preserve"> teak wood joists and girders in timber floors of single, double or framed type including scaffolding if necessary, and one coat of primer etc. complete.</t>
    </r>
  </si>
  <si>
    <t>Bd.Q.2 Page One Number 420</t>
  </si>
  <si>
    <t>Providing and fixing Jungle (hard) wood of approved species joists and girders in timber floor of single, double or framed type including scaffolding if necessary and one primer coat etc. complete.</t>
  </si>
  <si>
    <t>Providing and fixing Indian  teak wood plank ceiling 20 mm thick plain underside  tongued and  grooved  including iron  screws,  scaffolding,  if  necessary,  including one  primer  coat  on under side and one coat of coal tar on upper side etc. complete.</t>
  </si>
  <si>
    <t>Bd.Q.3 Page One Number 421</t>
  </si>
  <si>
    <t>Providing and fixing Indian teak wood framed collar beam / king post / queen post truss, with all Iron work including scaffolding, if necessary, and one coat of primer etc. complete.</t>
  </si>
  <si>
    <t>Bd.Q.4, Page One Number 422</t>
  </si>
  <si>
    <t>Providing and fixing in teak wood framed collar beam / king post / queen post truss, with all iron work including scaffolding, if necessary and primer coat etc. complete.</t>
  </si>
  <si>
    <t>Providing and fixing country teak wood common rafters, purlins and purlin cleats, hip rafters, jack rafters, ridges, wall plates, post plates and posts for roofing etc. including scaffolding, if necessary, all iron work and one coat of primer etc. complete.</t>
  </si>
  <si>
    <t>Bd.Q.5, Page One Number 423</t>
  </si>
  <si>
    <t>Providing and fixing teak  wood common rafters, purlins and purlin cleats, hip rafters, jack rafters,  ridges,  wall  plates,  post  plates  and  posts  for  roofing,  etc.  including  scaffolding,  if necessary all iron work and one coat of primer etc.  complete.</t>
  </si>
  <si>
    <t>Providing and fixing  teak wood hand rail of 60 mm x 75 mm as per detailed drawings or as directed by the Engineer, including french polishing, etc. complete.
(Note : The work to be executed on preapproval of Superintending Engineer).</t>
  </si>
  <si>
    <t>Bd.Q.8, Page One Number 425</t>
  </si>
  <si>
    <t>BDQ 6</t>
  </si>
  <si>
    <t>Providing and fixing country teak wood two way trellis work with battens or laths 2.5 cm x 1.2 cm and  5 cm x 5 cm openings including frame of 8 cm x 5 cm vertical and  horizontal scantlings and coat of primer etc. complete.</t>
  </si>
  <si>
    <t>Providing  and  fixing  hard  wood  of  approved  species  two  way  trellis  work  with  battens  or laths 2.5 cm x 1.2 cm and 5 cm x 5 cm openings including frame of 8 cm x 5 cm vertical and horizontal scantlings and coat of primer etc. complete.</t>
  </si>
  <si>
    <t>Providing and fixing decorative teak plywood veneer lining 4 mm thick with backing of teak wood frame work of battens 12 mm X 25 mm at 30 cm center to center fixed to walls and pillars  with  12  mm  thik  phywood  building  without  skirting  and  cornice  as  per  drawings including necessary iron work and finishing the exposed wood work with french polish etc. complete.</t>
  </si>
  <si>
    <t>Bd.Q. 18 Page
One Number 431</t>
  </si>
  <si>
    <t>Providing and fixing 20 mm thick superior veneer board pelmet box 150 to 200 mm wide to doors  or  window  frames  including  20mm  dia.  Aluminium  curtain  rod  with  sockets  and finishing with french polishing (without top)etc. complete.</t>
  </si>
  <si>
    <t>Providing and fixing 20 mm thick Laminated sheet board pelmet box 150 to 200mm wide to doors  or  window  frames  including  20  mm  dia.  Aluminium  curtain  rod  with  sockets  and finishing with french polishing (without top) etc.complete.</t>
  </si>
  <si>
    <r>
      <t xml:space="preserve">Providing  and  fixing   </t>
    </r>
    <r>
      <rPr>
        <u/>
        <sz val="10.5"/>
        <rFont val="Times New Roman"/>
        <family val="1"/>
      </rPr>
      <t>Indian</t>
    </r>
    <r>
      <rPr>
        <sz val="10.5"/>
        <rFont val="Times New Roman"/>
        <family val="1"/>
      </rPr>
      <t xml:space="preserve">   teak  wood  eaves  boards  15  cm wide and  25  mm thick  plain decorative type including scaffolding and painting with two coats etc. complete.</t>
    </r>
  </si>
  <si>
    <t>Bd.Q. 19 Page
One Number 432</t>
  </si>
  <si>
    <t>Providing and fixing seasoned and treated jungle wood of approved species eaves board 15 cm wide and 25 mm thick plain decorative type including scaffolding and painting with two coats etc. complete.</t>
  </si>
  <si>
    <t>Providing and fixing Teak wood eaves plate of size 10cm wide and 20 mm thick includingscaffolding and painting in two coats etc. complete.</t>
  </si>
  <si>
    <t>Bd.Q.20 Page
One Number 432</t>
  </si>
  <si>
    <t>One Running
Metre</t>
  </si>
  <si>
    <t>Providing and fixing country teak wood barge board 22 cm wide and 20mm thick plain type including scaffolding and painting in two coats etc. complete.</t>
  </si>
  <si>
    <t>Bd.Q.21 Page One Number 433</t>
  </si>
  <si>
    <t>Providing and fixing seasoned and treated jungle wood of approved species barge board 22 cm  wide  and  20  mm  thick  plain  type  including  scaffolding  and  painting  in  two  coats  etc. complete.</t>
  </si>
  <si>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</si>
  <si>
    <t>Providing and fixing Shutter to wall Cupboard consisting of Teak Wood styles and Rails 25 mm thick and 75 mm wide with panel insert of 12 mm thick particle Board with one approved coloured  Laminated  Face  on  one  side  1.5  mm  thick,  bonded  with  Phenol  Formaldehyde Synthetic  Resin  including  Lipping  Beading.  Iron  oxidised  fixtures  and  fastening  and  oil primer coat etc. complete. (Excluding cupboard frame).</t>
  </si>
  <si>
    <t>Providing  and  fixing  jungle  wood  ballies  of   approved  species  85  mm  average  dia.  for common  rafters, purlins, ridges, hip  and  valley rafters, jack rafters, wall  plates, post  plates, posts etc. including all iron work scaffolding if necessary and oiling in one coat  etc. complete.</t>
  </si>
  <si>
    <t>Bd.Q.22/Page One Number434</t>
  </si>
  <si>
    <t>Providing and fixing 100 mm dia. Country  teak wood ballies for post truss of 6.00 m.  span as  per  drawing  or  as  directed  by  Engineerin-charge  including  all  iron  work,  scaffolding  if necessary and oiling  etc. complete.</t>
  </si>
  <si>
    <t>Providing and  applying Wax polishing to the old  wood work including knotting, preparing the surface, scaffolding etc. complete as directed.</t>
  </si>
  <si>
    <t>Bd.N.1.2/Page
One Number399</t>
  </si>
  <si>
    <t>Providing and fixing 3.5 to 4 mm thick Veneer finish wall Panaling made out of 50 x 25 mm (finished size) C.C.T.W. frame work or size of 600 x 600 mm center or as per site condition covered  by  6  mm  thick  marine  plywood  of  the  generally  confiriming  to  I:S  710-1980 finished  with  3.5  to  4  mm  thick  matching  Veneer  of  approved  color  and  in  satin  wallnut groov  matched  veneer  pattern  and  design  including  melamine  polishing  &amp;  design  with antitermite  treatment  etc.  to  plywood  and  woodwork  with  ten  years  guarantee  bond  etc. including all lead and lifts   complete as per Architects Drawing and instructions of Engineer Incharge.</t>
  </si>
  <si>
    <t>SSR 2022-23 :- Roofing and Ceiling</t>
  </si>
  <si>
    <t>Providing and fixing Mangalore tiled roofing with class ' AA' tiles including securing the last course of tiles near the eaves with steel flat 40 mm x 3 mm and 1.22 mm wire fixing 50 mm x 25  mm  horizontal  teak  wood  battens  and  iron  works  and  oiling  the  battens  etc.  complete. (Excluding ridge and hip tiles).</t>
  </si>
  <si>
    <t>Bd.R.1, Page One Number 449</t>
  </si>
  <si>
    <t>Providing and fixing Mangalore tiled roofing with class 'AA' tiles including securing the last course of tiles near the eaves with steel flat 40 mm x 3 mm and 1.22 mm wire fixing country teak wood  sloping battens of 25  x 12  mm teak wood  horizontal  battens of  50mm x  25mm over the slopping battens, all iron work and coal tarring the battens etc. complete (Excluding ridge and hip tiles).</t>
  </si>
  <si>
    <t>Bd.R.2, Page One Number 450</t>
  </si>
  <si>
    <t>Providing and fixing Mangalore tile ridge and hip tiles of class 'AA' including scaffolding if necessary, pointing with coloured cement mortar and curing etc. complete.</t>
  </si>
  <si>
    <t>Bd.R.3, Page One Number 450</t>
  </si>
  <si>
    <t>Providing  and  fixing  corrugated  galvanised  iron  sheets  of  0.63mm  thick  (24  B.W.G.)  for roofing without wind tiles including fastening with galvanised iron screws and bolts, lead and bitumen washers as per drawing etc. complete.(Weight of 5.5 Kilogram/sq.m.).</t>
  </si>
  <si>
    <t>Bd.R.5, Page One Number 453</t>
  </si>
  <si>
    <t>Providing and fixing plain zinc sheeting of 0.80 mm thick (22 B.W.G.) over the ridge hip or valley to galvanized iron sheet roofing including all fastening and bolt galvanised iron screws and bolts, lead and bitumen washers etc. complete.(Weight of 6.8 Kilogram/sq.m.).</t>
  </si>
  <si>
    <t>Providing  and  fixing  6.00  mm  thick  ISI  mark  Asbestos  Cement  Corrugated  sheet  roofing including galvanised iron 'J' or 'L' hook bolts galvanised iron band bituminous G.I. washers, galvanised iron clamps, bolts, nuts and scaffolding etc. complete.</t>
  </si>
  <si>
    <t>Bd. R.7, Page One Number 453</t>
  </si>
  <si>
    <t>Providing  and  fixing  6  mm  thick  ISI  mark  Asbestos  Cement  ridge  capping  for  roofing including galvanised  iron hooks, bolts, galvanised  iron and  bituminous washers, galvanised iron clamps, bolts, nuts including scaffolding etc. complete.</t>
  </si>
  <si>
    <t>Bd.R.9, Page One Number 455</t>
  </si>
  <si>
    <t>Providing and fixing valley gutter of 22 B.W.G. (0.8 mm) plain galvanised iron sheets 120 cm wide  with  teak  wood  planking  20  mm  thick  including  two  coats  of  coal-tarring  the  upper surface of plank etc. complete. (excluding painting to underside of plank).</t>
  </si>
  <si>
    <t>Bd. R. 10, Page One Number 455</t>
  </si>
  <si>
    <t>Providing and fixing valley gutter of 22 B.W.G. (0.8 mm) plain galvanised iron sheets 90 cm wide  with  teak  wood  planking  20  mm  thick  including  two  coats  of  coal-tarring  the  upper surface of plank etc. complete.  (excluding painting to underside of plank).</t>
  </si>
  <si>
    <t>Providing and fixing valley gutter of 24 B.W.G. (0.63 mm) thick G.I. sheet 120 cm wide with 20 mm thick teak wood planking underneath coal tarring etc. complete.</t>
  </si>
  <si>
    <t>Roofing and
Ceiling</t>
  </si>
  <si>
    <t>Providing and fixing glass tiles of Mangalore type at required places in Mangalore tile roof including scaffolding if necessary etc. complete.</t>
  </si>
  <si>
    <t>Bd. R. 11, Page
One Number 456</t>
  </si>
  <si>
    <t>Providing  and  fixing  Mangalore  pattern  cowl  ventilator  tiles  in  the  required  places  in  a Mangalore tiled roof including scaffolding if necessary etc. complete.</t>
  </si>
  <si>
    <t>Bd. R. 13, Page One Number 459</t>
  </si>
  <si>
    <t>Providing and fixing false ceiling of plain asbestos cement sheets 4 mm thick with teak wood beadings 45 x 12 mm with frame work of teak wood battens of size 70 x 60 mm at 1.00 M center  to  center  including  scaffolding,  if  necessary,  all  iron  work  and  painting  (visible surfaces) to A.C. sheet and beading in two coats etc. complete. (excluding T.W. runner to be paid separately).</t>
  </si>
  <si>
    <t>Bd.R.16, Page One Number 460</t>
  </si>
  <si>
    <t>Providing and fixing frame work of anodised aluminium sections for suspended false ceiling consisting of aluminium T 50 mm x 40 mm weighing 0.39 Kilogram/m. at 60 cms c/c and fixed with ( 15 x 15 mm) flanges weighing 0.119 Kilogram/m suspended on 6 mm dia. mild steel rod weighing 0.22 Kilogram/m fixed on wall and beams including rounding of the edges with aluminium T of 50 mm x 40 mm weighing 0.39 Kilogram/m etc. including all labour etc. complete.</t>
  </si>
  <si>
    <t>Providing  and  fixing  frame  work  of  galvanised  iron  for  suspended  false  ceiling  which includes  galvanised  iron  perimeter  channels  of  size  27  mm  and  0.5  mm  thick  having  one flange of 20 mm and another of 30 mm along with  perimeter of the ceiling, fixing in brick wall  /  partition  with  the  help  of  rawal  plugs  and  screws,  suspending  galvenised  iron intermediate channels of size 45 mm and 0.9 mm thick with two flanges of 15 mm each from the soffit at 1200 mm centers with  steel galvanised  iron hanger of width  25 mm x 0.5  mm fasteners,  ceiling  section  of  0.5  mm  thickness  having  curved  wedge  of  51.5  mm  and  two flanges of 26 mm each with lips of 10.5 mm fixed to the intermediate channel with the help of connecting clips and in direction perpendicular to the intermediate channel at 450 mm centers, 12.5 mm dry walls screws at 230 mm centers; fixing screws mechanically either with screw driver or drilling machine with suitable attachment etc. complete.</t>
  </si>
  <si>
    <t>Providing and  fixing false ceiling of teak wood  particle board  half perforated sheet 12  mm thick including scaffolding, if necessary, all iron work and two coats of oil painting to boards and beading i.e. visible surface  etc. complete. (excluding frame work and runners)</t>
  </si>
  <si>
    <t>Bd. R. 17 Page One Number 461</t>
  </si>
  <si>
    <t>Providing and fixing false ceiling of 10 to 12 mm thick decorative boards of fibrous plaster of paris including scaffolding if necessary all architectural work like mouldings, cornices, coves, domes,  cups  as  per  detailed  drawings  and  three  coats  of  spray  painting  to  boards  etc. complete. (excluding frame work, runners and mild steel suspenders).</t>
  </si>
  <si>
    <t>Providing and fixing false ceiling of 12mm thick  as per drawings including powder coated G.I. wall angle of 20mm x 20mm size, G.I. grid  runners of size 20mm x 38mm at 600mm center  to  center  both  ways  and  suspended  using  G.I.  3mm  wire  including  fixing  using butterfly  clips  and  fasteners  including  transporting,  scaffolding  all  necessary  labour  and machinery, finishing etc. complete.</t>
  </si>
  <si>
    <t>Bd. R. 19 Page One Number 462</t>
  </si>
  <si>
    <t>Providing and  fixing false ceiling of 15mm thick as per drawings including powder  coated G.I. wall angle of 20 mm x 20 mm x 0.60 mm size, G.I. grid runners of size 15 mm x 38 mm at 600 mm center to center both ways and suspended using G.I. 3 mm wire including fixing using butterfly clips and fasteners including transporting, scaffolding all necessary labour and machinery, finishing etc. complete.</t>
  </si>
  <si>
    <t>Providing and fixing false ceiling of T.W. partical board half perforated sheets 12 mm thick with frame work of M.S. angle 40 x 40 x 5 mm and T of size 40 x 40 x 6 mm at 60 cm center to center including 12 mm dia. hangers, T.W. battens 50 x 25 mm and beading 25 x 15 mm thick scaffolding, if necessary, all iron work and two coats of painting to boards and beading i.e. visible surface etc. complete.</t>
  </si>
  <si>
    <t>Bd. R. 17, Page One Number 461</t>
  </si>
  <si>
    <t>Providing and fixing False ceiling of 12 mm thick Laminated board with frame of M.S. angle 40 x 40 x 5 mm and Tee of size 40 x 40 x 6mm at 60 cm c/c including 12 mm dia. hangers, T.W. battens 50 x 25 mm and  beading 25 x 15  mm thick scaffolding if necessary, all Iron work etc. complete.</t>
  </si>
  <si>
    <t>Providing and applying two coats of bitumen to roof on new dungaree cloth one coat on each side etc. complete as directed.</t>
  </si>
  <si>
    <t>Providing and applying one coat of bitumen to roof (without cloth) including scaffolding etc. complete as directed.</t>
  </si>
  <si>
    <t>Removing the tiles, battens and dungry cloth purlins, rafters and ridges etc. from roof, sorting out the serviceable and unserviceable materials and stacking the same as and where directed in the compound, scaffolding etc. complete.</t>
  </si>
  <si>
    <t>Removing G.I. or A.C. sheet roofing including purlins, principal rafters etc. including sorting serviceable  and  unserviceable  materials,  stacking  the  same  as  and  where  directed  in  the compound including scaffolding etc. complete.</t>
  </si>
  <si>
    <t>Removing and lowering the roof truss carefully without damaging the members and stacking as and where directed in the compound including scaffolding etc. complete.</t>
  </si>
  <si>
    <r>
      <t xml:space="preserve">Providing fixing </t>
    </r>
    <r>
      <rPr>
        <u/>
        <sz val="10.5"/>
        <rFont val="Times New Roman"/>
        <family val="1"/>
      </rPr>
      <t>country</t>
    </r>
    <r>
      <rPr>
        <sz val="10.5"/>
        <rFont val="Times New Roman"/>
        <family val="1"/>
      </rPr>
      <t xml:space="preserve">  teak wood battens 50 mm x 25 mm for Mangalore tile roof work with all iron work scaffolding and oiling the battens etc. complete.</t>
    </r>
  </si>
  <si>
    <r>
      <t xml:space="preserve">Providing and fixing sky light in R.C.C. roof including frame made of M.S. angle 50 x 50 x 6 mm with hold fast, sheet glass </t>
    </r>
    <r>
      <rPr>
        <u/>
        <sz val="10.5"/>
        <rFont val="Times New Roman"/>
        <family val="1"/>
      </rPr>
      <t>12 mm</t>
    </r>
    <r>
      <rPr>
        <sz val="10.5"/>
        <rFont val="Times New Roman"/>
        <family val="1"/>
      </rPr>
      <t xml:space="preserve"> thick, Chicken mesh 24 gauge with all accessories and required fixtures and fastening fitting including painting etc. complete.</t>
    </r>
  </si>
  <si>
    <t>Providing  and  fixing  12  mm  dia.  mild  steel  bar  upto  0.5  M.  length  for  anchor  rods  with necessary threading nuts and bolts etc. complete.</t>
  </si>
  <si>
    <t>Providing fixing Mangalore tile roofing with class AA tiles in cement mortar 1:4 on sloping slab including necessary scaffolding, curing, finishing, etc. complete.</t>
  </si>
  <si>
    <t>Bd. R. 3A., Page One Number 449</t>
  </si>
  <si>
    <t>Providing and  fixing colour  coated  Zincalume (  R  )  AZ150  (  min  150  gms/sq.mt.  total  on each side ) profiled sheets for roofing. The feed material is manufactured out of nominal 0.45 mm Base Metal Thickness ( BMT ) (0.5 mm TCT ), Hi-strength steel with min.550 MPa yield strength,  metallic  hot  dip  coated  with  Aluminium-Zinc  alloy  (55%  aluminium 43.4%  zinc 1.6% silicon) with COLORBOND ( R ) steel quality super durable polyester paint coat ( with inorganic  pigment).  The  paint  shall  have  a  total  coating  thickness  of  nominal  35  um, comprising of nominal 25 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anti-capillary  groove.  and  return  leg.  The  feed material should have coil manufacturers product details marked a regular interval. Including fasteners with min. fastened with min. 25 um Zinc-Tin alloy coated, Hex head, self-drilling screw etc. complete. (weight of profile 4.52 Kilogram/ One Square Metre)</t>
  </si>
  <si>
    <t>Providing and fixing of colour coated Zincaluminium( R ) AZ150 ( min 150 gms/sq.mt. total on each side ) profiled sheets for roofing. The feed material is manufactured out of nominal 0.45 mm Base Metal Thickness ( BMT ) (0.5 mm TCT ), Hi-strength steel with min.550 MPa yield strength, metallic hot dip coated withAluminium-Zinc alloy (55% aluminiumm 43.4% zinc 1.6% silicon) with COLORBOND ( R ) steel quality super durable polyster paint coat ( with  inorganic pigment). The paint shall  have a  total coating thickness of  nominal 35  mm, comprising of nominal 25mmexterior coat on top surface and nominal 10 um reverse coat on back surface. Profile sheet shall have nom. 950-1050 mm effective cover width and nominal 25-30 mm deep ribs with sublet square fluting in the five pan at nominal 180-250 mmcenter-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600 mm girth (Surface Width).</t>
  </si>
  <si>
    <t>Providing and fixing of colour coated Zinc aluminium ( R ) AZ150 ( min 150 gms/sq.mt. total on each side ) profiled sheets for roofing. The feed material is manufactured out of nominal 0.45 mm Base Metal Thickness ( BMT ) (0.5 mm TCT ), Hi-strength steel with min.550 MPa yield strength, metallic hot dip coated with Aluminium-Zinc alloy (55% aluminiumm 43.4% zinc 1.6% silicon) with COLORBOND ( R ) steel quality super durable polyster paint coat ( with  inorganic  pigment).  The  paint  shall  have a  total  coating  thickness  of  nominal  35  um, comprising of nominal 25um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900 mm girth (Surface Width).</t>
  </si>
  <si>
    <t>Providing  and  fixing  UPVC  Roof  made  up  of  3  layers  roofing material  of  thickness  2mm having width of 1130 mm and of required Length having Tensile strength not less than 330 Kilogram/cm2, including fastening with self drilling screw having washers made of stainless steel etc. complete.</t>
  </si>
  <si>
    <t>Providing and  fixing PVC  coloured  Ridge tiles over  UPVC roofing where required  having size  113cm  x  41cm   for  ridge  including  fastening  with  self  drilling  screw  having  washers made of stainless steel etc. complete.</t>
  </si>
  <si>
    <t>Providing and fixing 15 mm thick eco-friendly densified edge calcium silicate false ceiling of  approved  texture  of  size  595mm  x  595mm  in  true horizontal level, suspended on interlocking metal grid of hot dipped galvanized steel sections (galvanising  at  @12  gm/sq.m  including  both  sides) consisting  of  main  T  runner  suitably spaced   at   joints   to   get   required   length   and   size   24X38mm.   made   from   0.33mm thick(minimum ) sheet, spaced 1200mm center to center and cross T of size 24X28mm made of 0.33mm thick(minimum ) sheet to be interlocked at the middle of the 1200x600 mm panel to form the grid of size 600x600mm resting on periphery walls/partitions on a perimeter wall angle precoated  steel of size 24x24x3000 made of 0.4 mm thick (minimum) sheet with  the help of all plugs at 450mm and laying 15 mm thick densified edges calcium silicate ceiling tiles of approved texture (spintone/cosmos/hexa) in the grid, including light fittings , fixtures , smoke detectors etc., wherever required. Main T runners suspended from ceiling with using G.I. slotted cleats of size 25x35x1.6 mm fixed to ceiling using 12.5mm dia. And 50mm long dash   fasteners,   4mm   G.I.   adjustable   rods   with   galvanized   steel   levels   clips   of   size 85x30x0.8mm, spaced at 1200mm center to center along main T bottom exposed with 24mm of  all  T-sections  shall  be  prepainted  with  polyester  baked  paint,  for  all  heights,  as  per specifications, drawings etc. complete.(currently this item should be used only for VIP cabins)</t>
  </si>
  <si>
    <t>Providing  and  fixing  false  ceiling  with  eco-friendly  light-weight  calcium  silicate  tiles  of spintone surface texture aerolite make or equivalent of size 595mm x 595mm having 15mm thick  densified  micro  look  edge  and  100%  humidity  resistance  incombustible  as  per  BS 46part IV and thermal conductivity 0.043 w/m 0 KC and NRC 0.50 placed in true horizontal level  suspended  grid  of  size  600x600mm  made  from  hot  dipped  G.I.  steel  sections  ion silhouette profile, rotary stitched double webbed white with 6mm reveal profile (white/black), wherein, main  T runner of size 42mmx14mm between main tee 600mm center-tocenter and secondary cross T of size 33x14x0.43mm thick of length 600mm long spaced inter-locked at middle  of  the  first  crossed  T  in  each  panel  to  form  grid  of  1200mmx600mm  resting  on periphery  wall  Profile  wall  section  19mm (7+7)  x  19mmx0.40thicknesses  and  laying  false ceiling for  services like diffusers  grills  including cutting,  making opening for  light  fittings, fixtures,  ,  smoke detectors  etc.,  wherever  required. Main  T runners  suspended  from ceiling with using G.I. soffit cleats of size 25x35x1.6 mm of required length fixed to the ceiling with 6mm  dia  and   50mm  long  dash   fastener,  4mm  dia  G.I.   adjustable  rods   with   powder- coated/good  quality  G.I.  level  adjustment  clips  of  35x35x0.8mm  spaced  @1200,  center-to- center along main T all complete at all heights as per the specifications, drawings and as per</t>
  </si>
  <si>
    <t>Providing and fixing self supporting steel roofing system  for a Godown or alike made up of structural grade steel sheet of 912 millimeter width ( tolerance +/- 2 millimeter ), moulded at site using mechanical press dies to the desired curve and shape to form 605 millimeter wide interlocking panels . The interlocking panels shall be pressed to close the seam forming water tight joints for a span of 15.30 meter having arch rise as 3.06 meter, arch length 17.75 meter. The base material made up of imported  galvalume steel  complying to ASTM A792  having base metal thickness of 0.80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7' and turbo ventilator of 24'' diameter to be installed at every 30 feet along the length of roof including finishing,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</si>
  <si>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21.30 meter having arch rise as 4.26 meter, arch length 25.13 meter. The base material made up of imported  galvalume steel  complying to ASTM A792  having base metal thickness of 1.00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</si>
  <si>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25.00 meter having arch rise as 5.00 meter, arch length 29.00 meter The base material made up of imported  galvalume steel  complying to ASTM A792  having base metal thickness of 1.20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</si>
  <si>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28.75 meter having arch rise as 5.75 meter, arch length 33.92 meter. The base material made up of imported  galvalume steel  complying to ASTM A792  having base metal thickness of 1.40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</si>
  <si>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of   Mineral  Fibre  Board  Acoustical  Suspended  Ceiling  System  with ultima  (Bevelled  Tegular)  Edge Tiles  of  size 15mm Exposed  GRID.  The tiles  should  have Humidity Resistance (RH) of 99%, NRC 0.7, Light Reflectance 85%, Thermal Conductivity k = 0.052 - 0.057 w/m K, Colour White, Fire Performance UK Class 0 / Class 1 (BS 476 pt - 6 &amp;7) in module size of 600 x 600 x 20mm , suitable for Green Building application, with Recycled content of 32%. The tile shall be laid on precoated G.I.channel on  XL2 Clip having a web height of 32 mm   with  15 mm wide T - section flanges colour white having rotary stitching on all T sections i.e. the Main Runner, 1200 mm and 600 mm Cross Tees with a web height of 32 mm and  a load carrying capacity of 7.7 Kilograms/M2 and  minimum pull out strength of 100 Kilograms.. The T Sections have a Galvanizing of 90 grams per M2 and need to be installed with Suspension system. The Tile and Grid system used together should carry a 10 year warranty. products approved as per GRIHA and BS 476 etc. complete.</t>
  </si>
  <si>
    <t>Providing and Fixing of Mineral Fibre Suspended  Ceiling System with Bioguard  (Bevelled Tegular)  EDGE  TILES  WITH   15mm  Exposed  GRID.  The  tiles  should  have  Humidity Resistance (RH) of  99%, Light  Reflectance 90%,  Thermal Conductivity  k =  0.052  -  0.057 w/m K,  Colour  White,  Fire  Performance  UK  Class  0/Class  1  (BS  476  Part  6  and  7),     in module size of 600x600 x 16mm with Anti Microbial coating on the face of the tile, suitable for  Green  Building  application,  with  Recycled  content  of  34%.  The  tile  shall  be  laid  on precoated G.I. channel on  XL2 Clip having  a web height of 32 mm  32 with 15 mm wide T - section flanges colour white having rotary stitching on all T sections i.e. the Main Runner and 1200  mm  Cross  Tees  with  a  web  height  of  32  mm  and  a  load  carrying  capacity  of  7.7 Kilograms/M2 and pull out strength of 100Kilograms. . The T Sections have a Galvanizing of 90 grams per M2 and need to be installed with Suspension system  The Tile and Grid system used together should carry a 10 year warranty. products approved at GRIHA and BS 476 etc. complete.</t>
  </si>
  <si>
    <t>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Tees.products approved as per GRIHA and BS 476 etc. complete.</t>
  </si>
  <si>
    <t>Providing  and  Fixing   Mineral  Fibre  Acoustical  Suspended  Ceiling  System  with  Dune (Bevelled Tegular) Edge Tiles of size 15mm Exposed Grid. The tiles should have Humidity Resistance (RH) of 99%,NRC 0.5, Light Reflectance 85%, Thermal Conductivity k = 0.052 - 0.057 w/m K, Colour White, Fire Performance UK Class 0 / Class 1 (BS 476 pt - 6 &amp;7) in module size of 600 x 600 x 16mm , with Recycled content of 35 %. The tile shall be laid on precoated  G.I.channel  height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warranty.approved  as  per  GRIHA  and  BS  476  etc. complete.</t>
  </si>
  <si>
    <t>Providing and Fixing Mineral Fibre Acoustical Suspended Ceiling System with Fine Fissured (Bevelled Tegular) Edge Tiles of size 15mm Exposed Grid. The tiles should have Humidity Resistance (RH) of 99%,NRC 0.6, Light Reflectance 85%, Thermal Conductivity k = 0.052 - 0.057 w/m K, Colour White, Fire Performance UK Class 0 / Class 1 (BS 476 pt - 6 &amp;7) in module size of 600 x 600 x 16mm , with Recycled content of 31 %. The tile shall be laid on precoated G.I channel height of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 product approved in GRIHA and BS 476 etc. complete.</t>
  </si>
  <si>
    <t>Providing  and  fixing  in  position  Gypsum board  false  ceiling  with  12.5  mm thick  Gypsum boards,   screwed/fixed  to  the  under  structure  of  suspended  G.I.  Grid  constructed  and suspended from the main ceiling consisting of ceiling sections of size 25 x 50 mm maximum center  to  center  distance  of  600  milimetre  perimeter  channel  and  intermediate  channels  at maximum  center  to  center  distance  1200  milimetre  galvanized  grid  should  be  fixed  to reinforced cement concrete slab. The gypsum board should be fixed to galvanized iron grid with necessary screws.  The boards should be taped and filled from underside to give smooth, seamless   ceiling.   The   rate   should   include   necessary   additional   ceiling   sections   and intermediate channels.  Additional intermediate channels should be fixed to strap hangers for additional support to prevent strapping at every 1200 milimetre item to be completed in  all respect including necessary sleeves for ducts finishing of joints cut outs, painting including labour, material, lifts etc. all complete.</t>
  </si>
  <si>
    <t>Providing and fixing Modular false ceiling of 600 x 600 mm center to center and 13 mm thick square mineral fiber board to be fixed on frame work of alluminium sections for suspended false  ceiling  consisting  of  alluminium  T  2”x1  ½”  (50  mm  x  40  mm)  weighing  0.39 Kilogram/m at 60 cms center center and fixed with ½” x ½” (15 x 15 mm) flanges weighing 0.19 Kilogram/m suspended on 6 mm dia mild steel rod weighing 0.22 Kilogram/m, fixed on wall and beams including rounding of the edges with alluinium T of 2” x 1 ½” (50 mm x 40 mm) weighing 0.39 Kilogram/m etc. (all alluminium sections shall be anodized) including all labour, material, lifts etc. complete.</t>
  </si>
  <si>
    <t>Providing and fixing self supporting steel roofing system (Proflex)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32.5 meter having arch rise as 6.5 meter, arch length 37.7 meter. The base material made up of imported galvalume steel complying to ASTM A792 having base metal thickness of 1.60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</si>
  <si>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SSR 2022-23 :- Doors and Windows</t>
  </si>
  <si>
    <t>Providing and fixing frame with / without ventilator of size as specified with Country cut teak wood for doors and windows including chamfering, rounding, rebating, iron holdfast of size 300mm x 40mm x 5mm with oil painting, etc. complete</t>
  </si>
  <si>
    <t>Providing and  fixing frame with  /  without ventilator  of size as specified  with  Country  non teak wood for doors and windows including chamfering, rounding, rebating, iron holdfast of size 300mm x 40mm x 5mm with oil painting, etc. complete.</t>
  </si>
  <si>
    <t>Providing and fixing the Country cut teak wood second class fully glazed openable fanlight rectangular in shape as per detailed drawing excluding the frame,stainless steel fixtures and fastenings and finishing the wood work with 3 coats of oil painting.</t>
  </si>
  <si>
    <t>BD-T-4 Page One Number 479</t>
  </si>
  <si>
    <t>Providing and fixing Country cut teak wood double or single leaf second class fully panelled door shutter with 35mm thick style and rail with 25 mm thick panels with openable fan light as per detailed  drawings. Excluding the door frame 60mm x 100mm stainless steel fixtures and  fastening  and  finishing  the  wood  work  with  oil  painting  3  coats.  (Excluding  the  door frame)</t>
  </si>
  <si>
    <t>BD-T-7 and 8 Page One Number 481-82</t>
  </si>
  <si>
    <t>Providing and fixing Country cut teak wood single leaf panelled door shutter without fanlight and 25mm thick as per drawing consisting of  T.W. top rail size 100mm x 25mm and bottom lock  rail  200mm  x  25mm  insert  pannel  12  mm  thick  commercial  ply  faced  T.W.  particle board with phenol formaldehyde synthetic resin (Generally confirming to ISI 3097) excluding frame,  including  stainless  steel  fixture  and  fastening  and  T.W.  beading  to  junctions  of panelled inserts and as instructed by the Engineer in charge including 3 coats of oil painting etc. complete.</t>
  </si>
  <si>
    <t>Providing  and  fixing  single  leaf  panelled  door  shutter  without  fanlight  and  shutter  35  mm thick as per drawing consisting of T.W. top rail size 100mm x 35 mm and bottom and lock rail 200mm x 35mm insert panel 12 mm thick commercial ply faced T.W. particle board with phenol  formaldehyde  synthetic  resin  (Generally  confirming  to  ISI  3097)  excluding  frame, including stainless steel fixtures fastening and T.W. beading at junction of panels inserts and as instructed by the Engineer in charge including 3 coats of oil painting etc. complete.</t>
  </si>
  <si>
    <t>Providing and fixing single or double leaf panelled door shutter excluding frame with glazed openable  fanlight  shutter  35  mm  thick  as  per  detailed  drawing  consistingpanelled  vertical styles 100 mm x 35 mm and lock and bottom rail 200 mm x 35 mm and panels 12 mm thick both side commercial ply faced particle
board including stainless steel fixtures and fastening and T.W. beading at junctions of panel inserts  and  as  instructed  by  the  Engineer  in  charge  including  3  coats  of  oil  painting  etc. complete.</t>
  </si>
  <si>
    <t>Providing and fixing Country cut teak wood double or single leaf panelled shutters, 35 mm thick style top and freze rail 95 x 35 thick with lock and bottam rail 195 x 25 mm thick and panels  without  ventilator  as  per  detailed  drawing  excluding  the  door  frame,  stainless  steel fixtures and fastening and finishing the wood work with oil painting 3 coats complete</t>
  </si>
  <si>
    <t>BD-T-11 and 12
Page One Number 482-83</t>
  </si>
  <si>
    <t>Providing and fixing solid core flush door shutter in single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</si>
  <si>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BD-T-34  Page
One Number 499</t>
  </si>
  <si>
    <t>Providing  and  fixing  solid  core  flush  door  shutter  commercial  in  single  leaf  32  mm  thick without ventilator commercial type of exterior grade as per detailed  drawings with  wrought iron hold fast, stainless steel fixtures and fastenings and handles on both sides and finishing with oil painting 3 coats complete.</t>
  </si>
  <si>
    <t>BD-T-36  Page
One Number 500</t>
  </si>
  <si>
    <t>Providing and fixing solid core flush door commercial type on single leaf 16 mm thick Bison Panel cement bonded particle Board including Teak wood lipping beading on all four edges without ventilator commercial type of exterior grade as per detailed  drawings with  wrought iron hold fast,stainless steel fixtures and fastenings and handles on both sides and finishing with oil painting three coats complete.</t>
  </si>
  <si>
    <t>BD-T-39  Page
One Number 500</t>
  </si>
  <si>
    <t>Providing and fixing factory made panelled door shutter in single leaf 35 mm thick style and rail without ventilator with CCTW panels 12 mm thick including wrought iron hold fast and stainless steel fixtures with oil painting 3 coats etc. complete.</t>
  </si>
  <si>
    <t>Providing and fixing Country cut teak wood single leaf panelled door shutters 35 mm thick style and rail and 19 mm thick  T.W. panels as per detailed drawing including wrought iron hold fast stainless steel fixtures and fastening and three coats of oil painting etc. complete.</t>
  </si>
  <si>
    <t>Providing  and  fixing  fully  glazed  double  leaf  window  shutter  with  openable  fanlight including  Country  cut  teak  wood  25  mm  thick  style  and  rails  with  plain  /  obscured  glass panels 5 mm thick as per drawing or as directed by the Engineer in charge with stainless steel fixtures and fastening and finishing the wood work with oil painting three coats etc. complete.</t>
  </si>
  <si>
    <t>BD-T-42  Page
One Number 503</t>
  </si>
  <si>
    <t>Providing and  fixing Country cut teak wood window  with double leaf half glazed and  half panelled shutter with style 70 x 20 mm thick rails 95 x 20 mm thick and pannels 15mm thick with  ventilator  including wrought  iron  hold  fast,  stainless  steel  fixtures  and  fastenings  and finishing the wood work with oil painting 3 coats etc. complete.</t>
  </si>
  <si>
    <t>Providing and fixing Country cut teak wood windows with double leaf 25 mm thick planked shutters  without  ventilators  as  per  detailed  drawings  including  stainless  steel  fixtures  and fastenings and finishing the wood work with oil painting 3 coats etc. complete</t>
  </si>
  <si>
    <t>BD-T-43  Page
One Number 503</t>
  </si>
  <si>
    <t>Providing and fixing Country cut teak wood windows / ventilators with double leaf panelled shutters  25  mm  thick  without  ventilators  as  per  detailed  drawing  including  stainless  steel fixtures and fastenings and finishing the wood work with oil painting 3 coats etc. complete.</t>
  </si>
  <si>
    <t>Providing and fixing steel window of various sizes as per detailed drawing without hot dip zinc coating, without ventilators, including fabricating / glazing with plain  / obscured  glass panels of approved  type and  quality, iron oxidised fixtures and fastenings, oil painting two coats complete.</t>
  </si>
  <si>
    <t>BD-T-53  Page
One Number 509</t>
  </si>
  <si>
    <t>Providing and fixing steel window of various sizes as per detailed drawing without hot dip zinc coating, without ventilators, including fabricating / glazing with plain  / obscured  glass panels of approved type and quality, iron oxidised fixtures and fastenings, finishing with oil painting two coats complete (with guard bars 12 mm square at 10 cm c/c.)</t>
  </si>
  <si>
    <t>Providing and fixing steel window C.R.C. sheet as per I.S. 1513 : 1986. gauge sect. 65 x 40 x 25 mm shutter single sheet of 24 gauge single leaf joined  by fusion welding at appropriate points with vertical grooves of 15 mm wide and 15 mm deep at a distance of 45 mm. The first and  last  rib  should  be  60  mm  away  from  vertical  edge  of  the  shutter.  the  shutter  shall  be welded, with angle to from the periphery of the shutter. At the center of the frame there shall be  angle  welded  to  bifurcate  the  frame  into  segments  with  two  leaf  shutter  square  12  mm square guard bars at 120 mm center with all accessories</t>
  </si>
  <si>
    <t>Providing  and  fixing  in  position  factory  made  box  type  steel  window  with  glazed  fanlight including  steel  windows  of  cold  rolled  section  of  105mm  x  60mm  x  1.25mm thick  frame section filled with cement concrete (1:2:4) and metal pressed steel shutters of 20 gauge (1mm) as per detailed  drawing and  design or  as directed  including providing horizontal mild  steel 12mm square bars at 10cm center to center, required F7B section, section 76, section 20mm x 5mm  mild  steel  flat  for  shutter  and  F4B  section  for  frame,  3mm  thick  glass  of  approved quality for fanlight necessary fixtures and fastening etc. complete finishing with one coat of anticorrosive paint etc.complete</t>
  </si>
  <si>
    <t>Providing  and  fixing  in  position  factory made  box  type  fully glazed  window  consisting  of cold  rolled  section  of  105mm  x  60mm  x  1.25mm  thick  frame  section  filled  with  cement concrete (1:2:4) and steel section F4B as per detailed 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</si>
  <si>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BD-T-55  Page
One Number 510</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</si>
  <si>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</si>
  <si>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t>BD-T-57  Page
One Number 511</t>
  </si>
  <si>
    <t>Providing and fixing partition of welded mesh of 3 mm dia. wires 50 mm x 25 mm size mesh including integrated  non  teak seasoned wood  frame 80  x 50  mm of  vertical and  horizontal scantling and finishing with oil painting 3 coats etc. complete</t>
  </si>
  <si>
    <t>BD-T-67  Page
One Number 515</t>
  </si>
  <si>
    <t>BD-S  Page One Number 465 to
467</t>
  </si>
  <si>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</si>
  <si>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t>BD-T-53  Page
One Number 509 As directed by Engineer in
charge.</t>
  </si>
  <si>
    <t>Providing and fixing steel ventilator fully glazed partly fixed as per detailed drawing with hot dip  zinc coating including fabricating glazing with  plain  / obscured  glass pans  5 mm thick and approved type quality and iron oxidized fixtures and fastening with guard square bars 12 mm 10 cm c/c and oil painting 2 coats etc. complete.</t>
  </si>
  <si>
    <t>BD-T-53  Page
One Number 509 As directed by Engineer in charge.</t>
  </si>
  <si>
    <t>Providing and fixing M.S. grill door 24 Kilogram/ One Square Metre of various size as per detailed drawings without hot dip coating, iron fixtures and fastenings and 3 coats of oil painting etc</t>
  </si>
  <si>
    <t>Providing and fixing CCTW beading of size 40 mm x 20 mm to the door frame  including chamfering finishing with 3 coats of oil painting etc. complete</t>
  </si>
  <si>
    <t>Providing and fixing steel frame of angle 50 x 50 x 6 mm size for window with 16 mm with mild steel bars horizontally at 10 cm c/c for ventilator portion and at 15 cm c/c for remaining portion with M.S. flat of size 40 x 6 mm vertical at center including iron hold fast boxes for fixing  40  x  6  mm  vertical  at  center  including  iron  hold  fast  boxes  for  fixing  40  x  6  mm vertical at center including iron hold fast boxes for fixing shutters including welding finishing painting etc. complete.</t>
  </si>
  <si>
    <t>Providing and fixing steel frame door of angle 50 x 50 x 6 mm with mild steel bars 16 mm dia. horizontally at 10mm c/c for ventilator portion including iron hold fast boxes for fixing shutters including welding, finishing, painting etc. complete.</t>
  </si>
  <si>
    <t>Providing and fixing steel frame door of angle 40 x 40 x 5 mm with 16 mm dia. mild steel bars  horizontally  at  10cm  c/c  for  ventilator  portion  including  iron  hold  fast  for  the  fixing shutters including welding, painting, finishing etc. complete.</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</si>
  <si>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 box.</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</si>
  <si>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without box</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</si>
  <si>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 box</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</si>
  <si>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without box</t>
  </si>
  <si>
    <t>Providing and  fixing in position  (as per 1868 / 1982) Alluminium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 box</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</si>
  <si>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without box</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</si>
  <si>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 box</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</si>
  <si>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without box</t>
  </si>
  <si>
    <t>a) Supplying and fixing in position Aluminium four track sliding windows with outer frame made  from section of over all size 122 mm x 45 mm, bottom section with drain section track weighing 1.83Kilogramper metre and  top and  side section of size 122x 31.75 mm weighing 1.15Kilogramper One Running Metre with shutter sections made of 18 mm x 40 mm size having average weight of 0.6Kilogramper One Running Metre (or as required size) with change in proportionate weight, with 6 mm float glass in three equal panels and alluminium coated stainless  steel  mosquito  net  in  one (2/3 of  opening) panel  fixed with  new neoprene gasket, shutters to be provided with nylon encased stainless steel rollers, necessary locks and handles complete.</t>
  </si>
  <si>
    <t>Providing and Fixing 30 MM thick BOTH SIDE PRELAMINATED SOLID PANEL PVC DOOR SHUTTER consisting of frame made out of M.S tubes of 19 guage thickness and, size 19 x 19 mm for styles and 15 x15 mm for the top and bottom rails, M.S frame shall have a coat  of  metel  primer  of approved  make and  manufacture. M.S  frame shall  be covered  with heat mouled PVC 'C' channel made from 5 mm (+/0.25) thick prelaminated sheet of density 600 Kilogram/cbm ,of size 30mm thickness 70mm width out of which 50mm shall be flat and 20mm shall be tapered in 45? angle on either side forming stiles ; and  5 mm thick ,95  mm wide PVC sheet out of which 75 mm shall be falt and 20 mm shall be tapered in 45 on the inner side to form top and bottom rail and 115 mm wide PVC sheet out of which 75 mm shall be falt and 20 mm shall be tapered on both sides to form lock rail.Top,bottom and lock rail shall be provided either side of the panel. An additional 5 mm (+/0.25) thick PVC strip of 20 mm width is to be stuck on the bottom side of the ' c ' channel prelaminated paneling of 5 mm (+/0.25) thick PVC sheet to be fitted inside the M.S. frame welded/ sealed to the styles and rails with 5 mm (+/0.25) x 30 mm PVC sheet beading on either side and joined together with solvent cement adhesive etc ,10 mm thickness (5 mm (+/0.25) x 2 nos ) 20 mm wide cross PVC sheet as gap insert for the rail and bottom rail. Door to be fixed to frames with 3  nos M.S.powder  coated  but  hinges  of  size  100  mm  x  25MM  x  2mm  using  32  mm  long  steel
screws  drilled  suitable  to  pass  through  both  the  walls  of  the  M.S  tube.  Other  hardwares</t>
  </si>
  <si>
    <t>Providing and fixing 34 mm thick moulded door shutter consisting of solid core single leaf flush door of 30 mm thickness lipped with 15 mm ( 5mm x 3) thick x 30 mm width on one style and top rail and 10 mm (5mm x 2) thick x 30 mm width on other style and bottom rails. The  inner  panels  laminated  with  2  mm  thick  termite  proof,  water  proof  and  fire  resistant moulded  PVC sheet with  2,4,6 design in different plain  and /or prelim colours on one side after routing the moulded design on flush doors and 2 mm plain and /or pre lam PVC on other side using rubber adhesive on flush door and solvent cement adhesive on the PVC lipping etc. as  per  direction  of  Engineer  in  charge  and  manufacturers  specification  and  drawing  etc. complete.</t>
  </si>
  <si>
    <t>Providing  and  fixing  cold  rolled  steel  hollow  door  frame  105mm  x  60mm  for  anysizes including hold  fast  hinges, tie members with  red  oxide and  gray paint etc.  complete as  per I.S.I.  specifications  and  code  of  practice  prescribed  including  anticorrosive  treatment  as directed by the engineer.</t>
  </si>
  <si>
    <t>Providing  and  fixing  in  position  aluminium  openable  window  of  any  size  as  per  detailed drawing  and  as  directed  by  Engineer  in  charge  with  all  necessary  aluminum  sections including necessary fixtures and fastening with 5 mm thick clear float glass etc. complete. a) With colour anodizing Note  While  arriving  at  the  rate  of  item  of  item  weight  at  6.90 Kilogram/ One Square Metre is considered.</t>
  </si>
  <si>
    <t>Providing and fixing in position aluminium openable window of any size as per detailed drawing and as directed by Engineerincharge with all necessary alluminium sections including necessary fixtures and fastening with 5 mm thick clear float glass etc. complete.</t>
  </si>
  <si>
    <t>Providing  and  fixing  in  position  aluminium  fixed  window  fully  glazed  of  any  size  as  per detailed drawing and as directed by Engineerincharge with all necessary alluminium sections including necessary fixtures and fastening such as 5 mm thick clear float glass etc. complete. Note While arriving at  the rate  of  item of  item weight  at  6.90 Kilogram/ One Square Metre is considered.</t>
  </si>
  <si>
    <t>Providing and fixing in positionaluminium fixed window fully glazed of any size as per detailed  drawing and  as directed by Engineerincharge with  all necessary alluminium sections including necessary fixtures and fastening such as 5 mm thick clear float glass etc. complete.</t>
  </si>
  <si>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a)  With colour anodizing  Note  While  arriving  at  the  rate  of  item  of  item weight at 6.90 Kilogram/ One Square Metre is considered.</t>
  </si>
  <si>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b) With powder coating Note While arriving at the rate of item of item weight at 6.90 Kilogram/ One Square Metre is considered.</t>
  </si>
  <si>
    <t>Providing and fixing M40 grade thick vibrated pull cast or similar type concrete frame with chamfer conforming to I.S. 65241983 having 6 mm dia. bars 3 Nos. And stirrups @250 mm c/c  and  fixing in  wall  with  6  Nos  of  hold  fast  of  12  mm dia  bars  500  mm long  including primer and oil painting etc, complete) frame size 60 mm x 100 mm .</t>
  </si>
  <si>
    <t>Providing and fixing M40 grade thick vibrated pull cast or similar type concrete frame with chamfer conforming to I.S. 65241983 having 6 mm dia bars 3 Nos. And strips @250 mm c/c and fixing in wall with 6 Nos. of hold fast of 12 mm dia bars 500 mm long including primer and oil painting etc, complete) frame size 60 mm x 125 mm</t>
  </si>
  <si>
    <t>Providing and fixing fiber glass reinforced polyster door shutter 30 mm thick as per IS 14856 (2000)   (Reaffirmed   2006)   without   ventilator   including  chromium   plated   fixtures   and fastening with chromium plated handles on both sides, etc
complete</t>
  </si>
  <si>
    <t>Providing and fixing fiber glass reinforced polyster door shutter 35 mm thick as per IS 14856 (2000)   (Reaffirmed   2006)   without   ventilator   including  chromium   plated   fixtures   and fastening with chromium plated handles on both sides, etc
complete.</t>
  </si>
  <si>
    <t>Providing  and  fixing  acrylic  plastic  sheet  panels  of  approved  quality  in  required  thickness plain clear or any colour or obscured linings in lieu of glass pans to doors/windows including providing and fixing clips, putty etc. complete. (a) 2.00 mm thick.</t>
  </si>
  <si>
    <t>Providing  and  fixing  acrylic  plastic  sheet  panels  of  approved  quality  in  required  thickness plain clear or any colour or obscured linings in lieu of glass pans to doors/windows including providing and fixing clips, putty etc. complete. (b) 3.00 mm thick.</t>
  </si>
  <si>
    <t>Providing and  fixing 24 gauge plain  aluminium sheet on the face of door shutter including cutting to required size and fixing the screws including making good the damages if any to existing door shutter and frame etc. complete as directed or as per detailed drawing</t>
  </si>
  <si>
    <t>Providing  and  fixing  in  position,  Double  shuttered  aluminium  extruded  powder  coated openable door of specified size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aluminium  tower  bolts,  150mm  dia.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</si>
  <si>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tower bolts, 150mm diam.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</si>
  <si>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with bijagiri having heavy duty  concealed  lock,  necessary  beading,  glazing  clips,  PVC  gaskets,  250mm  length  tower bolts,  150mm  diam.  pad  handle,  etc.  as  per  detailed  design  and  drawing  or  as  directed  by engineer in charge including all materials , labours, and equipment etc. complete</t>
  </si>
  <si>
    <t>Providing and fixing 50 mm x 50 mm Mild Steel square pipe framed steel windows of various sizes as per details with welded square bars 12 mm at 10 cm center to center without hot dip zinc  coating  without  /  with  ventilator  including  fabrication,  glazing  with  plain  /  obscured glass panes 5 mm thick  of approved type and quality, all fixtures and fastenings and finishing with one coat of primer complete.</t>
  </si>
  <si>
    <t>Providing and fixing in position powder coated aluminium louvered windows / ventilator of various  sizes  with  powder  coating  as  per  detailed  drawing  and  specifications  including aluminium  frames  80  x  38  mm  x  1.22  mm  box  type,  5  mm  thick  sheet  glass  louvers,  of approved quality etc. complete.</t>
  </si>
  <si>
    <t>Providing and fixing Country cut teak wood partly veneered and partly glazed partition with 75  mm  x  50  mm  frame  at  60  cm  center  and  9  mm  thick  commercial  ply  on  both  sides, decorative veneer of 4 mm thick and plain glass 5 mm thick, including French polishing etc.complete</t>
  </si>
  <si>
    <t>Providing and fixing welded mesh of 50 mm x 25 mm and (11 gauge) to Country cut teak wood  frame  work  as  per  detailed  drawing  or  as  directed,  iron  fastening  with  one  coat  of primer, scaffolding, including TW frame work of 70 mm x 75 mm and covering CCTW battens of 45 mm x 10 mm etc. complete.</t>
  </si>
  <si>
    <t>Providng  and  fixing  in  position  anodised  extruded  aluminum  partitions,  partly  glazed  and partly laminated having frame made out of extruded tubular section of size 40 mm x 60 mm with 12 mm thick three layered flat pressed teak wood particle board bonded with BWP type exterior grade phenol formaldehyde synthetic resin conforming to IS 128231990, laminated on both sides,Novateakor equivalent and 5 mm thick selected quality plain/ float glass panels fixed  with  aluminum glass  clips  12  mm x  12  mm and  rubber  cushioning  beading  to  glass partitions as per approved drawing etc. compete</t>
  </si>
  <si>
    <t>Providing  and  fixing  in  position  extruded  aluminium  partitions  having  frame  made  out  of extruded tubular section of size 65 mm x 40 mm with 12 mm thick three layered flat pressed teak wood  particle  board  bonded  with  BWP  type  exterior  grade  phenol  formaldehyde  synthetic resin  conforming  to  IS  129231990,  laminated  on  both  sides,  Novateak  or  equivalent  with aluminium glazing clips of size 12 mm x 12 mm (conical) as per drawing etc. complete.</t>
  </si>
  <si>
    <t>Providing coloured  anodising treatment to aluminium sections of  the doors  , windows,  and ventilators including all the intermediate supports , side supports, screws and all the necessary fixtures with all leads, lifts, fixing charges etc. complete (Complete measurement on actual One Square Meterr basis of opening area shall be paid.)</t>
  </si>
  <si>
    <t>Providing and fixing aluminium grill diamond mesh type DG202 of 7.5 mm thick including fixing  in  position  anodised  aluminium frame  section  of  80  x  38  mm x  1.22  mm size  box, cutting to the required size with all wastage , labour, lead lift etc. complete.</t>
  </si>
  <si>
    <t>Providing  and  fixing  in  position  Mild  steel  fixed  staggered  (  Z  Type  )  Ventilator  as  per detailed drawing with hot deep zink coating including fabricating with Mild steel 'Z 'Section of size 20mm x 25 mm and 3 mm thick at weight 1.42 Kilogram/One Running Metre,with stainless steel mosquito net of 304 Grade,4  mm thick float glass ?as  directed by Engineer In  charge including necessary welding, grinding, two coats of oil paint etc.complete</t>
  </si>
  <si>
    <t>Providing and fixing in position anodised (as per IS 1868/1982) Aluminium fixed staggered ( Z Type) Ventilator with aluminium rectangular pipe 63 mm x 38.10 mm x 1.22 mm at weight 0.650 Kilogram/One Running Metre, Aluminium angle of size 15 mm x 15 mm x 1 mm,aluminium channel  of  9  mm sizes,  S.S.mosquito  net  of  304  Grade,4  mm thick float  glass per  detailed drawing and as directed by Engineer in charge etc.complete.</t>
  </si>
  <si>
    <t>Providing  and  fixing  welded  mesh  of  11  gauge  wires  having  mesh  size  50  mm  x  25  mm including M.S Angle frame of size 35 mm x 35 mm x5 mm in position with oil painting 3 coats etc. complete</t>
  </si>
  <si>
    <t>Providing   and   Fixing   32   mm   thick   One   piece   single   moulded   puff   ABSTRONE BUTADYNE  STYRINE  (ABS)  Door  shutter  for  internal  use  including toilets  made up  of outer  ABS  sheet  of  1.2  mm  thick  having  puff  insulation  of  35  to  40  Kilogram/One Cubic Metredensity and 10 mm dia.for steel bars 2 Nos., wooden block to receive fixtures, having M.S. hinges 100 mm length, M.S. handles 150 mm length and 10 mm dia sliding door bolt etc. complete</t>
  </si>
  <si>
    <t>Providing  and  fixing  30mm  thick   SOLID  PANEL  PVC  INTERNAL  DOOR  SHUTTER consisting of frame made out of M.S. tubes of 19 gauge thickness and size of 40mm x 20mm for stiles ,top, lock and bottom rails. M.S. frame shall have a coat of steel primers of approved make  and  manufacture.  M.S.  frame  shall  be  covered  with  5mm  thick  heat  molded   PVC channel of size 30 x 100mm forming stiles, and 5mm thick, 125mm wide PVC sheets for top rail, lock rail and bottom rail on either side, and 15mm (5mm x 3) thick, 20mm wide cross PVC sheet as gap insert for top rail and bottom rail. Paneling of 10 mm thick prelam PVC sheet to be fitted in the M.S. frame welded / sealed to the stiles and rails with 30mm wide x 5mm  thick  PVC  sheet  beading  on  either  side,  and  joined  together  with  solvent  cement adhesive etc. An additional 5mm thick PVC strip of 20mm width is to be stuck on the interior side of the C Channel using PVC solvent cement adhesive. including stainless steel fixtures and fastening Complete as per direction of Engineerincharge,manufacturer'sspecification and drawing.</t>
  </si>
  <si>
    <t>Providing and fixing 30mm thick  PVC FLUSH L DOOR SHUTTER consisting of panel of hollow PVC profile of 20 mm thickness consisting frame made out of M.S. tubes of 19 gauge thickness and size of 19mm x 19mminserted inside the hollow section of stiles rails top ?and bottom rails  and  two  19x  19  mm MS  tubes  inserted  horizontally  inside  the hollow  profile section using 4/5 mm sheet using screws hollow profile shall be lipped with 10 mm (5mm x2) thick  x  20  mm  width  on  stiles  and  rails  using  solvent  cement.  The  inner  panel  shall  be laminated  with  5mm thick  termite proof  waterproof plain  /prelam PVC  sheet using solvent cement  on  the  both  sides  of  the  panel  including  stainless  steel  fixtures  and  fastening  etc. Complete as per direction of Engineer incharge, manufacturers specification and drawing.</t>
  </si>
  <si>
    <t>Providing  and  fixing  partition  4  mm  thick  Indian  teak  Veneer  on  one  side  and  6mm commercial type plywood on the other side including C.T.W. frame of 70 x 35 mm at 60 cm C/C on both ways, including finishing with French polishing to Veneer face and oil painting / french polishing to other face etc.complete. (without skirting)</t>
  </si>
  <si>
    <t>Providing and fixing partitions with 12 mm thick three layered flat pressed teakwood particle board  both  faces  commercial  bonded  with  phenol  formal  dehyde  synthetic  resin  including CTW vertical 70 x 70 mm and top and bottom rail of 70 x 35 mm and covering batten of 20 x 10 mm at 1.00 metre apart on both ways or as directed including finishing with one coat of primer complete.</t>
  </si>
  <si>
    <t>BD-T-63  Page
One Number 518</t>
  </si>
  <si>
    <t>Providing  and  fixing  partitions  with  12  mm  thick  three  layerd  flat  pressed  teakwood commercial   board   compressed   one   face   and   other   teak   veneer   bonded   with   phenol formaldehyde synthetic resin including CTW vertical 70 x 70 mm and top and bottom rail of 70  x  35  mm  and  covering  batten  of  20  x  10  mm  at  1.00  metre  apart  on  both  ways  or  as directed including finishing with one coat of primer complete.</t>
  </si>
  <si>
    <t>Providing and fixing partition with 12mm thick three layered flat pressed veneer teak wood partical board with both faces teak veneer bonded with phenol formaldehyde synthetic resin including C.T.W. vertical 70 x 70 mm and top and bottom rail of 70 x 35 mm and covering battern  of 20 x 10 mm at 1.00  metre apart on both  ways or as directed including finishing with one coat of primer complete.</t>
  </si>
  <si>
    <t>BD-T-68  Page
One Number 520</t>
  </si>
  <si>
    <t>Providing and fixing in position C.C.T.W. brackets for weather sheds of section 70 x 45 mm with  mortise  and  tenon  joinery  at  1.2  to 1.5  metre center  to center  or  as  directed  and  teak wood battens of required section, including fixing three One Numbers of iron nut and bolts to each bracket, necessary scaffolding and two coats of painting to wood work etc. complete.</t>
  </si>
  <si>
    <t>Providing  and  fixing  22  B.W.G.  plain  galvanised  iron  sheets  on  top  of  weather  shed, including scaffolding, fixing by means of nut and bolts or as directed etc. complete. (Brackets of 70 x 45 mm to be paid separately)</t>
  </si>
  <si>
    <t>Providing  and  fixing  22  B.W.G.  plain  FRP  sheets  on  top  of  weather  shed,  including scaffolding, fixing by means of nut and bolts or as directed etc. complete. (Brackets of 70 x 45 mm to be paid separately)</t>
  </si>
  <si>
    <t>Providing and  fixing 4  mm thick  plain  A.C.  sheets  (of  IS  std.) on  top of  the weather  shed including scaffolding, fixing by means of nuts and bolts or as directed etc. complete as per detailed drawing (Brackets of 70 x 45 mm to be paid separately).</t>
  </si>
  <si>
    <t>Providing and fixing country teak wood  runner size 150 x 75 mm over partition, including rounding, fixing in the masonry where necessary beading on sides etc. complete.</t>
  </si>
  <si>
    <t>Providing and fixing teak wood cover moulding 45 x 20 mm over doors and windows in the required  shape and  size as  per  drawing,  including all  mouldings  and  finishing with  french polishing etc. complete.</t>
  </si>
  <si>
    <t>Providing  and  fixing  aluminium  grill`(5.13  Kilogram/Square  Metre)  decorative  of  various sizes as per detail drawing and specification etc. complete. (Prior permission to be obtained from S.E. before execution of this item) ( 5.13 Kilogram/ One Square Metre)</t>
  </si>
  <si>
    <t>Providing and fixing solid core flush door shutter in double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</si>
  <si>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SSR 2022-23 :- Iron Work</t>
  </si>
  <si>
    <t>Providing and fixing mild steel grill work for windows, ventilators etc. 20 Kilogram/ One Square Metre as  per  drawing including fixtures,  necessary  welding and  painting with  one coats  of anticorrosive paint and two coats of oil painting complete.</t>
  </si>
  <si>
    <t>Bd.U.1 Page One Number 537</t>
  </si>
  <si>
    <t>Providing and fixing mild steel grill work for windows, ventilators, etc. 15 Kilogram/ One Square Metre  as  per  drawing  including  fixtures  necessary  welding  and  painting  with  one  coat  of anticorrosive paint and two coats of oil painting complete.</t>
  </si>
  <si>
    <t>Providing and fixing mild steel grill railing 20 Kilogram/sq.m with   teak wood  hand rail of size  75mm  x  60  mm.and  sill  of  75mm.x  25  mm.and  newel  posts  for  staircases,  including fabricating,  fix-tures,  erecting,  painting the grill  work  with  one coat  of  anti-corrosive  paint and two coats of oil painting with approved colour and polishing the sill, hand rail and the newel post with french polish.</t>
  </si>
  <si>
    <t>Bd.U.2 Page One Number 537</t>
  </si>
  <si>
    <t>Providing and fixing mild steel grill railing 15 Kilogram/sq.m with Ghanateak wood hand rail of size 75mm x 60 mm and sill of 75mm.x 25mm and newel posts for staircases, including fabricating, fixtures, erecting, painting the grill work with one coat of anticorrosive paint and two coats of oil painting with approved colours and polishing the sill, hand rail and the newel post with french polish.</t>
  </si>
  <si>
    <t>Providing and erecting Y type barbed wire fencing with seven rows of wire with 2.45 mm dia G.I. pipe ( Rezan/ concentiDeleted ire 0.75 mm dia ) with hot dip and G.I. coated hooks as per drawing  supported  on  M.S.  angle  50  x  50  x  6  mm  at  2.5  mtr.  c/c  including  fixing  and fastening with wire, painting M.S. angles with one coat of red lead primer and two coat of oil paint etc. complete.</t>
  </si>
  <si>
    <t>Providing and fixing 40mm diameter and 1.5 mm thick Stainless steel hand railing in S.S.304 Grade  including  fabricating  ,fixtures,  errecting,  necessary  welding,  grinding, finishing, buffing to stainless steel pipe etc. complete</t>
  </si>
  <si>
    <t>Providing and fixing 900mm high S.S.304 Grade Stainless steel railing with 40mm diameter and  1.5mm  thick  at  top, 40mm diameter  and  1.5mm thick  vertical  supports  spaced  at  1.5m center  to  center  and  8mm  thick  toughened  glass  including  fabricating  ,fixtures,  errecting  , necessary welding , grinding , finishing, buffing to stainless steel pipe etc. complete</t>
  </si>
  <si>
    <t xml:space="preserve"> One Running Metre</t>
  </si>
  <si>
    <t>Providing and Fixing mat finish stainless steel (of 302 grade ) railing with top  pipe of 50 mm dia. and vertical pipe of 38 mm dia at 0.60 m c/c or as required and horizontal pipes of 25 mm dia in three rows, all pipes of 2 mm thick including buffing,fabricating fixtures and fastening including pipe base of appropriate diameter and ball base of 75 mm dia above newel post of 75  mm  diameter  etc.  complete  (Prior  approval  of  sample  and  brand  by  Ex.Engineer  is necessary before use)</t>
  </si>
  <si>
    <t>Providing and  fixing mild steel grill railing weighing 15Kilogram/  One Square Metre. with  teak wood  hand  rail  of  size  75mm.x  60mm.  and  sill  75mm.x  25mm.and  posts  for  verandah including  fabricating,  fixtures,  erecting  and  painting  the  grill  work  with  one  coat  of anticorrosive paint and  two coats of oil paint and  polishing the grill, hand  rail with  French polish. Spec. One Number : Bd.U.3</t>
  </si>
  <si>
    <t>Providing and fixing mild steel grill railing weighing 15Kilogram/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</si>
  <si>
    <t>Providing and fixing mild steel grill railing weighing 20Kilogram/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</si>
  <si>
    <t>SSR 2022-23 :-Water Supply and  Sanitary Fitting</t>
  </si>
  <si>
    <t>Providing and  laying cast  iron  pipes  of  B  class  of 80mm diameter with  sockets and  spigot ends/  flanges  and  cast  centrifugally  /  vertically  including  specials,  laying  pipes  and  back filling the trench complete including excavation.</t>
  </si>
  <si>
    <t>Bd.V.1 Page One Number 547</t>
  </si>
  <si>
    <t>Providing and laying cast iron pipes of B class of 100mm diameter with sockets and spigot ends/ flanges and cast centrifugally/vertically including specials, laying pipes and back filling the trench complete including excavation.</t>
  </si>
  <si>
    <t>Providing and laying cast iron pipes of B class of 150mm diameter with sockets and spiget ends/ flanges and cast centrifugally/ vertically including specials, laying pipes and back filling the trench complete including excavation.</t>
  </si>
  <si>
    <t>Water Supply and  Sanitary
Fitting</t>
  </si>
  <si>
    <t>Bd.V.2 Page One Number 549</t>
  </si>
  <si>
    <t>Water Supply
and  Sanitary Fitting</t>
  </si>
  <si>
    <t>Bd.V.3 Page One Number 550</t>
  </si>
  <si>
    <t>Providing  and  making  flanged  connection  for  the  100mm  diameter  cast  iron  pipe  line including painting rubber insertion, nuts and bolts etc. complete.</t>
  </si>
  <si>
    <t>Providing  and  making  flanged  connection  for  the  150mm  diameter  cast  iron  pipe  line including painting rubber insertion, nuts and bolts etc. complete.</t>
  </si>
  <si>
    <t>Providing and fixing on walls/ ceiling/ floors, 15 mm dia. heavy grade having embossed as ISI  Mark  galvanised  iron  pipes  weight  of  1.48  Kilogram/metre  with  necessary  fittings. remaking good the demolished portion and applying primer of anti-corrosive oil paint 2 coats Including necessary scaffolding and removing existing pipe line if necessary and conveying and stacking the same in PWD chowky or as directed etc. complete.</t>
  </si>
  <si>
    <t>Bd.V.5 Page One Number 551</t>
  </si>
  <si>
    <t>Providing and fixing on walls/ ceiling/ floors 20 mm dia. heavy grade having embossed as ISI Mark galvanised iron pipes of 1.93 Kilogram/meter with necessary fitting remaking good the demolished  portion  and  applying  primer  of  anti-corrosive  oil  paint,  2  coats  Including necessary  scaffolding  and  removing  existing  pipe  line  if  necessary  and  conveying  and stacking the same in PWD chowky or as directed etc. complete.</t>
  </si>
  <si>
    <t>Bd.V.5 Page One Number 551c</t>
  </si>
  <si>
    <t>Providing and fixing on walls/ ceiling/ floors, 25 mm dia. heavy grade having embossed as ISI  Mark  galvanised  iron  pipes  weight  of  3.01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</si>
  <si>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32 mm dia. heavy grade having embossed as ISI  Mark  galvanised  iron  pipes  weight  of  3.89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</si>
  <si>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40 mm dia. heavy grade having embossed as ISI  Mark  galvanised  iron  pipes  weight  of  4.49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</si>
  <si>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50 mm dia heavy grade having embossed as ISI Mark  galvanised  iron  pipes  weight  of  6.33  Kilogram/meter  with  necessary  fittings.and remaking  good  the  demolished  portion  and  primer  of  anti  corrossive  oil  paint  2  coats Including necessary scaffolding and removing existing pipe line if necessary and conveying and stacking the same in PWD chowky or as directed etc. complete.</t>
  </si>
  <si>
    <t>Bd.V.5Page One Number 551</t>
  </si>
  <si>
    <t>Providing and fixing on walls/ ceiling/ floors, 80 mm dia.heavy grade having embossed as ISI Mark  galvanised  iron  pipes  weight  of  10.15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</si>
  <si>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100 mm dia.heavy grade having embossed as ISI Mark galvanised iron pipes weight of 14.74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</si>
  <si>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Providing and  laying in  trenches  15  mm dia.  medium grade  having embossed  as  ISI  Mark galvanised iron pipes of 1.25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</si>
  <si>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20  mm dia.  medium grade  having embossed  as  ISI  Mark galvanised   iron   pipes   ?of   1.63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</si>
  <si>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25  mm dia.  medium grade  having embossed  as  ISI  Mark galvanised   iron   pipes   ?of   2.49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</si>
  <si>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32  mm  dia.medium  grade  having  embossed  as  ISI  Mark galvanised   iron   pipes   ?of   3.20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</si>
  <si>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40  mm dia.  medium grade  having embossed  as  ISI  Mark galvanised   iron   pipes   ?of   3.68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</si>
  <si>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50  mm dia.  medium grade  having embossed  as  ISI  Mark galvanised   iron   pipes   ?of   5.17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</si>
  <si>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80  mm dia.  medium grade  having embossed  as  ISI  Mark galvanised   iron   pipes   ?of   8.57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</si>
  <si>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100 mm dia. medium grade having embossed as ISI Mark galvanised   iron   pipes   ?of   12.43   Kilogram/meter   necessary   fitting   remaking  good   the demolished portion with filling trenches and with primer of anti-corrosive oil paint , 2 coats Including removing existing pipe line if necessary  and  conveying and  stacking the same in PWD chowky or as directed etc. complete.</t>
  </si>
  <si>
    <t>Providing and  fixing 15mm diameter  water  meter  with  non-return  valve including  strainer, sockets/ union nut including water meter box making locking arrangement and lock. [Without chamber].</t>
  </si>
  <si>
    <t>Bd.V.7 Page One Number 554</t>
  </si>
  <si>
    <t>Providing and  fixing 20mm diameter  water  meter  with  non-return  valve including  strainer, sockets/ union nut including water meter box making locking arrangement and lock. (without chamber).</t>
  </si>
  <si>
    <t>Providing and  fixing 25mm diameter  water  meter  with  non-return  valve including  strainer, sockets/  union  nut  and  including  water  meter  box  making  locking  arrangement  and  lock. [Without chamber].</t>
  </si>
  <si>
    <t>Providing and  fixing 40mm diameter  water  meter  with  non-return  valve including  strainer,sockets/  union  nut   and  including  water  meter  box  making  locking  arrangements  and  lock. [Withoutchamber].</t>
  </si>
  <si>
    <t>Providing and  fixing 50mm diameter  water  meter  with  non-return  valve including  strainer,sockets/  union  nut  and  including  water  meter  box  making  locking  arrangement  and  lock. [without chamber]</t>
  </si>
  <si>
    <t>Providing and  fixing 80mm diameter  water  meter  with  non-return  valve including  strainer, sockets/  union  nut  and  including  water  meter  box  making  locking  arrangement  and  lock.[Without chamber].</t>
  </si>
  <si>
    <t>Providing and fixing 100mm diameter water meter with non-return valve including strainer, sockets/  union  nut  and  including  water  meter  box  making  locking  arrangements  and  lock. [Without chamber].</t>
  </si>
  <si>
    <t>Providing and fixing 15 mm dia. screw down bib/ stop tap of brass including necessary socket union nut complete.</t>
  </si>
  <si>
    <t>Bd.V.8 Page One Number 554</t>
  </si>
  <si>
    <t>Providing and fixing 20 mm dia. screw down bib/ stop tap of brass including necessary socket union nut complete.</t>
  </si>
  <si>
    <t>Providing and fixing 25 mm dia. screw down bib/ stop tap of brass including necessary socket union nut complete.</t>
  </si>
  <si>
    <t>Bd.V.9 Page One Number 555</t>
  </si>
  <si>
    <t>Providing  and  fixing  screw  down  for  20  mm  dia.  wheeled  stop  tap  of  brass  including necessary sockets/union nut complete.</t>
  </si>
  <si>
    <t>Providing  and  fixing  screw  down  for  25  mm  dia.  wheeled  stop  tap  of  brass  including necessary sockets/union nut complete.</t>
  </si>
  <si>
    <t>Providing  and  fixing  screw  down  for  32  mm  dia.  wheeled  stop  tap  of  brass  including necessary sockets/union nut complete.</t>
  </si>
  <si>
    <t>Providing  and  fixing  screw  down  for  40  mm  dia.  wheeled  stop  tap  of  brass  including necessary sockets/union nut complete.</t>
  </si>
  <si>
    <t>Providing  and  fixing  screw  down  for  50  mm  dia.  wheeled  stop  tap  of  brass  including necessary sockets/ union nut complete.</t>
  </si>
  <si>
    <t>Providing  and  fixing  screw  down  for  65  mm  dia.  wheeled  stop  tap  of  brass  including necessary sockets/union nut complete.</t>
  </si>
  <si>
    <t>Providing  and  fixing  screw  down  for  80  mm.  dia.  wheeled  stop  tap  of  brass  including necessary sockets/union nut complete.</t>
  </si>
  <si>
    <t>Bd.V. 12 Page
One Number 556</t>
  </si>
  <si>
    <t>Providing  and  fixing  15mm  diameter  concussion  push  button  type  brass/gun  metal  self- closing tap including necessary socket complete.</t>
  </si>
  <si>
    <t>Bd.V.14 Page One Number 557</t>
  </si>
  <si>
    <t>Providing  and  fixing  25mm  diameter  concussion  push  button  type  brass/gun  metal  self- closing tap including necessary socket complete</t>
  </si>
  <si>
    <t>Bd.V. 14 Page
One Number 557</t>
  </si>
  <si>
    <t>Providing  and  fixing  push  cock  (Self  closing  tap)  symet  type  of  15  mm  dia.   including necessary socket, testing etc. complete.</t>
  </si>
  <si>
    <t>As directed by
Engineer- in- charge.</t>
  </si>
  <si>
    <t>Providing  and  fixing  push  cock  (Self  closing  tap)  symet  type  of  20  mm  dia.   including necessary socket, testing etc. complete.</t>
  </si>
  <si>
    <t>As directed by Engineer- in-
charge.</t>
  </si>
  <si>
    <t>Providing and fixing 45 cm wide mild steel ladder of 40mm x 6 mm mild steel flat stringers and  steps  of  18  mm  dia.  mild  steel  bar  for  water  tank  including  fixing  it  in  (1:2:4)  M-15 cement  concrete  block  60cm  x  30cm  x  30cm  and  painting  the  ladder  complete.  (Anti
Corossive Paint)</t>
  </si>
  <si>
    <t>Bd. V. 19 Page One Number 559</t>
  </si>
  <si>
    <t>Providing and  fixing White Glazed  Earthenware full stall type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</si>
  <si>
    <t>Bd.V.23 Page One Number 562</t>
  </si>
  <si>
    <t>Providing and fixing White Glazed Earthenware Squatting plate (Ladies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</si>
  <si>
    <t>Providing and fixing coloured glazed earthenware full stall type Urinal with P.V.C. flushing cistern of 5 liters capacity with fitting, inlet pipes and stop tap brackets for fixing the cistern 32mm dia. P.V.C. flush pipe with fittings and flushing arrangement including lead soil pipe, lead trap soil pipe connection up to the outside face of the wall.</t>
  </si>
  <si>
    <t>Bd.V.26 Page One Number 564</t>
  </si>
  <si>
    <t>Providing  and  fixing  coloured  glazed  earthenware  lipped  flat  back/corner  type  urinal  with PVC  5  liters  flushing  cistern  with  fittings,capacity  with  fittings,  inlet  pipe  and  stop  tap, brackets for fixing the cistern, P.V.C. flush pipe with  fittings including lead soil pipe, lead trap and soil pipe connection up to the outside face of the wall.</t>
  </si>
  <si>
    <t>Bd.V.27 Page One Number 564</t>
  </si>
  <si>
    <t>Providing  and  laying  100  mm  dia.  half  round  white  glazed  earthenware  pipes  in  1:5:10 cement concrete bedding including bends, etc. complete.</t>
  </si>
  <si>
    <t>Bd.V.29 Page One Number 565</t>
  </si>
  <si>
    <t>Providing  and  fixing  white  glazed  earthenware  Wash  Hand  Basin  of  55cm.  x  40  cm.  size including cold water pillar tap/cold and hot water pillar tap brackets, rubber plugs and brass chain, stop tap and necessary pipe connections including P.V.C. waste pipe and trap up to the outside face of the wall. Making good the damaged surface, testing etc. complete.</t>
  </si>
  <si>
    <t>Bd.V.30 Page One Number 565</t>
  </si>
  <si>
    <t>Providing  and  fixing  white  glazed  earthenware  Wash  Hand  Basin  of  45cm  x  30cm  size including cold water pillar tap/cold and hot water pillar tap brackets, rubber plugs and brass chain, stop tap and necessary pipe connection including P.V.C. waste pipe and trap up to the outside face of the wall. Making good the damaged surface, testing etc. complete.</t>
  </si>
  <si>
    <t>Providing  and  fixing  white  glazed  earthenware  Wash  Hand  Basin  of  63cm  x  45cm  size including Bib cock stop tap brass heavy 15mm, brackets, rubber plugs and brass chain, stop tap and necessary pipe connection including P.V.C. waste pipe and trap up to the outside face of the wall.</t>
  </si>
  <si>
    <t>Providing and fixing coloured glazed earthenware Wash Hand Basin of 55cm x 40 cm size including cold water pillar tap/cold and hot water pillar tap brackets, rubber plugs and brass chain, stop tap and necessary pipe connection including P.V.C. waste pipe and trap up to the outside face of the wall. Making good the damaged surface, testing etc. complete.</t>
  </si>
  <si>
    <t>Providing and fixing coloured glazed earthenware Wash Hand Basin of 45 cm x 30 cm size including cold water pillar tap/cold and hot water pillar tap brackets, rubber plugs and brass chain, stop tap and necessary pipe connection including P.V.C. waste pipe and trap up to the outside face of the wall. Making good the damaged surface, testing etc. complete.</t>
  </si>
  <si>
    <t>Providing and fixing  White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</si>
  <si>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BDV.-30  Page
One Number616</t>
  </si>
  <si>
    <t>Providing  and  fixing  White  glazed  with  bottle  trap       earthenware  Wash  Hand  Basin  of 63x45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</si>
  <si>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Coloured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</si>
  <si>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white glazed earthenware sink 600mm x 200mm x 450mm including all connection of the G.I. supply and P.V.C. waste pipes up to the outside face of the wall, cold water  chromium plated  screw  down  bib  tap,  rolled  steel  or  C.I.  brackets,  rubber  plug  with chain and stop tap complete.</t>
  </si>
  <si>
    <t>Bd.V.31 Page One Number566</t>
  </si>
  <si>
    <t>Providing and fixing white glazed earthenware sink 450mm x 200mm x 300mm including all connection  of the G.I. supply and  lead waste pipes up to the outside face of  the wall,  cold water  chromium plated  screw  down  bib  tap,  rolled  steel  or  C.I.  brackets,  rubber  plug  with chain and stop tap complete.</t>
  </si>
  <si>
    <t>Providing  and  fixing  Autoclosing  pillar  cock  of  pressmatic  tap  of  approved  make  or equivalent including all fixtures, fittings etc. complete.</t>
  </si>
  <si>
    <t>Providing and  constructing granite kitchen  platform with  fixing of   stainless  steel  sink 600 mm x 450  mm size as per detailed  drawing including vertical both  side polished  kadappah stone 25 to 30 mm thick supports with kadappah  top 35 to 40 mm thick and polished granite 16 to 20 mm top with side strips of granite at front and both sides of platform raised with two vertical  granite  supports  15  cm  height  and  top  granite  of  75  x  40  cm  including  cutting, opening for sink of required size in kadappah as well as granite etc. complete. (Platform top size 5.00 m x 0.60 m and height is 0.75 m)</t>
  </si>
  <si>
    <t>Bd.V.32 Page One Number567</t>
  </si>
  <si>
    <t>SSR 2022-23 :-Water Supply and  Sanitary
 Fitting</t>
  </si>
  <si>
    <t>Providing  and  laying  100mm  diameter  half  round  salt  glazed  stoneware  pipes  in  brick masonry  including  fittings  such  as  bends,  tees,  single  junction,  necessary  excavation  and jointing complete.</t>
  </si>
  <si>
    <t>Bd.V.37, Page One Number 571</t>
  </si>
  <si>
    <t>Providing and fixing 15cm x 10cm salt glazed stoneware gully trap in cement concrete 1:4:8 outside the building including cast iron grating in the sink, connecting glazed stoneware pipe, brick masonry chamber with cast iron lid and cast iron grating for the gully trap.</t>
  </si>
  <si>
    <t>Bd.V.38, Page One Number 572</t>
  </si>
  <si>
    <t>Providing and laying 100 mm dia salt glazed stoneware pipe including fittings such as bends, tees, single junction, double junctions laying, jointing (including excavation and refilling the trenches) complete.</t>
  </si>
  <si>
    <t>Bd.V.39, Page One Number 573</t>
  </si>
  <si>
    <t>Providing and  laying for 150 mm dia salt glazed  stoneware pipe including fittings Such  as bends,  tees,  single  junction,  double  junctions  laying,  jointing  (including  excavation  and refilling the trenches) complete.</t>
  </si>
  <si>
    <t>Providing and laying for 225mm dia. salt glazed S.W. Pipe including fitting such as bends, tees, single junction, double junctions laying, jointing (including excavation and refilling the trenches) complete</t>
  </si>
  <si>
    <t>Providing and laying concrete pipes of I.S.NP. class of 100mm diameter in proper line, level and slope including necessary collars, excavation, laying, fixing with collars in cement mortar 1:1 and refilling the trench complete.</t>
  </si>
  <si>
    <t>Bd.V.41, Page One Number 573</t>
  </si>
  <si>
    <t>Providing and laying concrete pipes of I.S.NP. class of 150mm diameter in proper line, level and slope including necessary collars, excavation, laying, fixing with collars in cement mortar 1:1 and refilling the trench complete.</t>
  </si>
  <si>
    <t>Providing and laying concrete pipes of I.S.NP. class of 225mm diameter in proper line, level and slope including necessary collars, excavation, laying, fixing with collars in cement mortar 1:1 and refilling the trench complete.</t>
  </si>
  <si>
    <t>Providing and laying concrete pipes of I.S.NP. class of 300mm diameter in proper line, level and slope including necessary collars, excavation, laying, fixing with collars in cement mortar 1:1 and refilling the trench complete.</t>
  </si>
  <si>
    <t>Providing  and  constructing  Brick  Masonry  Inspection  Chamber  60cm  x  45cm  x  90cm including  1:4:8  cement  concrete  foundation  1:2:4  cement  concrete  channels  half  round G.S.W.   pipes,   Brick   Masonry,   plastering   from   inside   and   airtight   C.   I.   cover   of 75Kilogramwith lid and frame fixed in cement concrete.</t>
  </si>
  <si>
    <t>Bd.V.43, Page One Number 574</t>
  </si>
  <si>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</si>
  <si>
    <t>Bd.V.43 Page One Number 574</t>
  </si>
  <si>
    <t>Providing  and  constructing  Brick  Masonry  Inspection  Chamber  60cm  x  45cm  x  90cm including  1:4:8  cement  concrete  foundation  1:2:4  cement  concrete  channels  half  round G.S.W. pipes, Brick Masonry, plastering from inside and with frame fixed in cement concrete with R.C.C. Cover medium duty 140Kilogramwith frame etc complete.</t>
  </si>
  <si>
    <t>Providing  and  constructing  Brick  Masonry  Inspection  Chamber  90cm  x  45cm  x  90cm including  1:4:8  cement  concrete  foundation  1:2:4  cement  concrete  channels  half  round G.S.W.pipes, Brick Masonry, plastering from inside and with frame fixed in cement concrete with R.C.C. Cover medium duty 140Kilogramwith frame etc complete.</t>
  </si>
  <si>
    <t>Providing and constructing Brick Masonry inspection Chamber 90cm x 45cm including 1:4:8 C.C  foundation,  1:2:4  C.C.channels/half  round  glazed  stoneware  pipe  channel,  salt  glazed stone-ware  intercepting  trap  with  rodding  pipe  set  in  1:4:8  cement  concrete  block,  brick masonry plastering inside and Outside, with C.I. lead cover of 75Kilogramwith frame fixed in cement concrete.</t>
  </si>
  <si>
    <t>Bd.V.44, Page One Number 575</t>
  </si>
  <si>
    <t>Providing and constructing Brick Masonry inspection trap Chamber 90cm x 45cm including 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</si>
  <si>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t xml:space="preserve">Providing and  constructing Brick Masonry Inspection Chamber 60cm x 45cm With R.C.C. raft  in  B.C.  soil  area  including  cost  of  reinforcement,  1:2:4  cement  concrete  channels  half round G.S.W. pipes, Brick Masonry, plastering from inside and airtight 75 mm thick R.C.C. cover medium duty 100Kilogrametc. complete.  </t>
  </si>
  <si>
    <t>Providing and  constructing Brick Masonry Inspection Chamber 90cm x 45cm With R.C.C. raft  in  B.C.  soil  area  including  cost  of  reinforcement,  1:2:4  cement  concrete  channels  half round  G.S.W.  pipes,  Brick  Masonry,  plastering from inside and  airtight  with  75  mm thick R.C.C. cover medium duty 140Kilogrametc. complete.</t>
  </si>
  <si>
    <t>Providing and fixing hume pipe septic tank 900mm diameter with vent pipe and cap including necessary (including excavation and laying)</t>
  </si>
  <si>
    <t>Bd.V.45, Page One Number 575</t>
  </si>
  <si>
    <t>Bd.V.46, Page One Number 576</t>
  </si>
  <si>
    <t>Providing,  laying  and  fixing  P.V.C.  pipe  of  15mm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</si>
  <si>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</si>
  <si>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</si>
  <si>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32mm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</si>
  <si>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40mm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</si>
  <si>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50mm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</si>
  <si>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75mm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</si>
  <si>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110  mm. dia. with  fittings such as bends, tees, reducers, clamps, etc. including necessary excavation, trench filling etc. complete. Including removing  existing  pipe  line  if  necessary  and  conveying  and  stacking  the  same  in  PWD chowky or as directed etc. complete.</t>
  </si>
  <si>
    <t>Providing and fixing partition with kadappa stone of all sizes and 25 mm thick polished on both side and edges to original including fixing in position in cement mortor 1:4 curing polish- ing, cleaning etc complete.</t>
  </si>
  <si>
    <t>Providing  and  fixing  Orissa  type  white  glazed  earthenware  575  mm  water  closet  pan including S trap with earthenware foot rests, cast iron soil and vent pipe upto outside face of the wall 1:2:4 brick bat lime concrete bedding without flushing tank and its accessories etc. complete.</t>
  </si>
  <si>
    <t>Providing and fixing chromium plated towel rod 16 mm dia and 75 cm. in length including all accessories complete.</t>
  </si>
  <si>
    <t>Providing and fixing European type white glazed earthenware coupled closet symphonic trap with  symphonic  low  level  white  glazed  10  litres  cistern  with  black  backlite  seat  with  all necessary pipe connection etc. complete.</t>
  </si>
  <si>
    <t>Providing and fixing orissa type colour glazed earthenware 625 x 450 mm. w.c. pan including trap, C.I. soil and vent pipe upto the out side face of wall including 100 mm. dia. C.I. plug, bend,  15mm.  thick  10  litre  PVC  flushing  cistern  with  all  necessary  pipe  connection  etc. complete.</t>
  </si>
  <si>
    <t>Providing and  fixing 40 mm. dia Ball cock medium type with PVC float including sockets and necessary fittings and tested as per municipal requirements etc. complete.</t>
  </si>
  <si>
    <t>Providing and  fixing 15 mm. dia Ball cock medium type with PVC float including sockets and necessary fittings and tested as per municipal requirement etc. complete.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</si>
  <si>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i)Tank capacity up to 2,000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</si>
  <si>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 Tank capacity up to 2,001 to 5000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</si>
  <si>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iii) Tank capacity up to 5,001 to 7000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</si>
  <si>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iv) Tank capacity up to 7,001 to 10000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</si>
  <si>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 Tank capacity upto 10,001 to 15,000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</si>
  <si>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 Tank capacity upto 15,001 to 20,000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</si>
  <si>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 Tank capacity upto 20,001 to 30,000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</si>
  <si>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viii) Tank capacity upto 30,001 to 40,000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</si>
  <si>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ix) Tank capacity up to 40,001 to 50000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</si>
  <si>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 capacity 50,001 litre to one lakh.</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</si>
  <si>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 Capacity above one lakh upto 4.00 lakh</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</si>
  <si>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 Capacity above 4.00 lakh upto 7.00 lakh .</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</si>
  <si>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xiii) Capacity above 7.00 lakh upto 12.00 lakh.</t>
  </si>
  <si>
    <t>Providing  and  fixing  75  mm  dia  stabiliser  pipe/  P.V.C.  soil  vent/waste  pipe  and  with necessary fixtures and  fitting such as bends, tees, single junctions, slotted vent, clamps etc. complete</t>
  </si>
  <si>
    <t>Providing  and  fixing  100  mm  dia  stabiliser  pipe/  P.V.C.  soil  vent/waste  pipe  and  with necessary fixtures and  fitting such as bends, tees, single junctions, slotted vent, clamps etc. complete.</t>
  </si>
  <si>
    <t>Providing and fixing H.D.P container one piece moulded water tank made out of high density polythyler and built corrugated inclusive of delivery up to destination hoisting and  fixing  of  accessories  such  as  inlet,outlet  overflow  pipe  inclusive  of  all  tanks  capacity between 200 to 1000 liters</t>
  </si>
  <si>
    <t>Providing and fixing H.D.P container one piece moulded water tank made out of  low  density  polythyler  and  built  corrugation  including  of  delivery  up  to  destination hoisting and  fixing of accessories such as inlet, outlet overflow of all  tanks capacity  above 1000 to 20,000 litres</t>
  </si>
  <si>
    <t>BD.V 5 page
551 and as directed by Engineer in charge</t>
  </si>
  <si>
    <t>BD.V 5 page
551 and as directed by Engineer in
charge</t>
  </si>
  <si>
    <t>Providing  and  laying  in  trenches  15  mm  dai.  CPVC  pipe  including  necessary  excavation, fittings.  Refilling  trenches  etc.  complete  Including removing  existing pipe  line if  necessary and conveying and stacking the same in PWD chowky or as directed etc. complete.</t>
  </si>
  <si>
    <t>Providing  and  laying  in  trenches  20  mm  dai.  CPVC  pipe  including  necessary  excavation, fittings. Refilling trenches etc. complete. Including removing existing pipe line if  necessary and conveying and stacking the same in PWD chowky or as directed etc. complete.</t>
  </si>
  <si>
    <t>Providing  and  laying  in  trenches  25  mm  dai.  CPVC  pipe  including  necessary  excavation, fittings. Refilling trenches etc. complete. Including removing existing pipe line if  necessary and conveying and stacking the same in PWD chowky or as directed etc. complete.</t>
  </si>
  <si>
    <t>Providing  and  laying  in  trenches  32  mm  dai.  CPVC  pipe  including  necessary  excavation, fittings. Refilling trenches etc. complete. Including removing existing pipe line if  necessary and conveying and stacking the same in PWD chowky or as directed etc. complete.</t>
  </si>
  <si>
    <t>Providing  and  laying  in  trenches  40mm  dai.  CPVC  pipe  including  necessary  excavation, fittings. Refilling trenches etc. complete. Including removing existing pipe line if  necessary and conveying and stacking the same in PWD chowky or as directed etc. complete.</t>
  </si>
  <si>
    <t>Providing  and  laying  in  trenches  50mm  dai.  CPVC  pipe  including  necessary  excavation, fittings. Refilling trenches etc. complete. Including removing existing pipe line if  necessary and conveying and stacking the same in PWD chowky or as directed etc. complete.</t>
  </si>
  <si>
    <t>BD.V 32 A page 551 and as directed by Engineer in
charge</t>
  </si>
  <si>
    <t>Providing and fixing reinforced cement concrete cover of size 90 cm x 45 cm with frame over inspection chamber etc. complete. Heavy duty (225 Kilogram)</t>
  </si>
  <si>
    <t>Providing and fixing reinforced cement concrete cover of size 90 cm x 45 cm with frame over inspection chamber etc. complete. Medium duty (140 Kilogram)</t>
  </si>
  <si>
    <t>Providing and fixing reinforced cement concrete cover of size 60 cm x 45 cm with frame over inspection chamber etc. complete. Heavy duty (160 Kilogram)</t>
  </si>
  <si>
    <t>Providing and fixing reinforced cement concrete cover of size 60 cm x 45 cm with frame over inspection chamber etc. complete.Medium duty (100 Kilogram)</t>
  </si>
  <si>
    <t>Providing and  making ISI Mark ferrule connection  of  15  mm dia. to water main  including ferrule  coupling  cast  iron  bell  mouth  cover,  built  in  non  return  valve  and  fixing  including excavation and reinstatement complete.</t>
  </si>
  <si>
    <t>Providing and  making ISI Mark ferrule connection  of  20  mm dia. to water main  including ferrule  coupling  cast  iron  bell  mouth  cover,  built  in  non  return  valve  and  fixing  including excavation and reinstatement complete.</t>
  </si>
  <si>
    <t>Providing  and  making  ISI  Mark  ferrule  connection  of  25mm  dia.to  water  main  including ferrule  coupling  cast  iron  bell  mouth  cover,  built  in  non  return  valve  and  fixing  including excavation and reinstatement complete.</t>
  </si>
  <si>
    <t>Providing and  making ISI Mark ferrule connection  of  32  mm dia. to water main  including ferrule  coupling  cast  iron  bell  mouth  cover,  built  in  non  return  valve  and  fixing  including excavation and reinstatement complete.</t>
  </si>
  <si>
    <t>Providing  and  making  ISI  Mark  ferrule  connection  of  40mm  dia.  to  water  main  including ferrule  coupling  cast  iron  bell  mouth  cover,  built  in  non  return  valve  and  fixing  including excavation and reinstatement complete.</t>
  </si>
  <si>
    <t>Providing and  making ISI Mark ferrule connection  of  50  mm dia. to water main  including ferrule  coupling  cast  iron  bell  mouth  cover,  built  in  non  return  valve  and  fixing  including excavation and reinstatement complete.</t>
  </si>
  <si>
    <t>Providing and fixing C.P. Angular stop clock with wall flange of approved make continental including necessary sockets/union nut etc. complete.</t>
  </si>
  <si>
    <t>Providing  and  fixing  C.P.Two  way  BIB  cock  of  approved  make  continental   including necessary sockets/union nut etc. complete.</t>
  </si>
  <si>
    <t>Providing and fixing C.P. wall mixer with provision for overhead shower with 115mm long bend  pipe  and  wall  flange  of  approved  make  including  necessary  sockets/union  nut  etc.
complete.</t>
  </si>
  <si>
    <t>Providing  and  fixing  C.P.  pillar  cock  long  neck  with  aerator  of  approed  make  including necessary sockets/union nut etc. complete.</t>
  </si>
  <si>
    <t>Providing  and  fixing  P.V.C.  Rain  water  pipes  of  160mm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</si>
  <si>
    <t>Providing  and  fixing  European  type  wall-hung  white  water  closet  of  approved  make  with push valve concealed type with cover plate 32mm size of approved make including soil pipe, vent  pipe  up  to  outside  face  of  wall  ,100mm  dia.  G.I.  plug  bend  inlet  pipe  all  fittings, cuttingand making good walls, floors etc. complete.</t>
  </si>
  <si>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</si>
  <si>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</si>
  <si>
    <t>Providing and fixing on walls/ ceiling/ floor 15 mm dia. uPVC pipe with necessary fittings, remaking good the demolished portion etc. complete. Including removing existing pipe line if necessary and conveying and stacking the same in PWD chowky or as directed etc. complete.</t>
  </si>
  <si>
    <t>Providing and  fixing on  walls/ceiling/floor 20  mm dia.  uPVC pipe with  necessary fittings, remaking good the demolished portion etc. complete. Including removing existing pipe line if necessary and conveying and stacking the same in PWD chowky or as directed etc. complete.</t>
  </si>
  <si>
    <t>Providing and fixing on walls/ ceiling/ floor 25 mm dia. uPVC pipe with necessary fittings, remaking good the demolished portion etc. complete. Including removing existing pipe line if necessary and conveying and stacking the same in PWD chowky or as directed etc. complete.</t>
  </si>
  <si>
    <t>Providing and fixing on walls/ ceiling/ floor 32 mm dia. uPVC pipe with necessary fittings, remaking good the demolished portion etc. complete. Including removing existing pipe line if necessary and conveying and stacking the same in PWD chowky or as directed etc. complete.</t>
  </si>
  <si>
    <t>Providing and fixing on walls /ceiling/ floor 40 mm dia. uPVC pipe with necessary fittings, remaking good the demolished portion etc. complete. Including removing existing pipe line if necessary and conveying and stacking the same in PWD chowky or as directed etc. complete.</t>
  </si>
  <si>
    <t>Providing and fixing on walls/ ceiling/ floor 50 mm dia. uPVC pipe with necessary fittings, remaking good the demolished portion etc. complete.</t>
  </si>
  <si>
    <t>Providing  and  laying  in  trenches  15  mm  dai.  uPVC  pipe  including  necessary  excavation, fittings.  Refilling  trenches  etc.  complete  Including removing  existing pipe  line if  necessary and conveying and stacking the same in PWD chowky or as directed etc. complete.</t>
  </si>
  <si>
    <t>Providing  and  laying  in  trenches  20  mm  dai.  uPVC  pipe  including  necessary  excavation, fittings. Refilling trenches etc. complete. Including removing existing pipe line if  necessary and conveying and stacking the same in PWD chowky or as directed etc. complete.</t>
  </si>
  <si>
    <t>Providing  and  laying  in  trenches  25  mm  dai.  uPVC  pipe  including  necessary  excavation, fittings. Refilling trenches etc. complete. Including removing existing pipe line if  necessary and conveying and stacking the same in PWD chowky or as directed etc. complete.</t>
  </si>
  <si>
    <t>Providing  and  laying  in  trenches  32  mm  dai.  uPVC  pipe  including  necessary  excavation, fittings. Refilling trenches etc. complete. Including removing existing pipe line if  necessary and conveying and stacking the same in PWD chowky or as directed etc. complete.</t>
  </si>
  <si>
    <t>Providing  and  laying  in  trenches  40mm  dai.  uPVC  pipe  including  necessary  excavation, fittings. Refilling trenches etc. complete. Including removing existing pipe line if  necessary and conveying and stacking the same in PWD chowky or as directed etc. complete.</t>
  </si>
  <si>
    <t>Providing  and  laying  in  trenches  50mm  dai.  uPVC  pipe  including  necessary  excavation, fittings. Refilling trenches etc. complete. Including removing existing pipe line if  necessary and conveying and stacking the same in PWD chowky or as directed etc. complete.</t>
  </si>
  <si>
    <t>Providing and laying in walls/ceilings/floors 15 mm dia. medium grade having embossed as ISI Mark galvanised iron pipes of 1.25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</si>
  <si>
    <t>Providing and laying in walls/ceilings/floors 20 mm dia. medium grade having embossed as ISI Mark galvanised iron pipes of 1.63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</si>
  <si>
    <t>Providing and laying in walls/ceilings/floors 25 mm dia. medium grade having embossed as ISI Mark galvanised iron pipes of 2.49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</si>
  <si>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32 mm dia. medium grade having embossed as ISI Mark galvanised iron pipes of 3.20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</si>
  <si>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 ceilings/floors 40 mm dia. medium grade having embossed as ISI Mark galvanised iron pipes of 3.68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</si>
  <si>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50 mm dia. medium grade having embossed as ISI Mark galvanised iron pipes of 5.17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</si>
  <si>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80 mm dia. medium grade having embossed as ISI Mark galvanised iron pipes of 8.57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</si>
  <si>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100 mm dia. medium grade having embossed as ISI Mark galvanised iron pipes of 12.43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</si>
  <si>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trenches  15  mm  dia.heavy  grade  having  embossed  as  ISI  Mark galvanised iron pipes of 1.48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</si>
  <si>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20  mm  dia.  heavy  grade  having  embossed  as  ISI  Mark galvanised iron pipes of 1.93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</si>
  <si>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25  mm  dia.  heavy  grade  having  embossed  as  ISI  Mark galvanised iron pipes of 3.01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</si>
  <si>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32  mm  dia.  heavy  grade  having  embossed  as  ISI  Mark galvanised iron pipes of 3.89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</si>
  <si>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40  mm  dia.  heavy  grade  having  embossed  as  ISI  Mark galvanised iron pipes of 4.49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</si>
  <si>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50  mm  dia.  heavy  grade  having  embossed  as  ISI  Mark galvanised iron pipes of 6.33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</si>
  <si>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80  mm  dia.  heavy  grade  having  embossed  as  ISI  Mark galvanised   iron   pipes   of   10.15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</si>
  <si>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100  mm  dia.  heavy  grade  having  embossed  as  ISI  Mark galvanised   iron   pipes   of   14.74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</si>
  <si>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fixing 8 cm rigid PVC Nahani trap including PVC grating ,bend, connecting piece of UPVC  pipe up to the outside face of  wall ,making the good  damaged  surface and testing etc. complete ( Prior approval of sample and brand by Ex. Engr. is necessary before use)</t>
  </si>
  <si>
    <t>Providing    and    fixing    15    cm    rigid    PVC    Nahani    trap    including    PVC    grating ,bend,connectingpiece  of  UPVC  pipe  up  to  the  outside  face  of  wall  ,making  the  good damaged surface and testing etc. complete ( Prior approval of sample and brand by Ex. Engr. is necessary before use)</t>
  </si>
  <si>
    <t>Providing and fixing European type white glazed earthenware water closet pan with UPVC seat and lid with chromium plated brass hinges and rubber buffers including UPVC and vent pipe up to the outside face of wall 10 litre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complete.(prior approval of sample and brand by Ex. Engineer is necessary before use)</t>
  </si>
  <si>
    <t>Providing and fixing European type white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</si>
  <si>
    <t>Providing and fixing European type Colour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</si>
  <si>
    <t>Providing and fixing European type Colour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</si>
  <si>
    <t>Providing and fixing Anglo Indian type white glazed earthenware water closet pan with trap with  UPVC  seat  and  lid  with  chromium  plated  brass  hinges  and  rubber  buffers  including UPVC and vent pipe up to the outside face of wall with flushing cistern and necessary fittings including  cutting  and  making  good  to  the  walls  and  floors  testing  etc.  complete.(  prior approval of sample and brand by Ex. Engineer is necessary before use)</t>
  </si>
  <si>
    <t>Providing and  fixing high  level 10 liter capacity with  fittings inlet PVC pipe with  stop  tap ,brackets for fixing the cistern,32 mm dia. PVC flush pipe with fitting and clamps 20 mm dia. PVC overflow pipe with mosquito proof couplings, galvanised iron chain and pulley painting if ordered to cistern pipe etc. and cutting and making good the damaged wall and testing etc. complete ( Prior approval of sample and brand by Ex. Engr. is necessary before use)</t>
  </si>
  <si>
    <t>Providing  ,  constructing  and  fixing   250  mm  dia.  Inspection  chamber  made  up  of  UPVC material of thickness 3.5 mm and height of 259 mm with inlet and outlet of 110 mm dia. with 75 mm dia. U Trap, Ultra shaft pipe of Upvc material having height of 470 mm and fixing Ultra 250 mm dia. UPVC cover and frame in 150 mm thick in c.c.1:2:4, having crushed sand bed  of  100  mm  thick  of  size  550  mm  dia.  Including  excavation  and  refilling  the  sides  of chamber  by  crushed  sand  cushioning  150  mm  thickness,  connecting  all  required  UPVC fittings with rubber lubricant etc. complete.</t>
  </si>
  <si>
    <t>Providing   ,   constructing   and   fixing   450   mm   dia.   Inspection   chamber   made   up   of Polypropylene / polyethylene material of thickness 3.5 mm and height of 388 mm with 160 or 200 mm main inlet (s) outlet and 110 and / or 160 mm branch inlets, with 450 mm dia. Ultra shaft pipe of HDPE material having height of 460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 complete.</t>
  </si>
  <si>
    <t>Providing   ,   constructing   and   fixing    600   mm   dia.   Inspection   chamber   made   up   of Polypropylene  /  polyethylene  material  Having  315  mm  diameter  inlet(s)/outlets  and  with eccentric reducers as per requirement to connect 160 mm and 200 mm pipes having thickness of  5  mm  and  600  mm  in  height,  with  inbuilt  shaft  achieve  the  invert  depth  as  per  site condition of wall thickness of 5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etc.complete.</t>
  </si>
  <si>
    <t>Providing , laying and fixing ,jointing  Eco- drain 110 mm SN 8 Nu- Drain Upvc pipes or of equivalent make, manufacture as per EN 13476 or equivalent as per I.S.15328 with fittings such a bends, tees, coupler, etc, jointing with rubber lubricant including necessary excavation, trench refilling with selective excavated material etc. complete.</t>
  </si>
  <si>
    <t>Providing , laying and fixing ,jointing  Eco- drain 160 mm SN 4 Nu- Drain Upvc pipes or of equivalent make, manufacture as per EN 13476 or equivalent as per I.S.15328 with fittings such   a  bends,  tees  ,  coupler,  etc,  jointing  with   rubber  lubricant  including  necessary excavation, trench refilling with selective excavated materialetc. complete.</t>
  </si>
  <si>
    <t>Providing , laying and fixing ,jointing  Eco- drain 200 mm SN 4 Nu- Drain Upvc pipes or of equivalent make, manufacture as per EN 13476 or equivalent as per I.S.15328 with fittings such  a  bends,  tees  tees,  coupler  etc,  jointing  with  rubber  lubricant  including  necessary excavation, trench refilling with selective excavated materialetc. complete.</t>
  </si>
  <si>
    <t>Providing , Laying and fixing, jointing Eco Drain 250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</si>
  <si>
    <t>Providing , Laying and fixing, jointing Eco Drain 315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</si>
  <si>
    <t>Providing and fixing 15 mm diameter PVC Aqua kraft type of approved make super bib tap with flange including all accessories etc complete</t>
  </si>
  <si>
    <t>As Directected By Engineer
Incharge</t>
  </si>
  <si>
    <t>As Directected
By Engineer Incharge</t>
  </si>
  <si>
    <t>Providing and fixing 15 mm diameter PVC Aqua kraft type of approved make super Pillar tap with flange including all accessories etc complete</t>
  </si>
  <si>
    <t>Providing and fixing ISI 1729/2002 grade 75 mm dia Cast Iron Waste Water Pipe with lugs necessary fittings such as bends, tees, single junction, double junction, slotted vent, offsets on wall or into the ground including filling joints with cement mortar 1:2 proportion fixing on wall by means by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gray oil paint  including removing the existing pipe if necessary and conveying and stacking in PWD Chowky or as directed by Engineer-in-Charge.</t>
  </si>
  <si>
    <t>Providing  and  fixing  ISI  1729/2002  grade  100  mm  dia  Cast  Iron  Soil  Pipes  With  lugs including plug bend necessary fittings such as bends, tees, single junction, double junction, slotted vent, offsets on wall or into the ground including filling joints with cement mortar 1:2 proportion fixing on wall by means of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white  oil paint including removing the existing pipe if necessary and conveying and stacking in PWD Chowky or as directed by Engineer-in-Charge.</t>
  </si>
  <si>
    <t>Providing and fixing Wall Mounted European type white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</si>
  <si>
    <t>SSR 2022-23 :-Building Miscellaneous Item</t>
  </si>
  <si>
    <t>Guniting by dry  mix process as per IS 9012 ( 1978) to ceiling sofit etc. in C.M. 1:3, 20mm thick    under    pressure    of    2.1Kilogramto    2.8Kilogramper    sq.cm    including    forms, scaffolding,floating the surface, curing for 14 days etc. complete (Excluding reinforcement)</t>
  </si>
  <si>
    <t>Bd.W.2 Page One Number582</t>
  </si>
  <si>
    <t>Guniting by dry  mix process as per IS 9012 ( 1978) to ceiling sofit etc. in C.M. 1:3, 25mm thick    under    pressure    of    2.1Kilogramto    2.8Kilogramper    sq.cm    including    forms, scaffolding,floating the surface, curing for 14 days etc. complete ( Excluding reinforcement)</t>
  </si>
  <si>
    <t>Guniting by dry  mix process as per IS 9012 ( 1978) to ceiling sofit etc. in C.M. 1:3,40mm thick    under    pressure    of    2.1Kilogramto    2.8Kilogramper    sq.m    including    forms, scaffolding,floating the surface, curing for 14 days etc. complete ( Excluding reinforcement)</t>
  </si>
  <si>
    <t>Guniting by dry  mix process as per IS 9012 ( 1978) to ceiling sofit etc. in C.M. 1:3,50mm thick    under    pressure    of    2.1Kilogramto    2.8Kilogramper    sq.cm    including    forms, scaffolding,floating the surface, curing for 14 days etc. complete ( Excluding reinforcement)</t>
  </si>
  <si>
    <t>Guniting by dry  mix process as per IS 9012 ( 1978) to  beams in C.M. 1:3,20mm thick under pressure  of  2.1Kilogramto  2.8Kilogramper  sq.cm  including  forms,  scaffolding,floating  the surface, curing for 14 days etc. complete ( Excluding reinforcement)</t>
  </si>
  <si>
    <t>Guniting by dry  mix process as per IS 9012 ( 1978) to  beams in C.M. 1:3,25mm thick under pressure  of  2.1Kilogramto  2.8Kilogramper  sq.cm  including  forms,  scaffolding,floating  the surface, curing for 14 days etc. complete ( Excluding reinforcement)</t>
  </si>
  <si>
    <t>Guniting  by  dry   mix  process  as  per  IS  9012  (  1978)  to  the   vertical  surface  (  other  than column)    in   C.M.   1:3,20mm   thick   under   pressure   of   2.1Kilogramto   2.8Kilogramper sq.cm.including  forms,scaffolding,  floating  the  surface  curing  for  14  days  etc.complete  ( excluding reinforcement)</t>
  </si>
  <si>
    <t>Guniting  by  dry   mix  process  as  per  IS  9012  (  1978)  to  the   vertical  surface  (  other  than column)    in   C.M.   1:3,   25mm  thick   under   pressure  of  2.1Kilogramto   2.8Kilogramper sq.cm.including  forms,scaffolding,  floating  the  surface  curing  for  14  days  etc.complete  ( excluding reinforcement)</t>
  </si>
  <si>
    <t>Bd.W.3 Page One Number583</t>
  </si>
  <si>
    <t>Providing and fixing mild steel grill gate with angle iron frame 65mm x 65mm x 10mm with iron bars at 150mm C/C and diagonal flats as per the detailed drawing including hinges, pivot block locking arrangement, welding riveting and oil painting of three coats of approved shade Weight of gate 35 Kilogram/Smt.</t>
  </si>
  <si>
    <t>Bd.W.6 Page One Number585</t>
  </si>
  <si>
    <t>Bd.W.7 Page One Number586</t>
  </si>
  <si>
    <t>Building Miscellaneous
Item</t>
  </si>
  <si>
    <t>Providing  and  fixing  90  cm  x  60  cm Granite  plate  engraving  10  cm.  Height letter,  figures including painting the lefters/figures with approved colour and shade complete</t>
  </si>
  <si>
    <t>Providing and erecting 1.2 meter high wire fencing with five rows of barbed wire supported on  mild  steel  angle  (  50  x  50x  6mm)  post  at  2.5  m  c/c  including  excavation  of  pits  of foundation concrete fixing the posts in ( 1:4:8) cement concrete block of 45x45x45 cm and fastening the Wires and painting the angles with one coat with red lead primer and two coats of oil painting etc.complete</t>
  </si>
  <si>
    <t>Providing and  fixing rain tattis with  bamboos and  karve grass with  75 mm thick grass and removing the same after rain is over (size of bamboos 50 mm to 75mm dia and 3 M to 3.5 M long)</t>
  </si>
  <si>
    <t>As direected by Engineer in
charge.</t>
  </si>
  <si>
    <t>Providing  and  fixing  grass  chhapper  (roof)  with  necessary  bamboos  and  karve  frame  with 75mm. thick grass etc.removing the same after rain is over (size of bamboos 25mm dia and 3 M to 3.5 M long)</t>
  </si>
  <si>
    <t>Providing and  fixing  lioghtening conductor  system comprising  of  erecting Air-Termination consisting of tubular copper rod of 25mm dia. 1.2 mm thick with multiple points head 1.2 mt. long  (  Heavy  Duty)  welded   or  clamped  to  G.I.  pipe  pole  B  grade  50  mm diaof  requiired length  with  M.S.  round  bnase  plate  25  Cm  diam  and  10mm  thick  at  bottom  embeded  in cement concrete 1:3:6 dfoundation of size 45 cm diam x 45 cm Height and providing earthing with  copper  earth  plate  of  size  60  x  60  x  0.3  cms  with  cadmium  plated  nut  bolts  to  fix earthing  strip  burried  in  specially  prepared  earth  pits  1.5  metre  below  ground  level  with 40Kilogramcharcoal and salt with altemate layers of charcoal and salt and G.I.pipe 40mm dia 2 meter length burried in earthe upto earthling plate remining portion above ground level for watering  and  refilling  comcpete  Note-  Copper  strip  fropm  lightening  conductor  is  not considered in this item.</t>
  </si>
  <si>
    <t>Providing  and  fixing  copper  strip  25mm  wide  and  3mm  thick  for  lightening conductor including fixing with  screws  required  scaffolding etc.complete  Note-  Lightening  conductor and earthinf pits is not considered in this item</t>
  </si>
  <si>
    <t>BdW 1 Page 581 as directed Engineer in
Charge</t>
  </si>
  <si>
    <t>Providing  and fixing in position alluminium strips of size 50mm x 3mm for nosing the steps including fixing with screws and raval plugs, bending and cutting to the required shape and size, finishing with paint, necessary mortar bedding of 1:3 cement mortar to get exact line and level including watering and curing etc.complete</t>
  </si>
  <si>
    <t>Providing and fixing crimped with G.I. mesh and size 20 mm x 20mm 10 guage to iron angle frame  including  welding  crimp  mesh  to  angle  frame  and  steel  flat,  fixing  the  frame  in  its original position and oil painting etc.complete ( excluding cost of structural steel)</t>
  </si>
  <si>
    <t>Providing and fixing welded mesh fabric for guniting of mesh size 150mm x 150mm and 10 guage i.e. 3.25mm thick including scaffolding etc.complete</t>
  </si>
  <si>
    <t>SSR 2022-23 :- Building Maintenance</t>
  </si>
  <si>
    <t>Removing double country tiled roof with ridge and with battens and stacking the materials as directed with all leads and lifts, complete including removing wood work below etc. complete</t>
  </si>
  <si>
    <t>Bd.W.8 Page One Number587</t>
  </si>
  <si>
    <t>Building
Maintenance</t>
  </si>
  <si>
    <t>Removing planking from roof or ceiling and stacking them sa directed with all leads and lifts etc. complete</t>
  </si>
  <si>
    <t>Bd.W.8 Page
One Number587</t>
  </si>
  <si>
    <t>Removing Queen Post truss from roof and stacking the materials as directed with all leads and lifts etc. complets</t>
  </si>
  <si>
    <t>Removing King Post truss from roof and stacking the materials as directed with all leads and lifts etc. complets</t>
  </si>
  <si>
    <t>Removing  other  type   truss  below  5  metres  span  from  roof  and  stacking  the  materials  as directed with all leads and lifts etc. complets</t>
  </si>
  <si>
    <t>Dismantling  flat  wooden  or  A.C.  Sheet  ceiling  with  frame  work  including  stacking  the materials as directed with all leads, lifts etc. complete.</t>
  </si>
  <si>
    <t>Removing cloth ceiling including frame work and stacking the materials as ditected with all leads, lifts etc. complete</t>
  </si>
  <si>
    <t>Dismantling  brick  masonry  in  lime  or  cement  mortar  and  stacking  the  materils  as  directed with all leads, lifts etc.</t>
  </si>
  <si>
    <t>Dismantling stone masonry in Mud including stacking the materials as directed with all leads, lifts etc. complete.</t>
  </si>
  <si>
    <t>Dismantling  stone  masonry  in  lime  or  cement  mortar  including  stacking  the  materils  as directed with all leads, lifts etc.</t>
  </si>
  <si>
    <t>Removing  lime  or  lean  cement  concrete  including  stacking  the  spoils  as  directed  with  all leads, lifts etc, complete.</t>
  </si>
  <si>
    <t>Removing  doors  and  windows  with  frames  and  stacking  the  materials  as  directed  with  all leads, lifts etc. complete.</t>
  </si>
  <si>
    <t>Removing ventilators and small windows with frame and stacking the materials with all leads, lifts etc. complete.</t>
  </si>
  <si>
    <t>Removing wooden or A.C. partition including frame work and stack-ing the  materials as with all leads, lifts etc. complete.</t>
  </si>
  <si>
    <t>Removing wire fencing with  iron/ C.C. fencing post  and  stacking the materials as directed with all leads, lifts etc. complete.</t>
  </si>
  <si>
    <t>Removing  iron  pipe  raling  having  wooden  R.C.C.  or  C.C.  or  iron  post  and  stacking  the materials as directed etc. complete.</t>
  </si>
  <si>
    <t>Removing cast iron or wrought iron or A.C. pipe  and stacking them as directed with all leads, lifts etc. complete.</t>
  </si>
  <si>
    <t>Dismantling the R.C.C. Work 1:2:4 and sorting out the materials such as steel etc. as directed and stacking them within the specified lead as directed etc. complete.</t>
  </si>
  <si>
    <t>Removing  Np-2  and  Np-3  class  pipes  including  stacking  at  road  side  as  directed  by  the Engineer in charge. Upto 900mm dia and above. etc complete.</t>
  </si>
  <si>
    <t>Removing  rafters  from  roof  including  the  materials   as  directed  with  all  leads ,  lifts  etc. complete.</t>
  </si>
  <si>
    <t>Removing  cloth  partition  with  frame  work  and  stacking  the  materials   as  directed  with  all leads , lifts etc. complete.</t>
  </si>
  <si>
    <t>Providing and  fixing Jute Kantan  (Tarat) screen  to the scaffold-ing for external guniting as directed including removing the same after the work is over etc. complete.</t>
  </si>
  <si>
    <t>Providing and erecting chain link fencing 1.6 M. height with G.I. chain link of size 50  x 50 mm, 8 gauge thick and fixed 75 mm above ground level on vertical M.S. Angles of 40 x 40 x 6 mm size, includind excavating pits for foundation and embedded in C.C. block of 1:4:8 mix of size 450 x 450 x 670 mm. at 1.75 M. c/c with iron bar 16mm dia as hold fast including welding link with angle frame at 30 cm c/c with nuts and bolts and horizontal M.S. Angles at top and  bottom of 25 x 25 x 5 mm size and  vertical M.S. flat 35 x 5 mm and  25 x 5  mm horizontal including cross support of 40 x 40 x 6 mm angles both side at every corner or bend embedded in concrete blocks of 1:4:8  of size 450 x 450 x 670 mm including 3 coats of oil painting etc. complete.</t>
  </si>
  <si>
    <t>Removing urinal pans or wash hand basins with frame including disconnecting the sanitary and  water  supply  connections,  removing  the  same  carefully  and  stacking  the  serviceable materials  as  and  where  directed  including  throwing  the  unserviceable  materials  outside  etc complete</t>
  </si>
  <si>
    <t>Removing  W.C.  pans  including  disconnecting  the  sanitary  and  water  supply  connections, removing and breaking flooring and bed con-crete around pan removing  the same carefully and   stacking  the  serviceable  materials  as  adn   where  directed   including  throwing  the unserviceable  materiasls  out  side  etc.  carefully  and  throwing  out  the  refusal  outside  etc. complete.</t>
  </si>
  <si>
    <t>Providing  and  fixing  double  scaffolding  system  (cup  lock  type)  on  the  exterior  side  of building/structure,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t>
  </si>
  <si>
    <t>Removing Manglore tiled roof and ridge tiles with battens, ridge and barge boards, eaves 8 A boards etc and sacking the materials as directed with all leads and  lifts complete. Including removing wood work below etc. complete.</t>
  </si>
  <si>
    <t>Providing and erecting 1.5 metre high wire fencing with seven rows of barbed wire supported on  wooden  post  of  specified  size  at  2.5  M  C/C  including  excavating  pits  for  foundation, fixing post in cement concrete 1:4:8 block of concrete of size 45 x 45 x 45 cm fastening the wire and coal tarring wooden post in two coats etc. complete.</t>
  </si>
  <si>
    <t>Bd.W.4 Page One Number583</t>
  </si>
  <si>
    <t>Replacement of damaged alluminium Butt Hinges of 125 mm of approved quality and make to  door  shutter  including  removing  existing  the  same  in  original  position  making  proper adjustment for smooth operation etc. complete as per sample approved by Engineer incharge.</t>
  </si>
  <si>
    <t>Replacement  of  damaged  Mortise  Lock  of  approved  quality  and  make  to  door  shutter including  Removing  and  Refixing  with  Necessary   screw,  making  proper  adjustment  for smooth  operation etc. complete as per sample approved by Engineer in-chareg.</t>
  </si>
  <si>
    <t>Replacement of damaged Aldrop 300 mm Chromium plated of approved quality and make to door  shutter  including  removing  existing  the  same  in  original  position  making  proper adjustment for smooth  operation etc. complete as per sample approved by Engineer in-charge.</t>
  </si>
  <si>
    <t>Replacement  of  damaged   Aldrop  300  mm Iron  Oxidised  of  approved  quality  and  make to door  shutter  including  removing  existing  the  same  in  original  position  making  proper adjustment for smooth  operation etc. complete as per sample approved by Engineer in-charge.</t>
  </si>
  <si>
    <t>Replacement  of  damaged  Tower  Bolt  300  mm  Chromium  plated  of  approved  quality  and make  to  door/window  shutter  including  removing  existing  the  same  in  original  position making  proper  adjustment  for  smooth   operation  etc.  complete  as  per  sample  approved  by Engineer in-charge.</t>
  </si>
  <si>
    <t>Replacement  of  damaged  Alluminium  Handle  125  mm  of  approved  quality  and  make  to door/window shutter including removing existing the same in original position making proper adjustment for smooth  operation etc. complete as per sample approved by Engineer in-charge.</t>
  </si>
  <si>
    <t>Replacement  of  damaged  Lock  of  approved  quality  and  make  to  cupboard  and  doorwer including  Removing  and  Refixing  with  necessary  screw,  making  proper  adjustment  for smooth operation etc. complete as per sample approved by Engineer in-charge.</t>
  </si>
  <si>
    <t>Removing chockes and leakages from down take G.I/CI/PVC pipe line on walls floor level by using zoola / scaffolding and rectify the same for functioning with all lifts  etc. complete.</t>
  </si>
  <si>
    <t>Manualy clearing the chockes from under ground drainage line including Inspection chambers with the help of required tools for propre functioning line chamber to chamber etc. complete.</t>
  </si>
  <si>
    <t>Manualy clearing by removeing the chockes from Nahni Trap, Gully Trap, Wash basin unit, Sink and WC with the help of required tools for proper functioning the same etc. complete.</t>
  </si>
  <si>
    <t>Filling tiles joint portion of  flooring and dado filling with white cement by removing existing loose morter/ cement slurry from joint with tools and finish with washing cleaning and curing etc. complete.</t>
  </si>
  <si>
    <t>Providing and fixing 6 mm thick commercial plywood with jungle wood frame work of 50 x 35 mm size at 60 cm on  both ways for closing the window portion/openings for protection from falling debris, dust etc. including cutting, fixing  with nails and removing after the same after completion of the work. (To be used after approval of Superintending Engineer)</t>
  </si>
  <si>
    <t>Removal  of  plants  /  ficus  grown  by pulling out  root  system embedded  in masnory,  cutting stem  and  application  of  high/gur/lime  formulation  as  specified  by  the  Architect  or  other patented   chemical   biocide  treatment   such   as   biocide  'Glycel'   (iso   proplamine  salt   of glyphosate) or other chemical as specified by the Engineer in charge etc. complete.</t>
  </si>
  <si>
    <t>Lowering down the debris obtained  from breaking and removing the cement plaster / burnt brick masonry of the first floor by any means without causing dust nuisance and damage to structure, stacking the same as and where directed including cleaning the site complete.</t>
  </si>
  <si>
    <t>SSR 2022-23 :- Structural Strengthening</t>
  </si>
  <si>
    <t>Providing &amp; Applying  chemical  for cleaning the exposed steel structure, TMT bars, etc. of structure by grinding the surface by grinder machine, wire brush, removing existing corrosion from the metal also removing loose particles, of the area by water jet, (using other mechanical / manual means) and apply on prepared surface of  as corrosion preventive coat on prepared TMT bars, steel structure,metal surface etc. to protect it from corrosion etc. as per manufacturer's  specification  (  using other  manual  /  mechinical  means)  after  that   Providing and  applying  high   abrasive  resistant,  self  curing,  UV  resistant,impermeable ,high  strength, non  shrink,  Poly  Ironite  Ceramic  Cementatious  (PICC)     repair  mortar  resurfacing  on concrete  surface  of  thickness  up  to  10  mm  including    breaking  honey  comb  area,   (using manual/mechanical means) , clean the concrete surface with special chemical clonon     with pressure water jet for removing of algae fungi, apply bond coat Kelox  water misible epoxy before PICC application  with all leads and lifts, Material, Machinery, labour, scaffolding, etc. complete as per specification and as directed by engineer-in-charge.</t>
  </si>
  <si>
    <t>Providing and   grouting the holes by Poly  Ceramic  Cementitious  i.e NicGrout G  06 +  53 grade cement material of   as per requirement  to reduce the porosity  of concrete / Masonry structure and to increase the strength of structure using  grouting pipes , grouting m/c, mixer etc and all relevant safety with all leads and lifts, material, machinery, labour, etc. Complete as per specification and as directed by Engineer-in-Charge.</t>
  </si>
  <si>
    <t>Providing and  applying high   abrasive resistant, UV  resistant,impermeable ,self  curing,high strength,  non  shrink,  Poly  Ironite  Ceramic  Cementatious  (PICC)   repair  mortar  for  water proofing   on  concrete  surface  with  thickness  up  to  5  mm,  ,  apply  bond  coat  Kelox  Water Misible epoxy     before PICC  application   (using manual/mechanical  means)  and  Providing and  Applying  PCC  up  to  50  mm   thickness  for  desire  slope  to  drain  the  water  and  kept ponded for continuous period of 3 days to detect any seepage / leakage/ dampness if any, the surface  then  shall  be  cleared,  complete  as  per  specification  including  cost  of  all  materials, machinery, labour, insurance charges  as directed by the Engineer in charge.</t>
  </si>
  <si>
    <t>PICC Coating for concrete Bridge repair work :-Providing and applying Poly Ironite Ceramic Cementitious  (PICC)   material  of  Self  curing   ,High  Abrasion  resistant  ,  Non  shrink  ,High strength,UV resistant, repair mortar coating on bond coat Kelox water missable epoxy of    on concrete surface  upto 10 mm thickness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</si>
  <si>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Removal of Vegitation/Plants:- Removal of entire root inside the bridge portion. Remains of the root shall be treated with special chemical Steripure MBT 20. Top 50 mm shall filled with high  strength  grout including cost of all material, machinery, labour, scaffolding, etc.as per specification and as directed by Engineer-in-Charge.</t>
  </si>
  <si>
    <t>Providing &amp;  Applying  DuraClean-  WR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DuraGuard  -    as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</si>
  <si>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PICC  filling  for   Honey  combing  area   at  concrete  surface:-Providing  and  applying  Poly Ironite Ceramic Cementitious (PICC)  material of Self cureing  ,High Abrasion resistant , Non shrink ,High  strength,UV resistant, repair mortar coating on   Kelox water missble epoxy of concrete surface  fill the  honey combing area etc. on tacky primer coat upto 10 mm thickness or as per the surface conditions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</si>
  <si>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15 mm coat etc.complete with all  leads  and  lifts,  Material,  Machinery,  Labour  etc.  complete  as  per  specification  and  as directed by engineer-in-charge.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</si>
  <si>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25 mm coat etc.complete with all  leads  and  lifts,  Material,  Machinery,  Labour  etc.  complete  as  per  specification  and  as directed by engineer-in-charge.</t>
  </si>
  <si>
    <t>Providing  and  applying  Poly  Ironite  Ceramic  Cementitious  (PICC)  of   self  curing,  a  high abrasion  resistant,  non-shrink,high  strength,  low  porosity,  UV  resistant  coating  mortar  on existing  GSB  of  100  mm thickness  ,  get  levelled  the  surface  and   cure  then  applying   self curing coating PICC mortar  for 50 mm thickness after stamp the surface by special concrete stamping  mold  as  per  specified  texture  and  colour  etc.complete  with  all  leads  and  lifts, Material, Machinery, Labour etc. complete as per specification and as directed by engineer-in- charge.</t>
  </si>
  <si>
    <t>Masonry  Bridge  repair  work:-Providing  pointing  on  masonry  surface  of  Bridge  with  UV resistance,  Non-shrink.  high  strength,  high  abrasion,  material  like  Poly  Ironite  Ceramic Cementitious (PICC)  self curing  cementitious material for masonry joint filling to depth of 20mm including pointing work  of  masonry  by  removing of  existing loose  portion  of  stone masonry by braking removing existing loose particles upto required depth  50 mm or as per site  confition  cleaning  with  special  chemicals  clonon  and  water  jet  under  pressure  for 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</si>
  <si>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Providing &amp; Applying  DuraClean- WR  -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DuraCap  2  coats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</si>
  <si>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repair mortar  to fill the pot holes  on concrete/Bitumen  surface  upto 75 mm depth  to match existing road thickness etc. Complete with all leads and lifts, Material, Machinery, Labour etc. complete as per specification and as directed by engineer-in-charge.</t>
  </si>
  <si>
    <t>One Kilogram.</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</si>
  <si>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fast seting repair mortar  to fill the pot holes  on concrete/Bitumen  surface  upto 75 mm depth  to match existing road thickness etc. &amp;  movement  the  vechical  within  1  hour.  complete  with  all  leads  and  lifts,  Material, Machinery, Labour etc. complete as per specification and as directed by engineer-in-charge.</t>
  </si>
  <si>
    <t>Providing  and  applying   30  mm  thick  self  curing  Ceremic  Polymer  Microconcrete  of approved  make having Compressive strength above M30, non  shrink,  impermeable ,  filling mortar  to load carrying R.C.C member in two layers on cleaned concrete surface , including honey comb area (using manual/mechanical means). Mixing  mortar of Nicosil C80 and fresh 53 grade cement with required water cement ratio for desired consistency and applying and finishing   by   manual   trawelling   ,   curing   after   curing   initial   setting   time   etc,   as   per manufacturers specification etc. complete as per specification and as directed by engineer-in- charge. Work shall be executed by certified applicator only and work shall be guaranteed for 5 years and  guarantee shall be provided  on   Rs. 500 /- stamp paper. (Bond coat mentioned below is to be done before coating)</t>
  </si>
  <si>
    <t>Providing and applying Kelox R 101 (Resin)  + Kelox H 404 (Hardner)  water misible epoxy of approved make  for bonding old concrete to new moratr after mixing  slowely in predefined ratio and applying by brush on the surface, when it is tacky then apply the moratr complete as per specification and as directed by engineer-in-charge. Work shall be executed by certified applicator only and work shall be guaranteed for 5 years and guarantee shall be provided on Rs. 500 /- stamp paper</t>
  </si>
  <si>
    <t>Corrosion protection of unexposed old reinforcement on non-spalled concrete by Insertion of sustained release Corrosion inhibiting caplets like Powrthrow which protect both anodic &amp; cathodic sites and reduces Corrosion potential Ecorr by minimum 80 mV in conductive medium, by drilling 20-22 mm dia holes into the concrete at a depth of 30-40 mm and inserts to be  filled by epoxy sealant EPCO-1010.  Caplets shall inhibit corrosion inhibition efficiency of 98% (when added 0.03 % by weight) against control sample evaluated by Tafel polarization method. Depth of penetration for effective corrosion protection shall be 120mm &amp; film formation of 20 Microns as evaluated by CSIR-CECRI Karaikudi.Spacing of Powrthrow shall be-
a) For RCC Columns- 1 Units in a single drilled hole  at a spacing of 1m c/c from two opposite faces in staggered fashion
b) For RCC Beams- 1 Units in a single drilled hole  at a spacing of 1m c/c  from two opposite faces in staggered fashion
C) RCC Slab- 4 Units in a single drilled hole in 1 sqm area in a grid pattern</t>
  </si>
  <si>
    <t xml:space="preserve">Providing protection of unexposed old reinforcement on non spalled concrete by insertion of sustained release corrosion inhibitor caplets like POWRTHROW sustained release Corrosion inhibiting caplets of  to protect both anodic &amp; cathodic sites and shall reduce to reduce corrosion potential Ecorr by minimum 80 mV in conductive medium, by drilling 20 mm holes into the concrete at a depth of 25 mm and inserts to be filles by EPCO-PC-Putty. Caplets shall inhibit corrosion inhibition efficiency of 98% (when added 0.03% by weight) against control sample evaluated by Tafel polarization method. Depth of penetration for effective corrosion protection shall be 120 mm and film formation of 20 Microns as evaluated by CSIR-CECRI Karaikudi. </t>
  </si>
  <si>
    <t>Providing and applying Elastomeric, Anti carbonation, Anti corrosive, UV resistant, Solvent based Pure Aliphatic Acrylate System- MONOPOL 456 on the exterior faces of Buildings Protection against ION penetration, carbonation,UV radiations and wethering effect   conforming to ASTM D 4541-02 having Electrochemical impedance of 107 Ω and achieving dry film thickness of minimum 200 microns in a primer coat followed by two top coats using brush or spray after complete cleaning &amp; removal of oil, grease or loose particles from the surface etc. complete.</t>
  </si>
  <si>
    <t>SSR 2022-23 :- Green Building</t>
  </si>
  <si>
    <t>Providing and constructing non load bearing wall with 200mm  Horizontally perforated clay hollow blocks of approved make with compressive strength not less than 35 Kilogram/Sqcm, U value of 47.0 W/m2K, Water Absorption of 15%, masonry to be done using fine aggregate (natural sand/crushed sand VSI grade finely washed etc.) cement mortar 1:6 with blocks of size  400mm  x  200mm  x  200mm  (12.5  bricks  per  Square  Metre.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</si>
  <si>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150mm  Horizontally perforated clay hollow blocks of approved make with compressive strength not less than 35Kilogram/Sqcm, U value of 47.0 W/m2k, Water Absorption of 15%, with cement mortar 1:6 with blocks of size  400mm  x  150mm  x  200mm  (12.5  bricks  per  Sq.m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</si>
  <si>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100mm  Horizontally perforated clay hollow blocks of approved make with compressive strength not less than 35Kilogram/Sq.cm, U value of 47.0 W/m2k, Water Absorption of 15%, with cement mortar 1:6 with blocks of size  400mm  x  100mm  x  200mm  (12.5  bricks  per  Square  Metre.  excluding  mortar  joint thickness) At every 5th course level, Concrete band of 100mm thick with 1:3:6 Mix Concrete along with  Nominal  Reinforcement  to be provided.  The rate  inclusive of  cost  of  materials, labour charges, scaffolding, curing at all height,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</si>
  <si>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Flooring</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</si>
  <si>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Skirting</t>
  </si>
  <si>
    <t>Providing and  Laying  factory made  coloured  chamfered  edge Cement  concrete grass  paver blocks of required strength,thickness &amp; size/shape, made by table vibratory method using PU mould,  laid  in  required  colour  &amp;  pattern  over  50mm  thick  compacted  bed  of  fine  fine aggregate (natural sand/crushed sand VSI grade finely washed etc.), compacting and proper embedding/laying of inter locking paver blocks into the fine aggregate (natural sand/crushed sand VSI grade finely washed etc.) bedding layer through vibratory compaction by using plate vibrator,  filling  the  joints  with  fine  aggregate  (natural  sand/crushed  sand  VSI  grade  finely washed  etc.)  and  cutting  of  paver  blocks  as  per  required  size  and  pattern,  finishing  and sweeping extra fine aggregate (natural sand/crushed sand VSI grade finely washed etc.) and complete as per manufacturer spsecifications &amp; direction of Engineer-in-Charge. 60mm thick CC paver block of M-35 grade concrete with approved colour and design &amp; pattern.</t>
  </si>
  <si>
    <t>Bamboowood  14 mm thick tile flooring including quater round, door reduces and plywood-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(MBTPC). The flooring shall be fixed with tongue and groove interlocaking system, with plywood of mr grade of 18mm thickness as base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</si>
  <si>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Tile Flooring including quarter round &amp; door reducer -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(BMTPC).  The  flooring  shall  be  fixed  with tongue and groove interlocaking system, with 2mm underlay as sound abrobing and moisture barrier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</si>
  <si>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wall  Skirting  -  Providing  &amp;  fixing  in  position  Phenol  bonded Epitome  Bamboowood  in  wall  skirting  with  planks  of  sizes  14mm  thick,  1900mm  length (minimum)  and  85mm  wide  (minimum),  in  approved  colour,  texture  and  finish,  having Performance  Appraisal  Certificate  (PAC)  issued  by  Building  materials  &amp;  Technology Promotion  Council  (BMTPC).  The  skirting  shall  be  fixed  SS  screws  &amp;  rawl  plugs,  over underlayment   of   4mm   thick   expanded   poly   ethylene   foam   sheets   having   density 40Kilogram/cum,  over  prepared  surface.  The  Epitome  Bamboowood  planks  shall  have minimum  density  1000  Kilogram/cum  &amp;  minimum  Hardness  1000  Kilogramf.  with  Eco friendly UV coating, all complete as per direction of Engineer in-charge</t>
  </si>
  <si>
    <t>Bamboowood  20mm  thick  Decking  Outdoor  Flooring  Tile  Providing  &amp;  fixing  in  position Phenol bonded Epitome Bamboowood deck flooring tiles with planks of sizes 20mm thick, 1900  mm  length  and  135mm  wide  ,in  approved  colour  ,  texture  and  finish  ,  having performance   Appraisal   Certificate   (PAC)   issued   by   Building   Materials&amp;   Technology promotion Council (BMTPC)with necessary profiled edges and groove fixed with 40mm ss screws 3 nos in each tile to frame work made of second class seasoned and treated teak wood of size 38x38 mm placed underneath acoss the tile at both ends and in centre fixed with clips holding in position. The Epitome Bamboowood planks shall have minimum density of 1000 Kilogram/cum &amp; minimum hardness 1000 Kilogramf.all complete as per direction of engineer in-charge.</t>
  </si>
  <si>
    <t>Providing and  applying 2 coats of 100% Pure acrylic low VOC  and  APEO  &amp; HCHO  free water  based  paint  of  approved  colour  that  belongs  to  class  1  flame  spread  resistance  of approved  make Paint should provide durable and long lasting silk finish with  a high  crack tolerance of upto 1mm. Paint should have an oustanding washability with high resistance to wide range of bacteria and  fungus. Paint  has to  be applied  on smooth  and  uniform surface prepared by an acrylic copolymer low VOC &amp; Odour putty. This surface should be primed with  water based low VOC Primer. The work activity should  cover all aspects of applying paints from surface preparation as directed by Engineer in charge.</t>
  </si>
  <si>
    <t>Providing  and  applying  2  Coats  of  100%  Pure  acrylic  water  based  paint  with  special  heat reflectance property to withstand the harsh climate for period of atleast 10 years of approved make.  Paint  system  should  provide  durable  and  long  lasting  finish  with  DFT  of  min  90 microns and should protect against concrete carbonation with R value of minimum 600 and equivalent  concrete  layer  thickness  value  of  min  150  cm.  Paint  should  have  breathability property and should be able to cover hairline cracks in the surface upto 0.5mm The paint has to be applied on a coat of high quality acrylic copolymer based alkali resistant primer with excellent  penetrating  properties  including  cleaning,  with  all  leads  and  lifts  at  all  levels  etc complete, as directed by Engineer in charge.</t>
  </si>
  <si>
    <t>Providing  and  applying  2  Coats  of  high  quality  acrylic  copolymer  matt  approved  low VOC emulsion paint of approved shadethat gives smooth, flat and washable and durable finishing of approved  make. Paint should have good flow levelling property with good colour retention and  incan  antibacterial  property.  Paint  has  to  be  applied  on  smooth  and  uniform  surface prepared by an acrylic copolymer low VOC &amp; Odour putty. This surface should be primed with water based low VOC acrylic copolymer based primer sealer that has incan antibacterial property.  The  work  activity  should  cover  all  aspects  of  applying  paints  from  surface preparation,  filling  to  erecting  and  dismantling  of  scaffolding,  finishing  the  surface  etc  as directed by Engineer in charge.</t>
  </si>
  <si>
    <t>Providing and  applying 2 Coats of 100% Pure acrylic low VOC water based  paint with  to withstand for period of atleast 5 years of approved  make. Paint should provide durable long lasting  silk  finish  with  high  resistance  to  UV  and  resistance  to  spreading  of  flame.  Paint should protect against concrete carbonation with R value of minimum 600 and ability to built cracks  upto  min  0.7mm.  The  paint  has  to  be  applied  on  High  quality  water  based  acrylic copolymer primer with good alkali resistance properties. With all leads and lifts at all levels etc. complete, as directed by Engineer in charge.</t>
  </si>
  <si>
    <t>Providing and  applying  impression 24 carrat Luxury paint of approved   make &amp;  approved brand Emulsion paint to interior walls and ceilings of approved quality, colour and shade to new surface  in  two  coats,  including  sub  surface  prparation  by  Acrylic  putty  and  Acrylic primer coats including scaffolding, preparing the surface. etc. complete (Low VOC).</t>
  </si>
  <si>
    <t>Providing  and  applying   antipeel  paint  of  approved   make  &amp;   approved  brand  exterior Emulsion paint of approved quality, colour and shade to old and new surface in two coats, including exterior acrylic primer coat, scaffolding, preparing the surface etc. complete (Heat
Reflective Paint).</t>
  </si>
  <si>
    <t>Providing  and  applying    top  coat  exterior  paint  to  terrace  of  approved   make,  shade  and quality  and  one  coat  of  primer  before  applying  textured  paint  including  scaffolding  if necessary preparing surface by throughly cleaning of oil, grease, dirt and other material and fine aggregate (natural sand/crushed sand VSI grade finely washed etc.) preparing as required, etc. complete.</t>
  </si>
  <si>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specifitions and as approved by engineer in charge. Surface preparation includes cleaning with metal wire brush to remove all dust, fungus etc, washing with water all complete.The contractor shall give guarantee for the performance  of  SRI  and  also  the  durabitity  of  coating,  all  complete  as  per  direction  of Engineer - in- incharge.</t>
  </si>
  <si>
    <t>Bamboowood paneling or paneling and glazing in paneled and glazed shutters for doors of 25 to  40mm  thick.  Providing  &amp;  fixing  in  position  Phenol  bonded  Bamboowood  paneling  of 10mm thick, in 25 to 40 mm thick paneled or paneled and glazed shutters for doors, windows, clerestorey windows in approved  colous, texture &amp; finishi.  The bamboo  wood  planks  shall have minimum density of 1000 Kilogram/cum &amp; minimum Hardness 1000 Kilogramf.  The panels shall have profiled interlocking system locked in place with bamboo pins, all complete as per direction  of the Entgineer inchargeand   (Area of  opening for  panel inserts  excluding portion inside grooves or rebates)</t>
  </si>
  <si>
    <t>Bamboowood  paneled  or  paneled  and  glazed  Shutters  of  Doors  Providing  of  fixing,  in position  Phenol  bonded  Bamboowood  panelled  or  paneled  and  glazed  shutters  for  doors, windows,  clerestorey  windows  with  pre-molded  30mm  thick  planks,  in  approved  colous, texture  &amp;   finish.   It   shall   have  10mm  wide,   25mm  deep   grove  to   fit  inpanels.   The bamboowood shall have minimum density of 1000 Kilogram/cum, minimum Hardness 1000 Kilogramf.  All  styles  and  rails  shall  have  profiled  interlocking  system  locked  in  place  by bamboo pins, all complete as per direction of Engineer in-charge  (The paneling will be paid for separately)</t>
  </si>
  <si>
    <t>Providing and fixing in position U.P.V.C.(Unplasticized Poly Vinyl Chloride) having multi- chambered  outer  frame section  (73  x  50)mm with  an  outer  wall  thickness  of 2mm &amp;  steel reinforcement,  multi-chambered  slider  frame  (73x  60)  mm  with  steel  reinforcement,  multi- chambered  slider  sash  (46x  82)  mm  with  steel  reinforcement  designed  to  give  optimum strength, 5 mm thick toughened  double glass with  12 mm spacer of good quality including alluminium   track,   Inter-locking   profile,   coextruded  beadings,   EPDM   gaskets,silicon sealent,sliding handle, fixtures and fastenings (couplings, hinges) including with all required screws  and  nuts  with  all  necessary  U.P.V.C.  sections  as  per  the  detailed  drawing  and  as directed by Engineer-In-Charge etc. complete.</t>
  </si>
  <si>
    <t>Sliding  Window-  3  Track  (2  Glass  shutter  +  1  flymesh)  of  approved  make  with  DGU, providing and fixing of Sliding Window- 3 Track (2 Glass shutter + 1 flymesh ). For details refer to Specifications. As directed by Engineer in charge.</t>
  </si>
  <si>
    <t>Providing &amp; fixing of Casement fixed window  of approved make with DGU. The extruded aluminium sections of Alloy 6063 tolerances confirming to DIN standard from approved raw material V2 / V4 as directed by Engineer in charge.</t>
  </si>
  <si>
    <t>Providing and fixing  sink cock with regular swinging spout (Wall / floor Mounted Model) with wall flange having flow rate up to  6.0 Litr/Minute of Jaquar/Cera/Hindware /Perryware or equivalent  make incluidng other necessary fitting, etc. complete as directed by Engineer in charge.( Make shall conform to manufacturer's Green product and shall got approved from the Engineer In Charge.)</t>
  </si>
  <si>
    <t>Providing and fixing white european type wall-hung, Size 360mm x 360mm x 575 mm with flush valve  having flow rate up to 6.0 Litr/Minute of Jaquar/Cera/Hindware /Perryware or equivalent  make  including PVC soil pipe, vent pipe upto outside face of wall, 100mm dia  PVC  plug bend inlet pipe all fittings,cutting &amp; making good walls, floors etc as directed by Engineer in charge.( Make shall conform to manufacturer's Green product and shall got approved from the Engineer In Charge.)</t>
  </si>
  <si>
    <t>Providing and fixing white glazed urinal   with Pressmatic auto closing valve  having flow rate up to 4.0 Litr/Minute of Jaquar/Cera/Hindware /Perryware or equivalent  make with P.V.C. waste pipe  with fitting  arrangement  etc.complete as directed by Engineer in charge.( Make shall conform to manufacturer's Green product and shall got approved from the Engineer In Charge.)</t>
  </si>
  <si>
    <t>Providing and fixing  wall hung white wash basin of size  550 x 400 x 195 mm with  pillar cock  having flow rate up to 6.0 Litr/Minute,C.P.Angular stop cock long thread  of Jaquar/Cera/Hindware /Perryware or equivalent  make,   including SS bottal trap of approved make etc complete as directed by Engineer in charge.( Make shall conform to manufacturer's Green product and shall got approved from the Engineer In Charge.)</t>
  </si>
  <si>
    <t xml:space="preserve">Providing and fixing divertor with overhead shower,shower arm,spout,hand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 </t>
  </si>
  <si>
    <t xml:space="preserve">Providing and fixing wall mixer with overhead shower,shower arm,hand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 </t>
  </si>
  <si>
    <t>Providing and fixing  Oval Type Under Counter Wash Hand Basin of 420 x 590 x 195mm size  with   pillar  cock,  C.P.Angular  stop  cock,  long  thread  of  approved  make  continental including  SS  bottle  trap  of   necessary  pipe  connection  up  to  the  outside  face  of  the  wall, having  Telephonic  Black  /  Colour  Granite  of  180  mm  thick  fixed  on  Black  Kadappa Framework, etc. Complete as directed by Engineer in charge.</t>
  </si>
  <si>
    <t>Providing and fixing  Table top white wash basin of size 120x635x405mm rubber plugs and brass chain, with  pillar cock, C.P.Angular stop cock long thread, continental  including S.S. bottle trap of approved make having  necessary pipe connection up to theoutside face of the wall.etc complete as directed by Engineer in charge.</t>
  </si>
  <si>
    <t>Providing    and    fixing    white    Opal    series    European type    wall-hung,     of    size 400 mm x 370 mm x 575mm with approved make flush valve  including soil pipe, vent pipe upto outside face of wall, 100mm dia C.I. plug bend inlet pipe all fittings, cutting &amp; making good walls, floors etc as directed by Engineer in charge.</t>
  </si>
  <si>
    <t>Providing and fixing  Orissa Pan of size 580x445x260 mm with approved make flush valve including trap, C.I. soil and  vent pipe upto outside face of  wall including 100mm dia.  C.I. plug, bend and necessary pipe connection, etc complete. As directed by Engineer in charge.</t>
  </si>
  <si>
    <t>Providing and fixing C.P. a 2-Way BIB cock with wall flange of approved  make including necessary sockets/ union nut etc. complete as directed by Engineer in charge.</t>
  </si>
  <si>
    <t>Providing and  fixing white european  type wall-hung pan,   of size 350mm x  355mm x  570 mm  concealed flush tank with floor-mounting frame installing kit and drain pipe connection set for wall hung WC, with approved make square control plates including soil pipe, vent pipe upto  the  outside  face  of  wall,  100mm  dia  C.I.  plug  bend  inlet  pipe  all  fittings,cutting  &amp; making good walls, floors etc. complete.</t>
  </si>
  <si>
    <t>Providing and fixing Orissa type white glazed earthenware water closet pan of size 260mm x 440mm x 580mm with approved  make Slim wall hung cistern with installation kit  including S or P trap with cast iron soil and vent pipe upto outside face of the wall 1:2:4 brick bat lime concrete bedding without flushing tank and its accessories etc.complete.</t>
  </si>
  <si>
    <t>Providing  and   fixing  white  glazed    urinal   of   size   710x460x300mm  with   sensotronic concealed type flushing valve for urinal with complete kit having fittings, inlet pipe with stop tap, brackets for fixing the cistern, 32mm diameter P.V.C. flush pipe with fitting and flushing arrangement including lead soil pipe, lead trap &amp; soil pipe connection upto the outside face of wall etc complete.</t>
  </si>
  <si>
    <t>Providing and fixing of approved make white aquafree Waterless Urinal of with cartride size of 31.5x33x60cm including other necessary fittings etc. complete.</t>
  </si>
  <si>
    <t>Providing  and  fixing   wall-hung  white  wash  basin  of  size  470x575x190mm  of  approved make half pedestal, pillar cock, C.P.Angular stop cock, long thread continental including S.S. bottle  trap  of   having  necessary  pipe  connections  up  to  the  outside  face  of  the  wall.etc complete.</t>
  </si>
  <si>
    <t>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</si>
  <si>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t>RWH - Recharge Pit
Providing and  constructing recharge  pit  of  2.0m deep  and  1.0m dia  of  pre-cast  RCC  rings with  6.5"  dia  x  25m  deep  borewell  at  the  floor  of  recharge  pit  including  installation  of combination of solid/perforated PVC casing pipe wrapped around with netlon mesh including 300mm  thick  sidefilling  around  outside  of  RCC  rings  (annular  space)  with  40mm  size boulders  including  filling  of  recharge  pit  up  to  0.5m  depth  with  25-75mm  clean  washed gravels from bottom up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PVC end-caps, fittings etc. including arrangement for inlet &amp; outlet pipe excavation  &amp; backfilling as shown  in the drawing.The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</si>
  <si>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t>Boring/drilling  bore  well  of  300mm  dia  for  casing/  strainer  pipe,  by  suitable  method prescribed in IS: 2800 (part I), including collecting samples from different strata, preparing and  submitting  strata  chart/  bore  log,  including  hire  &amp;  running  charges  of  all  equipments, tools, plants &amp; machinery required for the job, all complete as per direction  of Engineer in charge, upto 90m depth below ground level.</t>
  </si>
  <si>
    <t>Supplying,  assembling,  lowering  and  fixing  in  vertical  position  in  bore  well,  unplasticized PVC  medium well-casing  pipe of  150mm dia,  conforming to  IS:12818,  including  required hire  and  labour  charges,  fittings  &amp;  accessories  etc.  all  complete,  for  all  depths,  as  per  the direction of Engineer in charge.</t>
  </si>
  <si>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</si>
  <si>
    <t>Supplying, filling, spreading &amp; leveling stone boulders of size range 5cm to 20cm in recharge pit, in the required thickness, for all leads &amp; lifts, all complete as per the direction of Engineer- in-charge.</t>
  </si>
  <si>
    <t>Supplying, filling, spreading &amp; leveling gravels of size range 5mm to 10mm, in the recharge pit, over the existing layer of boulders, in required thickness, for all leads &amp; lifts, all complete as per direction of Engineer-incharge.</t>
  </si>
  <si>
    <t>Supplying, filling, spreading &amp; leveling coarse fine aggregate (crushed sand VSI grade finely washed etc.) of size range 1.5mm to 2mm in recharge pit, in required thickness over gravel layer, for all leads &amp; lifts, all complete as per direction of Engineer in charge.</t>
  </si>
  <si>
    <t>Gravel  packing  in  tubewell  construction  in  accordance  with  IS:4097,  including  providing gravel: fine/  medium/ coarse,  in required  grading &amp;  sizes as  per the actual requirement,  all complete as per direction of Engineer in charge.</t>
  </si>
  <si>
    <t>Providing  and  Fixing  Sun  Louvre  panels  roll  formed,  0.6mm  thick,  pre-painted  stove enameled  aluminium  strip  of  a  corrosion  resistant  alloy,  including  necessary  fitting  etc. complete, as directed by Engineer in Charge.</t>
  </si>
  <si>
    <t xml:space="preserve"> Others</t>
  </si>
  <si>
    <t>Providing &amp; fixing heat insulation by wrapping the pipes with glass wool/asbestos fibre rope or tape/videoflex 25 mm as directed by Engineer in charge.</t>
  </si>
  <si>
    <t>Providing &amp; fixing heat insulation by wrapping the pipes with glass wool/asbestos fibre rope or tape/videoflex 15 mm as directed by Engineer in charge.</t>
  </si>
  <si>
    <t>Cool Mortar - Providing &amp; fixing 40mm thick Cool Mortar for insulation which has proportioned blend of white cement, well-graded fine aggregate (natural sand/crushed sand VSI grade finely washed etc.) and selected assortment of fine metal and mineral stabilizers to provide a heat barrier including filling joints, curing and cleaning complete. The rate shall be inclusive of all labour, material, scaffolding, transportation, taxes, including all leads, lifts at all levels and shall be as directed by Engineer in charge.</t>
  </si>
  <si>
    <t>Bamboowood 10mm thick Wall Cladding including Threshold &amp; T-mold -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50mm in centre and ends of each tile. The bamboowood cladding shall be laid over teak wood frame and hold in place by 50mm thick teak wood placed in centre of two teak wood and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</si>
  <si>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Bamboowood 10mm thick Wall Cladding including Threshold &amp; T-mold for Accoustic purpose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 mm in centre and ends of each tile. The bamboowood cladding shall be laid over glass wool of 50mm thickness filled in between two teak wood frame and hold in place by 50mm thick teak wood placed centre of two teak wood and covered with mesh (rabbit) fixed to teak woodframe work with wire nails as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</si>
  <si>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SSR 2022-23 :- Coastal</t>
  </si>
  <si>
    <t>Supplying and spreading geofabric filter layer of Geotextile of Polypropylene multifilament woven to the line, level and grade with pore size less than 0.075 mm and permeability greater than 9.0 litre/ One Square Metre/second confirming specification IS:1969 and ASTM standard  including conveying to the site, joining and stitching with proper overlap and laying at excavated surface in tidal condition as directed by Engineer- in- Charge  etc. complete.</t>
  </si>
  <si>
    <t xml:space="preserve">Providing and laying filter layer of polythene bags, filled with a/b/c including conveying and placing in proper line, level as per drawing in tidal condition as directed by Engineer - in- Charge. </t>
  </si>
  <si>
    <t xml:space="preserve">sand obtained from excavation of foundation </t>
  </si>
  <si>
    <t>Spec.One Number-Rd-19, Page-187; Rd-29, Page-193; Rd-27, Page-192. [Except weight of stone specified in wording of specification]</t>
  </si>
  <si>
    <t>Supplying and laying trap stone weighing 20  to 50 kilogram for  Core / Sub armour layer including conveying with all the leads, lifts, laying in required lines, level, slope as per drawing including necessary equipments and machinery as directed by etc. complete in tidal conditions.</t>
  </si>
  <si>
    <t>Supplying and laying laterite stone weighing 20  to 50 kilogram for  Core / Sub armour layer including conveying with all the leads, lifts, laying in required lines, level, slope as per drawing including necessary equipments and machinery as directed by etc. complete in tidal conditions.</t>
  </si>
  <si>
    <t>Laying of trap / laterite stones by rearrangement of stones displaced from  existing protection bund weighing upto 50 kilogram for  Core / Sub armour layer including collection, sorting and relaying in required lines, level, slope as per drawing including necessary equipments and machinery as directed by etc. complete in tidal conditions.</t>
  </si>
  <si>
    <t>Supplying and laying trap stone weighing 50  to 100 kilogram for  Core / Sub armour / Armour layer including conveying with all the leads, lifts, laying in required lines, level, slope as per drawing including necessary equipments and machinery as directed by etc. complete in tidal conditions.</t>
  </si>
  <si>
    <t>Supplying and laying laterite stone weighing 50 to 100 kilogram for  Core / Sub armour / Armour layer including conveying with all the leads, lifts, laying in required lines, level, slope as per drawing including necessary equipments and machinery as directed by etc. complete in tidal conditions.</t>
  </si>
  <si>
    <t>Laying of trap / laterite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</si>
  <si>
    <t>Providing and laying trap stones weighing 100 to 200 kilogram for  Core / Sub armour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</si>
  <si>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100 to 200 kilogram Sub armour / Apron / Armour layer including collection, sorting and laying in required lines, level, slope as per drawing including necessary equipments and machinery as directed by etc. complete in tidal conditions.</t>
  </si>
  <si>
    <t>Providing and laying trap stones weighing 300 to 500 kilogram for Sub armour /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</si>
  <si>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300 to 500 kilogram for Sub armour / Apron / Armour layer including collection, sorting and laying in required lines, level, slope as per drawing including necessary equipments and machinery as directed by etc. complete in tidal conditions.</t>
  </si>
  <si>
    <t>Providing and laying trap stones weighing 500 to 1000 kilogram for Apron / Armour layer including conveying with all the leads, lifts, laying in required lines, level, slope as per drawing including necessary equipments and machinery as directed by etc. complete in tidal conditions.</t>
  </si>
  <si>
    <t>Providing and laying trap stones weighing above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</si>
  <si>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above 1000 kilogram for Apron / Armour layer including collection, sorting and laying in required lines, level, slope as per drawing including necessary equipments and machinery as directed by etc. complete in tidal conditions.</t>
  </si>
  <si>
    <t>Providing &amp; fixing G.I. wire Gabions coated with Zinc+PVC of required size, section including boxes made of mechanically woven hexagonal shaped wire mesh of type, 10x12cm. edges mechanically selvedged made of heavily (Zinc+ PVC) coated G.I. wires as per BS: 443, mesh wire 3.00 mm Ø edge wire 3.9 mm Ø and filled with 20 to 50 kilogram weight trap  stones including conveying with all the leads &amp; lifts and placing at required places in required line, level, slope as per drawing, section as directed etc. complete under tidal conditions.</t>
  </si>
  <si>
    <t>(b)    Gabions of size – 1.50 x 1.00 x 1.00 M</t>
  </si>
  <si>
    <t>(c)    Gabions of size – 2.00 x 1.00 x 1.00 M</t>
  </si>
  <si>
    <t/>
  </si>
  <si>
    <t>(a)  Gabions of size – 1.00 x 1.00 x 1.00 M</t>
  </si>
  <si>
    <t>(b)  Gabions of size – 1.50 x 1.00 x 1.00 M</t>
  </si>
  <si>
    <t>(c)  Gabions of size – 2.00 x 1.00 x 1.00 M</t>
  </si>
  <si>
    <t xml:space="preserve">Bd.E.5  </t>
  </si>
  <si>
    <t>Providing and laying precast tetrapods / blocks of plain cement concrete of M-30 grade, weighing 2000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</si>
  <si>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 xml:space="preserve"> Spec. One NumberBd. E. 5; Page One Number 67 / 2012</t>
  </si>
  <si>
    <t>Providing and laying precast tetrapods / blocks of plain cement concrete of M-30 grade, weighing 3000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</si>
  <si>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Relaying of precast concrete tetrapods / blocks, weighing upto 4000 kilogram each of required shape for armour layer including removing from existing protection bund and relaying in correct profile as per drawing including all labours, materials, equipments, machinery such as crane of adequate capacity and boom length, with all lead and  lift etc. complete in tidal conditions.</t>
  </si>
  <si>
    <t>Providing and laying in situ M-20 cement concrete of trap / granite / quartzite / gneiss metal with 15% plum of trap stones for foundation and bedding of retaining walls and jetty etc. including necessary formwork, compacting, curing, bailing out water manually in tidal range etc. complete.</t>
  </si>
  <si>
    <t>Providing and laying in situ M-25 cement concrete of trap / granite / quartzite / gneiss metal with 15% plum of trap stones for retaining walls and jetty etc. including necessary formwork, compacting, curing, bailing out water manually in tidal range etc. complete.</t>
  </si>
  <si>
    <t>Providing and fixing stainless steel bollard of steel pipe 1.00 metre long of 250 mm inner diameter and circular top plate of 350 mm diameter with 5 mm thickness on deck of jetty in cement concrete including necessary fixtures and fastening etc. complete. (Stainless steel of grade S-304)</t>
  </si>
  <si>
    <t>Providing and fixing stainless steel mooring ring in cement concrete on deck of jetty consist of 32 mm thick steel bar, 225 mm inner diameter,  steel ring with 75 mm inner diameter steel hook of 32 mm diametre as per approved drawing etc. complete. (Stainless steel of grade S-304)</t>
  </si>
  <si>
    <t>Supplying and laying  100% PP Staple fibre Non woven Geobags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</si>
  <si>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Supplying and laying  100% PP Staple fibre Non woven Geo 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</si>
  <si>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Providing laying and placing in position segment of a/b diameter UV Resistance Geotextile tubes as per design and drawing of High strength woven Geotextile made from polypropylene multifilament woven in both warf and weft directions, with cover of UV protective pp tape woven Geotextile with pore size less than 0.075 millimetre and permeability greater than 9.00 litre/ One Square Metre/second conforming specification IS:1969 and ASTM standards placed parallel to high water line and duly filled with sea sand mechanically by sand dredging machine so as to act as main burnt and toe burm at offshore to hold accumulated sand on beach including all labour, plant, equipment and machinery required including shuttering and scaffolding as directed by Engineer-in-Charge of the work etc. complete.</t>
  </si>
  <si>
    <t xml:space="preserve">(b)  Geotextile tubes of diametre –  1.50 M </t>
  </si>
  <si>
    <t>Removing sub-marine rock below low tide level to the specified section from navigation channel as per the area and depth mentioned on  the drawing by mechanicel means with poclain, hydraulic excavator, rock breaker etc. and barge for establisment all machinery with all required tool tools and equipments, boat for conveying excavetd material, including removing the excavated  materials with all  lift and leads as directed beyond high tide level line of water stacking spreading or disposing,dewatering if required unless otherwise provided alse where complete under tidal condition.</t>
  </si>
  <si>
    <t>Supplying and laying  100% PP Staple fibre Woven Geobags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</si>
  <si>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Supplying and laying  100% PP Staple fibre Woven Geo 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</si>
  <si>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Removing sand /muck/ slush /soil  bellow low tide level to the specified section from navigation channel as per the area and depth upto 3.00 m from sea bed by mechanicel means with , hyderaulic excavator,  etc. and barge for establisment all machinery with all required tools and equipments, boat for conveying excavetd material, including removing the excavated  materials with all  lift and leads as directed beyond high tide level line of water stacking spreading or disposing,dewatering if required unless otherwise provided else where complete under tidal condition.</t>
  </si>
  <si>
    <t>SSR 2022-23 :- New Items 2018-19</t>
  </si>
  <si>
    <t xml:space="preserve">Waterproofing Treatment </t>
  </si>
  <si>
    <t>Protective coating
and DPR</t>
  </si>
  <si>
    <t xml:space="preserve">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  </t>
  </si>
  <si>
    <t xml:space="preserve">Corrosion Inhibiting Admixture
</t>
  </si>
  <si>
    <t>Providing &amp; Supplying corrosion inhibiting admixture in concrete to protect steel bars for all concrete in every part Polyalk CP 293  of approved make &amp;  approved by Engineer in charge migrating, non-nitrite based corrosion inhibiting admixture shall be added at a dose of 3 Kilograms per cum of concrete. The admixture should protect both cathodic and anodic sites and have been accredited by Indian Roads Congress, recommended for use by Ministry of Road Transport &amp; Highways and should have a 4 year track record of use in both the Gulf Region and India. Admixture should have evaluated test reports demonstrating a corrosion rate of zero coulombs after 9 test cycles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specific gravity of 0.99 – 1.1, colour : brownish.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(Material Cost Analysis only)</t>
  </si>
  <si>
    <t xml:space="preserve">Waterproofing admixture
</t>
  </si>
  <si>
    <t>Providing and mixing shrinkage compensating admixture cum plasticizer – Sunplex 330 gms pouch  of approved make &amp;  approved by Engineer in charge, adding per 50Kilogrambag of cement in sand faced cement plaster to internal/external surfaces in finished in proper line and level. Add Sunplex in dry machine mix before addition of gauging water. (Material Cost Analysis only)</t>
  </si>
  <si>
    <t>One Pouch</t>
  </si>
  <si>
    <t xml:space="preserve">Providing and applying one pack bonding coat between concrete members like RCC slabs, columns, beams, chajjas, pardis etc and cement mortar plaster using Hack Aid Plast  of approved make &amp; approved by Engineer in charge. Clean the concrete surface thoroughly to remove dust, dirt, grime, deshuttering oils and rub down to a clean surface. Apply Hack Aid Plast  of approved make &amp;  approved by Engineer in charge by spray on the entire concrete surface. Provide a lean cement - sand dash coat over the same. Allow the dash coat to set for around 24 hours. Further plastering as per specifications can continue. </t>
  </si>
  <si>
    <t xml:space="preserve">Clean the surface to remove dirt, loose particles. Examine the surface closely for any cracks. Clean the cracks. Provide and fill a pure acrylic, polymer modified ready to use paste Polyfill AR  of approved make &amp; approved by Engineer in charge having a cream coloured viscous emulsion ready to use acrylic polymeric non-shrink crackfiller putty with auto suction properties and requiring no bonding agent, no curing and no requirement for opening the existing cracks finishing with subsequent filling as required. Provide and apply three coats of 100% acrylic waterproof heat insulating breathable decorative external coating Sunext 8  of approved make &amp;  approved by Engineer in charge, in the desired shade. Stir well and apply by brush for three coats. Applying three coats at an interval of 4-6 hours between each coat.
High Performance 100% Acrylic, Waterproof, Anti-fungal, Anti-carbonation, Heat Insulating External Paint should have following minimum properties:
1. Specific Gravity: 1.3 ± 0.1 at 25°C
2. pH: 7.0 to 10.00
3. Viscosity: 18 to 30 sec. at 25°C by Ford Cup One Number B-4 (Dilute 2 parts of product with 1 part of water)
4. CO2 diffusion resistance co- efficient (DIN EN 1062-6 (2002-10): 7.59 x105
5. CO2 diffusion equivalent air layer thickness (DIN EN 1062-6 (2002-10): 127m @ 190 microns DFT
6. Adhesion (ASTM D 4541): 2.3 N/mm2 (Concrete / Substrate Failure)
7. Solar Reflectance Index (ASTM E 1980 11,EN 673:2011, EN 410:2011): 107
 It shall be applied as per manufacturers specification.  
</t>
  </si>
  <si>
    <t xml:space="preserve">Providing and fixing factory made door/Window frames of required colour made with wood Polymer composite (WPC) extuded internal ribbed sections conforming to American Society for testing and materials (ASTM) in regard with density, tensile strength, flexural strength, Izod impact, water absorption and screw withdrawal strength with wall thickness of 5mm (+/1mm) and with frames having mitred joints at each corner, joined together by two nos. of 10 x 8 mm &amp; 40 mm long PVC dovetail keys including hard wood piece support along the full vertical and horizontal length in rebate portion hole for fixing hinges and fixtures and the frames fixed to Walls/columns with 15 mm long dash fasteners/holdfasts (dash fasteners/holdfasts to be paid separately) etc. complete as per the direction of Engineer in charge,with prior approval of concerned Superitending Engineer.
</t>
  </si>
  <si>
    <t xml:space="preserve">Supply &amp; Fixing of  Rectified Porcelain Stoneware Tiles for Ventilated Facades of Specified size as per specification/ site drawings having 6 mm and 9 mm thickness with factory made Kerfs (grooves) as per need and size 600/1200 and 800/1600. The  Rectified Porcelain Stoneware Tiles shall possess properties having Water absorption &lt; 0.5% Bending Strength &gt; 40 N/mm2 and are resistant to : UV Light, chemicals, smog, thermal shocks &amp; bacteria. The facade will be made from Nexion Rectified Porcelain Stoneware Tiles (Sintered Compact Surfaces) specified as per ISO 13006 : Annex G- EN 14411 : Annex G : Dry Pressed Ceramic Tiles and all the tests carried out by Italian labs accredited according to ISO/ IEC 17025 : 2005. The Terramilano Fixing sub structure will confirm to Norme Tec niche per le Costruzioni NTC/8 (Technical Standard for construction) guidelines for construction in Italy, Eurocode 0 " Information on the method of semi-probabilistic limit states and safety factor " Euro coad 1 " Determination and calculation of actions on structure " Euro 9 " Project aluminum structures " UNI 11018 and ETAG 034 The Substructure will consists of Upright extruded aluminum profile TruSt80, alloy 6060 T5 thickness equal to 1.5 to 2 mm and dimension 80 x 110 mm, inter axis 80 cm of Length 3660 mm, 8085 Aluminum box Section of 1 x 3 inch,1x2inch and 1x 5 inch of length 3660 mm and thickness 1.5 to 2 mm as per need. Brackets St80 galvanized steel and aluminum of 80 mm x 60 mm, aluminum L bracket size 1.5 x 1.5 inch and 1 x 2.5 inch thickness 3 mm that allow to anchor the vertical stand to the Building, 9 mm/6mm S10 Hooks Harmonic Stainless Steel AISI 304 which supports the weight of the Tiles; Bossong/Hilti Mechanical Fasteners and  Nylon Anchor Fastner; and Structural Sealant of 3M for Ventilated Facade. Packing of Edges and corner with window seal with ACP of appoved make for water Proofing and alteration. Inclusive of scaffolding and fixing. The installation method differ according to the structure of building and design. For EXTERNAL AND INTERNAL CLADDING OF STRUCTURE. with prior approval of concerned Superitending Engineer.
</t>
  </si>
  <si>
    <t xml:space="preserve">Supply &amp; Fixing of  Rock / Stone Finished outdoor vitrified flooring Tiles 20 mm thick and required width wide in plain pattern including  Cement float, filling joints, with neat cement slurry, Natural sand, curing and cleaning complete. with prior approval of concerned Superitending Engineer.
</t>
  </si>
  <si>
    <t xml:space="preserve">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
</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</si>
  <si>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
.</t>
  </si>
  <si>
    <t xml:space="preserve">Supply &amp; Fixing of  Full Body Vitrifid Steptiles Ready to install Treads and Risers 16 mm thick, required width and required finish in plain pattern including Cement float, filling joints, with neat cement slurry, Natural sand, curing and cleaning etc complete. with prior approval of concerned Superitending Engineer.
</t>
  </si>
  <si>
    <t xml:space="preserve">Supply &amp; Fixing of  Full Body Vitrifid Steptiles Ready to install Treads and Risers 12 mm thick, required width and required finish in plain pattern including Cement float, filling joints, with neat cement slurry, Natural sand, curing and cleaning etc complete. </t>
  </si>
  <si>
    <t xml:space="preserve">Supply &amp; Fixing of Rock/ Stone Finished Full Body Vitrifid Steptiles with thick Bullnose for Ready to install Treads and Risers,  16 mm thick and of required width  in plain pattern including Cement float, filling joints, with neat cement slurry, Natural sand, curing and cleaning complete. with prior approval of concerned Superitending Engineer.
</t>
  </si>
  <si>
    <t xml:space="preserve">Supply &amp; Fixing of Rock/ Stone Finished Full Body   Steptiles Stone  Vitrifid Tiles with thick Bullnose for Ready to install Steps and Risers  12 mm thick and required width wide in plain pattern including  Cement float, filling joints, with neat cement slurry, Natural sand, curing and cleaning complete. with prior approval of concerned Superitending Engineer.
</t>
  </si>
  <si>
    <t xml:space="preserve"> IS 12594-1988</t>
  </si>
  <si>
    <t xml:space="preserve">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32 mm to 40 mm dia. with prior approval of concerned Superitending Engineer.
</t>
  </si>
  <si>
    <t xml:space="preserve">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16 to 25 mm dia with prior approval of concerned Superitending Engineer.
</t>
  </si>
  <si>
    <t xml:space="preserve">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8 to 12 mm dia with prior approval of concerned Superitending Engineer.
</t>
  </si>
  <si>
    <t xml:space="preserve">Providing and constructing non load bearing wall with 200 mm Horizontally perforated THERMO clay hollow blocks with compressive  strength not less than 35Kilogram/Sqcm, U value of 0.60 W/m2K, Water Absorption of 15% mansonry  to be done using sand cement mortar 1:6 with blocks of size 400mm x 200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
</t>
  </si>
  <si>
    <t xml:space="preserve"> IS code 3952</t>
  </si>
  <si>
    <t xml:space="preserve">Providing and constructing  non load bearing wall with 150 mm Horizontally perforated THERMO clay hollow blocks with compressive  strength not less than 35Kilogram/Sqcm, U value of 0.60 W/m2K, Water Absorption of 15% mansonry  to be done using sand cement mortar 1:6 with blocks of size 400mm x 150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
</t>
  </si>
  <si>
    <t xml:space="preserve">Dry wall cladding with clay tile; Designing, supplying and fixing of  Clay tile of Wienerberger (Red Series or Grey Series) or Equivalent with suitable size and thickness not less than 20 mm as per manufacturer with approved colour and pattern with composition of finest powdered clay and colour mixtures. The clay tile shall be fixed on the suitable farming system by using continuous aluminium profiled section as per manufacturer with suitable size and spacing to withstand the structural design criteria specifled in the technical specification by using necessary HDG brackets, SS316 grade anchor bolts etc as per manufacturer specification. Cladding joints should be with open groove system. with prior approval of concerned Superitending Engineer.
</t>
  </si>
  <si>
    <t xml:space="preserve">Providing and constructing  non load bearing wall with 200 mm  Grinded Horizontally perforated clay hollow blocks with compressive  strength not less than 35Kilogram/Sqcm, U value of 1.00 W/m2K, Water Absorption of 15% tolerance on  Grinded brick height is +/- 1.00 mm, masonry to be done using POROTHERM Dry Flx. Systeam with 20 mm thick S shape application (Application method need to be followed as per Wienerberger methodology) blocks of size  400mm x 200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
</t>
  </si>
  <si>
    <t>Providing and constructing  non load bearing wall with 150 mm Grinded Horizontally perforated clay hollow blocks with compressive  strength not less than 35Kilogram/Sqcm, U value of 1.2 W/m2K, Water Absorption of 15% tolerance on   Grinded brick height is+/- 1.00 mm, masonry to be done using  Dry Flx. Systeam with 20 mm thick S shape application (Application method need to be followed as per Wienerberger methodology) blocks of size  400mm x 150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t>
  </si>
  <si>
    <t xml:space="preserve">Providing and constructing  non load bearing wall with 100 mm Grinded Horizontally perforated clay hollow blocks with compressive  strength not less than 35Kilogram/Sqcm, U value of 1.7 W/m2K, Water Absorption of 15% tolerance on   Grinded brick height is +/- 1.00 mm, masonry to be done using  Dry Flx. Systeam with 20 mm thick S shape application (Application method need to be followed as per Wienerberger methodology) blocks of size  400mm x 100 mm x 200 mm (12.5 brick per  One Square Metre.) including cost of material, labour charges, scaffolding, curing at all height, RCC. stiffener band necessary at every 1.0 meter height of the wall,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
</t>
  </si>
  <si>
    <t>Providing and fixing of imported clay tiles pn M.S. frame Work using  Maditerranean plus roof tiles of Wienberger tile of colour Red Engobe or equivalent with necessary accessories required to fix tile including clips and screw (Prior permission of S.E. is to be obtained before inclusion)</t>
  </si>
  <si>
    <t xml:space="preserve">Waret supply and sanitary </t>
  </si>
  <si>
    <t>Providing and fixing Ductile iron manhole cover of light/medium/heavy duty with frame of any size over inspection chamber etc. complete (Prior permission of S.E. is to be obtained before inclusion of this item in the estimate)</t>
  </si>
  <si>
    <t xml:space="preserve">Providing and constructing Ductile Iron circular manhole 45 cm dia. At top 90 cm at bottom up to 1.80 meter to 2.70 meter depth including excavation, laying 1:4:8 cement concrete bedding 15 cm thick burnt brick mansonry with 1:1 cement mortar plaster 25 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
</t>
  </si>
  <si>
    <t xml:space="preserve">Providing and laying CE Marked Woven Polypropylene Geotextile indigenously manufactured from black UV stabilized polypropylene tape yarn of Techfab India on the prepared subgrade for Reinforcement cum separation cum drainage &amp; filtration application with necessary overlaps as per drawing etc. complete. (Specification: MORTH Section-700) with prior approval of concerned Superitending Engineer. a)TFI-5300 Type-I
</t>
  </si>
  <si>
    <t xml:space="preserve">Providing and laying CE Marked Woven Multifilament Polyester Geotextile indigenously manufactured using high molecular weight, high tenacity polyester filament yarn with high tensile strength, low elongation and low creep of Techfab India on the prepared subgrade for Reinforcement cum separation cum drainage &amp; filtration application with necessary overlap as per drawing etc. complete. (Specification: MORTH Section-700) with prior approval of concerned Superitending Engineer.
</t>
  </si>
  <si>
    <t xml:space="preserve">a) TFI-3100 </t>
  </si>
  <si>
    <t xml:space="preserve">b) TFI-3200 </t>
  </si>
  <si>
    <t xml:space="preserve">Providing and laying CE Marked Needle Punched and Mechanically Bonded Non-Woven Geotextile (TechGeo) indigenously manufactured from high quality polypropylene staple fibres (continuous filament will not be accepted) of Techfab India on the prepared subgrade for separation,  drainage &amp; filtration application with necessary overlaps as per drawing etc. complete. (Specification: MORTH Section-700 ) with prior approval of concerned Superitending Engineer.
</t>
  </si>
  <si>
    <t xml:space="preserve">Providing and Laying CE marked Knitted and PVC coated Polyester Biaxial Geogrid (Techgrid) for Basal Reinforcement indigenously manufactured  from selected high tenacity polyester yarn with high molecular weight of Techfab India (&gt; 25000 g/mol), and low carboxyl end group (&lt;30mmol/Kilogram)  (extruded PP geogrids &amp; Polyester strips &amp; Geostrips, Steel Strips not allowed &amp; not accepted). Requirement of geogrid strength in both direction and granular fill. (Coating of Geogrid/ reinforcing geosynthetic material with LDPE, approved, Bitumen and any other coating will not be allowed and will not be accepted). For reinforcement application to subgrade, unbound sub base / base courses &amp; soil stabilization, etc. complete (Specification: MORTH Section-700). with prior approval of concerned Superitending Engineer.
</t>
  </si>
  <si>
    <t xml:space="preserve">Providing and laying CE Marked PP Extruded Biaxial Geogrid for basal reinforcement, indigenously manufactured from virgin high density polypropylene of Techfab India having aperture size of (38 x 38)mm and ultimate tensile strength of 20 kN/m on both direction with minimum junction strength of 95% &amp; minimum radial stiffness of 350 kN/m (@0.5% strain for reinforcement application to subgrade, unbound sub base / base courses &amp; soil stabilization, etc. complete (Specification: MORTH Section-700).with prior approval of concerned Superitending Engineer.
</t>
  </si>
  <si>
    <t xml:space="preserve">Providing and laying CE Marked knitted and PVC coated Polyester Uniaxial Geogrid (Techgrid) indigenously manufactured from selected high tenacity polyester yarn with high molecular weight of Techfab India  (&gt; 25000 g/mol), and low carboxyl end group (&lt;30 mm mol /Kilogram)  (extruded PP geogrid &amp; Polyester  strip &amp; Geostrip, steel strips not allowed &amp; not accepted ) with granular fill as per design prepared by technical provider of reinforced earth wall and slope. The reinforced earth wall and slope should have 100% coverage of 5m width knitted and PVC coated Polyester geogrid. (Coating of Geogrid/Reinforcing geosynthetic material with LDPE, approved, Bitumen and any other coating will not be allowed and will not be accepted) for reinforced soil wall and reinforced slope application, etc. complete (Specification: MORTH Section-3100).with prior approval of concerned Superitending Engineer.
</t>
  </si>
  <si>
    <t xml:space="preserve">Providing and laying Geocell-Techcell CE Marked a three dimensional honeycomb like cellular confinement system having weld spacing 356mm and cell depth 150mm of Techfab India, indigenously manufactured by blend of various polyethylene and additives, polyethylene strips ultrasonically welded consists of a multiple rhomboidal indentations over the entire strip on the prepared subgrade for subgrade stabilization by reinforcement and drainage application for roads, ground improvement work and erosion control of slopes etc. complete. (Specification: MORTH Section-700) with prior approval of concerned Superitending Engineer.
</t>
  </si>
  <si>
    <t xml:space="preserve">Providing and laying CE Marked Reinforced Non-Woven Composite indigenously manufactured needle punched polypropylene  (continuous filament will not be accepted) of Techfab India, Reinforced with high tenacity Polyester Yarn  on the prepared sub grade for Reinforcement cum separation cum drainage &amp; filtration application with necessary overlaps as per drawing etc. complete. (Specification: IRC:SP:59-MORTH Section-700) with prior approval of concerned Superitending Engineer.
</t>
  </si>
  <si>
    <t xml:space="preserve">Providing and inserting CE Marked Prefabricated Vertical Drain / Band Drain (TechDrain)  of Techfab India indigenously manufactured   with Polypropylene Core and wrapped with Non-Woven Geotextile in the very soft clay to a design depth for quick consolidation etc. complete. (Specification: MORTH Section-700).with prior approval of concerned Superitending Engineer.
</t>
  </si>
  <si>
    <t xml:space="preserve">Providing &amp; fixing CE Marked Metal Gabions indigenously manufactured as per required section including boxes made of mechanically woven hexagonal shaped wire mesh of type, (8 x 10)cm, edges mechanically selvedged made of heavily (Zinc + PVC) coated G.I. wires as per BS:443, mesh wire 2.70/3.70 mm Ø (ID/OD), edge wire 3.40/4.40 mm Ø (ID/OD) of Techfab India type and filled with 20 to 50Kilogramweight trap stones including conveying with all leads and lifts and placing at required places in required line, level, slope, section as directed, etc. and tied by 5% lacing wire 2.20/3.20 mm Ø (ID/OD) as directed by Engineer-in-charge. For retaining walls, toe walls, etc. for slope protection &amp; erosion control application of river bank &amp; sea-shore etc. complete (Specification: MORTH section-2500. (Excluding Rubble) with prior approval of concerned Superitending Engineer.
</t>
  </si>
  <si>
    <t xml:space="preserve">Providing and laying  CE Marked Glassfibre GeoComposite (TechGlass AIC) indigenously manufactured from high performance glass fibre roving to form a reticular structural material with a unique combination of fused fibre glass and polypropylene non-woven needle punched geotextile to asphalt overlay flexible pavements and asphalt overlay distressed rigid pavements of Techfab India for Reinforcement, seizure reflective cracks, reduced surface rutting &amp; water infiltration. (Specification: MoRTH section-700).with prior approval of concerned Superitending Engineer.
</t>
  </si>
  <si>
    <t xml:space="preserve">Providing and laying a Paving Fabric CE Marked Needle Punched and Mechanically Bonded Non-Woven Geotextile of Techfab India, indigenously manufactured from high quality polypropylene staple fibres (continuous filament will not be accepted) with heat treatment on one side to form a strong, flexible and dimentionaly stable fabric structure, with optimum bitumen retention capacity to asphalt overlay over flexible pavement and distresses regid pcc pavement for moisture barrier, avoid refelective cracking and stress relieving membrane with necessary overlaps as per drawing, etc. complete. (Specification: MORTH section-700). with prior approval of concerned Superitending Engineer.
</t>
  </si>
  <si>
    <t xml:space="preserve">Providing and laying Fin Drains (Drainage Composite) TFI TDC-55130W CE Marked indigenously manufactured by thermo bonding a polypropylene drainage core- Geonet comprises of two sets of parallel overlaid ribs integrally connected to have a rhomboidal shape and Needle Punched &amp; Thermally Bonded Nonwoven Geotextile on the prepared sub base of paved/unpaved roads &amp; behind the RE wall by replacing granular filter media for separation,  drainage &amp; filtration application with necessary overlaps as per drawing etc. complete . (Specification: MORTH Section-700 ) with prior approval of concerned Superitending Engineer.
</t>
  </si>
  <si>
    <t xml:space="preserve">Construction of Reinforced Earth Wall in M-35 Block Facia by Providing and Laying CE marked Knitted and PVC coated Polyester Uniaxial Geogrid (Techgrid) of Techfab India indegeniously manufactured  from selected high tenacity polyester yarn with high molecular weight (&gt; 25000 g/mol), and low carboxyl end group (&lt;30mmol/Kilogram) for Reinforced soil wall (extruded PP geogrids &amp; Polyester strips &amp; Geostrips, Steel Strips not allowed &amp; not accepted) with granular fill of PHi-32 degree (design is to be carried out in accordance with BS-8006 / FHWA) with concrete block by M-35 as facia, casting &amp; erection of blocks with Techgrid, providing &amp; laying levelling pad by M-15, providing and laying coping beam by M-35, providing and laying 300mm thick filtermedia etc. completed as per necessary drawing and instruction of Engineer-in-charge. Excluding providing, laying and compacting selected backfill and retained fill behind the wall, excavation and ground improvement, if any. The reinforced earth wall and slope should have 100% coverage of 5m width Knitted and PVC coated Polyester Geogrid. (Coating of Geogrid/ Reinforcing geosynthetic material with LDPE, approved, Bitumen and any other coating will not be allowed and will not be accepted). (Specification: MORTH Section-3100) with prior approval of concerned Superitending Engineer.
</t>
  </si>
  <si>
    <t xml:space="preserve">Providing Heavy Duty Fibre Glass Reinforced Plastic Temporary Barricade of 1.75 m hight, with base width of 430 mm as a provision to accept water ballasting of 101 Itrs-110 Ltrs approx. and arrangement for traffic diversion such as traffic signals during construction at site, for day and night as per requirement. The raw material shall be UV stabilized Linear Low Density Polyethylene and should meet the  requirements stipulated in standard IS: 10146-1982, IS:10141-1982  and should also comply to FDA:CFR Title 21.177.1520. Olefin Polymers , with specific FRP Grade 300-104 reinforced during moulding process to the permissible extent for improved impact strength. Qualification Criteria: For qualifying the  sample , few tests shall be performed at Government Lab OR NABL Accredited Lab on Site Safety Fence sample, failure or deviations in test results of sample  shall be disqualified.The tests and qualifying results are as under, (a) tensile strength at yield by ASTM D 638 =20.93 mPA, (b) Elongation at break ASTM D 638 = 121.66 mPA (c)  Flexural Modulus ASTM D 790 = 633.76 mPA (d) Izod Impact Strenth (Notched) ASTM D 256 = 4.41Kilogram/  One Square Metre (e) Izod Impact Strenth (Un-Notched) ASTM D 256 = 67.04Kilogram/  One Square Metre (f) Drop Impact strength 25KilogramLoad from 1 m, 2 m &amp; 5m height  the weight of empty single Rotomoulded Plastic Barricade without water ballasting shall be 34 Kilograms approx. &amp; total weight after water allasting shall be 135 Kilograms -140 Kilograms +/- 5 Kilograms (tolarance)The main Barricade body of hight 1750 mm approx is connected with the Extension body through 4 set of nut bolt washers .extenstion body through 4 set of nut bolt  washers. Extension body is designed with 9 Nos kiss offs on rear side; the dimension of Extension body are 1500 mm (length),70 mm (width),250 mm (effetive height after fixing ) &amp; dimension of its male collarare 1420 mm  (length),25 mm (width),30 mm approx ( height), it is inserted in U groove provisioned  on top of main body Barricade Model for interlconnecting.the minimum thickness of all over surface of plastic barricaed shall be 5 mm +/- 20%.the rear bottam shall have to provision to fix two brackets at both end in corner for anchoring purpose .each rear bracket is constructed through rod of Dia.60 mm with curvature welded with  MS strip of 3 mm thick ,50 mm width and 90  mm length at its top and base ,effective bracket shall be 410 mm approx. the anchoring hole in each bracket shall be 18 mm dia. for routine the MS bolts of 16 mm thickness and 150 mm length with sharp pointed edge at one end .the upper part of each bracket shall have a slot size of 30 mm x 10 mm for connecting it  with barracade model through bolts.similarly front bracket for site safety fence is 3 mm thick ,50 mm width, feective height after single bend is 230 mm and anchoring in each bracket shall be dia 18 mm unique safety feature for firm gripping to prevent from displacement and falling  when inter connected even without water filling . There shall be 7 no's premoulded inserts on site Safety Fence for following application: 2no's for safety latches interconnectivity, 2 no's for fixing rear brackets for anchoring, one One Number at front side for fixing the front bracket for higher stability, and 2 nos on Extension top for holding light brackets / Rod for cloth holding. The plastic barricades has a strong vertical rib of 1740 mm length at the rear centre &amp; 72 No's of kiss offs spread on entire rear surface , the  water container (bottom) will also be equipped with 2 additional ribs on top to withstand nominal load if applied over its surface. The Fibre glass Reinforced Plastic Site Safety Fence shall have one drain bung insert moulded with plastic plug , two injection moulded water caps/ lids for base tank, and one yellow black zebra reflective tape as integrated accessories. Please refer the detailed drawing of Site Safety Fence. During construction barricading and arrangement for traffic diversion has to be kept contonuously and maintained properly till the completion of all the activities. All required Project details as per standards shall be screen printed on each board. Other requirements as per Specification in Contract. with prior approval of concerned Superitending Engineer.
</t>
  </si>
  <si>
    <t>a) For 725 mm height  (LType Jersey Barrier ) ,Empty Weight:6.67 Kilogram/ Rgm,Weight Full : 35.89Kilogram/ Rgm approx. (After Water / Sand Filling)</t>
  </si>
  <si>
    <t>b) For 750 mm height  (With Interlocking provison - For Traffic Delineation Applications ) , Empty Weight:9.04 Kilogram/ Rgm,Weight Full : 57.14Kilogram/ Rgm approx. (After Water / Sand Filling)</t>
  </si>
  <si>
    <t>c) For 750 mm height  ( Jersey Barrier Model with unique Interlocking Provision)  , Empty Weight:9.0 Kilogram/ Rgm,Weight Full : 55.00Kilogram/ Rgm approx. (After Water / Sand Filling)</t>
  </si>
  <si>
    <t xml:space="preserve">organosilance Nanotechnology for Bituminous organosilance nanotechnology such as Zycotherm added in the bitumen binder @ 0.1% dosage to the weight of the bitumen at HMA plant to schive chemical bonding,complete coating and consistant compaction in various bituminous mixes such as BM/DBM/Carpet/sealcoat/MSS/SDBC etc.as per the direction of Engineer-in-charge with prior approval of concerned Superitending Engineer.
</t>
  </si>
  <si>
    <t xml:space="preserve">Water proofing of subgrade:waterproofing on top compacted (as per relevant MORT&amp;H specification)sub grade and shoulder soil base with organosilance Nanotechonology &amp; nano acrylic co-polymer with water (&lt;1000 ppm TDS)in the ratio of 1KilogramOrganosilance  Nanotechonology :1Kilogramnano acrylic co-polymer :200 liter water spray @3 liter/ One Square Metre in two spray application (1.5 liter +1.5 liter) as per direction of the Engineer-in-charge. with prior approval of concerned Superitending Engineer.
</t>
  </si>
  <si>
    <t xml:space="preserve">providing and applying primer coat with bitumen emulsion on prepared surface of Aggregate layer including clearing of road surface and spraying primer mixed with Nano- Technology silance in the ratio 1:100:100 (1Kilogramsilance :100KilogramSS1 Emulsion:100 liter water);the rate of 1 Liter/ One Square Metre using mechanical means as per the direction of Engineer-in-charge. with prior approval of concerned Superitending Engineer.
</t>
  </si>
  <si>
    <t xml:space="preserve">Tack coat (with Silance nanotechnology):preparing and applying of water soluable organo silance nanotechnology (for bitumen emulsion application ,IRC approved) with cationic bitumen emulsion CRS1 amd water (&lt; 1000 ppm TDS) in the ratio of 1:4Kilogram organo  silance : 100Kilogram cationic bitumen emulsion CRSS1: 200 liter water. with prior approval of concerned Superitending Engineer.
                                                                                                                                                                                                                   </t>
  </si>
  <si>
    <t xml:space="preserve">Construction of stabilised soil base with organo silance  by providing locally available moorum/soil(70%) mixed with 30% GSB ॥ 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
</t>
  </si>
  <si>
    <t xml:space="preserve">Construction of stabilised soil base with organo silance  by providing locally available moorum/soil(70%) mixed with 30% GSB ॥ 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
</t>
  </si>
  <si>
    <t>Construction of stabilised soil base with organo silance  by providing locally available moorum/soil(70%) mixed with 30% GSB ॥ 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</si>
  <si>
    <t xml:space="preserve">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rubble obtained by blasting.(Hand broken). with prior approval of concerned Superitending Engineer.
</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</si>
  <si>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rubble obtained by blasting.(Hand broken).</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</si>
  <si>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Boulders (Hand broken).</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</si>
  <si>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Boulders (Hand broken).</t>
  </si>
  <si>
    <t>Spreading  80/40 mm metal for road work including sectionong etc complete as directed by Engineer in charge .</t>
  </si>
  <si>
    <t xml:space="preserve">Compacting the sub grade/gravel/oversize metal (200 mm loose) layers for all width with Power roller having weight 8 to 10 MT. including necessary, labour, materials and artificial watering complete. 
</t>
  </si>
  <si>
    <t xml:space="preserve">Compacting the sub grade/gravel/oversize metal (200 mm loose) layers for all width with Vibratory roller having weight 8 to 10 MT. including necessary, labour, materials and artificial watering complete. 
</t>
  </si>
  <si>
    <t xml:space="preserve">Compacting the sub grade / gravel / size metal (100 mm loose) layers for all widths with Power roller having weight 8 to 10 MT. including necessary, labour, materials and artificial watering complete. 
</t>
  </si>
  <si>
    <t xml:space="preserve">Compacting the sub grade / gravel / size metal (100 mm loose) layers for all widths with vibratory roller having weight 8 to 10 MT. including necessary, labour, materials and artificial watering complete. 
</t>
  </si>
  <si>
    <t>Providing and applying two coats Apex Ultima Puranature Anti-Pollution Or equivalent approved brand, paint should decomposes organic substances and inorganic gases(NOx, VOC’s, CO, SOx, formaldehydes, etc.) in presence of natural or artificial light. It contains Graphene and nanoparticles of titanium oxide. and Absorbs CO2 (4.8 Kilogram/15 l). plaster crack should be filled by Acrylic base Crack seal/Textured Crack filler, Paint has to applied on one coat of Apex Ultima Puranature Anti-Pollution Primer or Equivalent. Warranty Should be given by the Manufaturer The work should be done by the Manufacturer Recommended applicator and he should be able to furnish stage wise onsite technical reports from the concerned company technologist.</t>
  </si>
  <si>
    <t>Supply of ready mix patch repairing compound as per section 3000.2.2(filling pothole and patches repair with specific approval of the engineer),MORT&amp;H specifications for roads and bridge works,5th Revision, for instant repair of surface defects of  road under all weather conditions.The premix should consists of a binder with hydrophilic properties and accelerated adherence to all types of aggregares and can be applied on all patches and potholes including water logged patches and poyholes and in rainy conditions. The material should be suitable for both Bituminous and concrete roads with quick setting properties and allow traffic to be released within 10 mins.of patch or pothole repair.the material should for use on roads with both passanger and heavy commercial vechiles.The mix should be suitable for reparing of surfacing course and should be comparising of fine aggregates 0-10 mm,(5.5-7.5 %).additives as ewquired.the mix should packed in bags which can be easily handled manually and be storable under normal storage conditions for at least 8 month.</t>
  </si>
  <si>
    <t>Fire Door 45mm 1HR FRL (60/60) 3 Criteria - INTEGRITY / INSULATION/ STABILITY WOODEN DOOR - Fire Door Tested in accordance to IS: 3614 Part 2.</t>
  </si>
  <si>
    <t xml:space="preserve">Providing  60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with prior approval of concerned Superitending Engineer.
</t>
  </si>
  <si>
    <t>a) Door Frame: Supplying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60 mm spray quoted with 2 coats of intumescent paint of minimum 200 micron, with single row of Brush- Type ASTROFLAME intumescent strip of size 10mm x 4mm affixed in the slit of the Frame for fire and smoke sealing, etc. complete.</t>
  </si>
  <si>
    <t>b)Shutter : Providing of 65mm thick asbestos free composite - 3 criteria - fire, heat and smoke check Accoustic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100x32 mm with 32mm thick infill of ceramic fiber (density 128Kilograms/CMT), vermaculite mix faced with 6mm Fire retardant High Density ply, internally lipped with hardwood beading, and pasted in Hydraulic Press under 50 tonnes pressure, spray quoted with 2 coats of In tumescent paint of minimum 200 micron, and with 1 row of Brush- Type Astroflame® intumescent strip (imported) of size 10mmx4mm concealed for fire and smoke sealing in the grooves in the shutter on all edges except bottom, without any external lipping.</t>
  </si>
  <si>
    <r>
      <rPr>
        <u/>
        <sz val="10.5"/>
        <rFont val="Times New Roman"/>
        <family val="1"/>
      </rPr>
      <t>c) Vision Panel:</t>
    </r>
    <r>
      <rPr>
        <sz val="10.5"/>
        <rFont val="Times New Roman"/>
        <family val="1"/>
      </rPr>
      <t xml:space="preserve">
1 HR rated E Class clear high stress fire rated glass is pre fabricated strategically inside theshutter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r>
  </si>
  <si>
    <t xml:space="preserve">Providing of  Accoustic Door to effectively control noise inconference rooms, broadcasting studios, theatres and music practice rooms. with prior approval of concerned Superitending Engineer.
</t>
  </si>
  <si>
    <t>a)Door Frame: Providing Frames for Accoustic door shutters with double rabbit of 68mm 1st class Malaysian Hardwood Frame densified and pressure treated with chemicals in vacuum impregnation vessel under 160 PSI pressure as per IS:401and kiln seasoned to moisture below 15% as per IS:1141 of section 120 X 70 mm spray quoted with 2 coats of In tumescent paint of minimum 200 micron, with 1 row of Hafele Accoustic seals concealed in the groove of the Frame for noise control, etc. complete as per direction of Engineer in Charge</t>
  </si>
  <si>
    <t>b)Shutter: Providing of 65mm thick Accoustic Door Shutters with wooden structure comprising of Chemical treated internal timber with anti termite chemicals in pressure impregnation vessels under 160 PSI pressure as per IS:401and kiln seasoned to moisture below 15% as per IS:1141 frame work of 100x 48 mm with 48 mm thick infill of ceramic vermiculite mix of density 54Kilograms/CMT, 3mm sheet rubber interlayer sheet on one side for acoustic property, faced with 6mm High Density Waterproof Ply confirming to IS Code 2201, internally lipped with hardwood beading, and pasted in Hydraulic Press under 50 tonnes pressure, spray quoted with 2 coats of PU paint of minimum 200 micron of color of engineer choice (any Veneer or Lamination will cost extra), without any external lipping along with double rebatting in shutters &amp; accoustic seal</t>
  </si>
  <si>
    <t>2 Hour Insulated, Flame, Smoke Radiation check Lead Lined Fire Door 57mm 2HR FRL (120/120) 3 Criteria - INTEGRITY / INSULATION/ STABILITY WOODEN DOOR - Fire Door Tested in accordance to IS: 3614 Part 2. with prior approval of concerned Superitending Engineer</t>
  </si>
  <si>
    <t>Providing of  120 min Fire rated lead lined doors system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Lead lined to check radiation. Code No; 2 Hour Insulated, Flame, Smoke Radiation check Lead Lined Fire Door 57mm 2HR FRL (120/120) 3 Criteria - INTEGRITY / INSULATION/ STABILITY WOODEN DOOR - Fire Door Tested in accordance to IS: 3614 Part 2.</t>
  </si>
  <si>
    <r>
      <t xml:space="preserve">a) </t>
    </r>
    <r>
      <rPr>
        <u/>
        <sz val="10.5"/>
        <rFont val="Times New Roman"/>
        <family val="1"/>
      </rPr>
      <t>Door Frame:</t>
    </r>
    <r>
      <rPr>
        <sz val="10.5"/>
        <rFont val="Times New Roman"/>
        <family val="1"/>
      </rPr>
      <t xml:space="preserve"> Providing Frames for Lead Lined Fire resistant door shutters 1st class Malaysian Hardwood Frame densified and pressure treated with fire retardant chemicals in vacuum impregnation vessel under 160 PSI pressure as per IS:401and kiln seasoned to moisture below 15% as per IS:1141 of section 140 X 70 mm with 45mm thick two layered 3mm Lead Line Sheets with 10mm overlap from either side &amp; spray quoted with 2 coats of In tumescent paint of minimum 200 micron, with 1 row of Brush- Type Astroflame® intumescent strip (imported) of size 10mmx4mm concealed in the groove of the Frame for fire and hot and cold smoke sealing, etc. complete as per direction of Engineer in Charge</t>
    </r>
  </si>
  <si>
    <t>b) Shutter: Providing of 57mm thick asbestos free composite, 'TUFWUD' brand - 3 criteria - fire, heat and smoke check Lead Lined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100x30 mm with 30mm thick infill of ceramic fibre (density 128 Kilograms/CMT) vermiculite mix, 3mm thick Lead Sheet on one side faced &amp; 3mm Fire retardant High Density Fibreboard, internally lipped with hardwood beading, and pasted in Hydraulic Press under 50 tonnes pressure, spray quoted with 2 coats of Intumescent paint of minimum 300 micron, and with 1 row of Brush- Type Astroflame® intumescent strip (imported) of size 10mmx4mm concealed for fire and smoke sealing in the grooves in the shutter on all edges except bottom, without any external lipping.</t>
  </si>
  <si>
    <t xml:space="preserve">Providing of  Lead Lined Door system with 120x60 mm Hardwood Frames, interlayered with 3mm lead and 44mm Solid core flush door shutters conforming to the I.S. specification 2202-1991 (specification for wooden flush door shutter – solid core type), interlayered with 3mm lead with prior approval of concerned Superitending Engineer.
</t>
  </si>
  <si>
    <r>
      <t xml:space="preserve">a) </t>
    </r>
    <r>
      <rPr>
        <u/>
        <sz val="10.5"/>
        <rFont val="Times New Roman"/>
        <family val="1"/>
      </rPr>
      <t>Door Frame:</t>
    </r>
    <r>
      <rPr>
        <sz val="10.5"/>
        <rFont val="Times New Roman"/>
        <family val="1"/>
      </rPr>
      <t xml:space="preserve"> Providing Frames for Lead Lined door shutters 1st class Malaysian Hardwood Frame densified and pressure treated with fire retardant chemicals in vacuum impregnation vessel under 160 PSI pressure as per IS:401 and kiln seasoned to moisture below 15% as per IS:1141 of section 120 X 70 mm with 45mm thick two layered 3mm Lead Line Sheets being overlapped from either side, spray quoted with 2 coats of Enamel paint after one coat of white wood primer of minimum 200 micron etc. complete as per direction of Engineer in Charge. with prior approval of concerned Superitending Engineer.
</t>
    </r>
  </si>
  <si>
    <r>
      <t xml:space="preserve">b) </t>
    </r>
    <r>
      <rPr>
        <u/>
        <sz val="10.5"/>
        <rFont val="Times New Roman"/>
        <family val="1"/>
      </rPr>
      <t>Shutter:</t>
    </r>
    <r>
      <rPr>
        <sz val="10.5"/>
        <rFont val="Times New Roman"/>
        <family val="1"/>
      </rPr>
      <t xml:space="preserve"> Supplying of ' 44mm Solid core flush door shutters conforming to the I.S. specification 2202-1991 (specification for wooden flush door shutter – solid core type). 32mm Wooden structure of 1st class Hardwood or Pinewood of at least 50mm width, top and bottom rails of 75mm width, with filler material without any gap of 1st Class Hardwood, or pine wood, all chemically treated for termite and borer resistance as per IS 401:2001 under minimum 150 PSI pressure, and seasoned as per IS 1141: 1993 upto desired moisture level as per IS 287, with one side 3mm HDF &amp; other side 3mm lead &amp; 6mm BWP ply; all hot-pressed with Phenol Formaldehyde resin, internally lipped with hardwood beading, and pasted in Hydraulic Press under 50 tonnes pressure, spray quoted with 2 coats of enamel paint of minimum 300 micron. with prior approval of concerned Superitending Engineer.
</t>
    </r>
  </si>
  <si>
    <t>Providing and fixing Ductile iron Man Hole Covers/ Strom Water Grating and Grating with frame of Various sizes, weight and types and load bearing capacity as per EN-124, equivalent NECO  with prior approval of concerned Superitending Engineer.</t>
  </si>
  <si>
    <t>Supplying installation testing and commissoning of Hubless centrifugally cast iron pipes as per ISI 15905 equivalent to NECO inclusive of all necessary special fitting like bends, tees, and caps, 'Y' bends for cleaning offsets, junctions, cowls, etc. lad under floor/fixed on walls and in pipe shafts etc. complete. The quoted rate should include lead and lifting charges to all levels, necessary scaffolding and supports like hanger supports grip bolts and CV sheet 304 grade clamps etc. with prior approval of concerned Superitending Engineer.</t>
  </si>
  <si>
    <t>g) 250 mm dia</t>
  </si>
  <si>
    <t>h) 300 mm dia</t>
  </si>
  <si>
    <t>SSR 2022-23 :- New Items 2019--20</t>
  </si>
  <si>
    <t>Providing &amp; Fixing in position, Acoustical Panelling made from  Fabric wrapped Compressed polyester fibre nonwoven 9 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</si>
  <si>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t>Providing &amp; Fixing in position, Acoustical Panelling made from Wood-wool board 20mm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</si>
  <si>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Gypsum plain 12mm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</si>
  <si>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12mm wp Ply wood &amp; 1.5mm laminate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</si>
  <si>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t>Providing &amp; Fixing in position Acoustical Doors along with 150 x 150 mm teak wood frame, doors made from 50mm Teak wood frame 600 x600 c to c filled with 1000 Gsm synthetic wool 50mm thick and 3mm Tecsound from both sides, 12mm waterproof ply &amp; veneer from both sides , including 150mm heavy duty SS hinges (Geze / Dorma or eq.)  4 no each leaf,  with Door-closer (Dorma / Geze or eq.)  including cost of required Cut-Outs, decorative mouldings / finishing-items / melamine polish &amp; Scaffolding as per Architectural &amp; Acoustical Design &amp; Instructions &amp; Complete in all aspects .including all materials labour,finishing etc complete</t>
  </si>
  <si>
    <t>Providing &amp; fixing in position Stage flooring Made from 18mm plywood 1200 x 2400 &amp; 18mm Teakwood planks 100 x 800 having tongue &amp; grove on Sal-wood frame of 50 x 100 at 600mm c to c on stage surface including cost of required Cut-Outs, decorative mouldings / finishing-items / polish etc., as per Architectural &amp; Acoustical Design &amp; Instructions &amp; Complete in all aspects.  .including all materials labour,finishing etc complete</t>
  </si>
  <si>
    <t>Providing &amp; Fixing in position, Acoustical Ceiling made from Gypsum Plain Panels on approved heavy duty G.I. frame ceiling channels at 450 c to c, &amp; intermediate channels not more than 1200 c to c, along with ply wood forms  suspended with Hangers from Roof, in front of 1000 Gsm synthetic wool 50 mm thick, with Paint, including cost of required Cut-Outs, decorative mouldings / finishing-items &amp; Scaffolding, as per Architectural &amp; Acoustical Design &amp; Instructions &amp; Complete in all aspects.including all materials labour,finishing etc complete</t>
  </si>
  <si>
    <t>Providing &amp; Fixing in position, Acoustical Ceiling made from Compressed polyester fibre nonwoven 9mm  panels  on approved heavy duty GI frame 300 mm c to c &amp; intermediate channels at 1200 mm c to c,  suspended with Hangers from Roof, including cost of required Cut-Outs, decorative mouldings / finishing-items &amp; Scaffolding, as per Architectural &amp; Acoustical Design &amp; Instructions &amp; Complete in all aspects including all materials labour,finishing etc complete</t>
  </si>
  <si>
    <t>Providing &amp; Fixing in position, Acoustical Ceiling made from Rigitone 8/18 perforated panels on approved heavy duty G.I. frame, ceiling channels at 300 c to c, &amp; intermediate channels not more than 1200 c to c, suspended with Hangers from Roof, in front of 1000 Gsm synthetic wool 50 mm thick, with Paint, including cost of required Cut-Outs, decorative mouldings / finishing-items &amp; Scaffolding, as per Architectural &amp; Acoustical Design &amp; Instructions &amp; Complete in all aspects including all materials labour,finishing etc complete</t>
  </si>
  <si>
    <t>Providing &amp; Fixing in position, Acoustical Panelling made from 12mm thick Agro wood strips of 50, 75 7 100 mm width on 50 x 50 mm Sal-wood frame of 600 x 600 c to c having supports from wall of required length, in front of 1000 gsm synthetic wool 50 mm thick with approved coloured fabric on strips side &amp;  chicken mesh on wall side, including cost of required Cut-Outs, decorative mouldings / finishing-items / Melamine Polish &amp; Scaffolding, as per Architectural &amp; Acoustical Design &amp; Instructions &amp; Complete in all aspects. including all materials labour,finishing etc complete</t>
  </si>
  <si>
    <t>Providing &amp; Fixing in position, Fabric wrapped Compressed polyester fibre nonwoven 9mm  panels above the wood wool board panelling or existing sal wood frame, using adhesive, as per Architectural &amp; Acoustical Design &amp; Instructions &amp; Complete in all aspects.  including all materials labour,finishing etc complete</t>
  </si>
  <si>
    <t>Providing &amp; Fixing in position,  Partition made from 12mm thick Gypsum from both sides on 50 x 50 mm Sal-wood frame of 600 x 600 c to c, having  of 800 gsm synthetic wool 50 mm thick in between, including cost of required Cut-Outs &amp; Scaffolding, as per Architectural &amp; Acoustical Design &amp; Instructions &amp; Complete in all aspects including all materials labour,finishing etc complete</t>
  </si>
  <si>
    <t>Providing &amp; Fixing in position, Carpet  more than 800+ gsm, made with100% stain proof fibres of approved make along with 5mm underlay as per Architectural &amp; Acoustical Design &amp; Instructions &amp; Complete in all aspects  including all materials labour,finishing etc complete</t>
  </si>
  <si>
    <t>Providing &amp; Fixing in position, 1000 mm wide Auto-glow Aluminium extruded strips on auditorium steps as per Design &amp; Instructions &amp; Complete in all aspects.  Make Piccolo or Nexus</t>
  </si>
  <si>
    <t>Providing &amp; Fixing in position, 12mm wp Ply wood &amp; 1.5mm laminate  panels above the fabricated frame on one side , as per Architectural &amp; Acoustical Design &amp; Instructions &amp; Complete in all aspects. including all materials labour,finishing etc complete</t>
  </si>
  <si>
    <t>Providing &amp; Fixing in position, MS fabrication work using angles, sqr tubes, c channels etc  for various partition  frame as per Design &amp; Instructions &amp; Complete in all aspects . including all materials labour,finishing etc complete</t>
  </si>
  <si>
    <t>Providing &amp; Fixing in position, Under Deck insulation for metal deck using 1000 Gsm synthetic wool with  fixed to deck using adhesive and chicken mesh.</t>
  </si>
  <si>
    <t>Providing &amp; fixing in position, heavy duty fully upholstered Auditorium chairs 520 mm c to c tip-up type. Height of back should be less than 1030 mm with plastic protective cover on back and bottom having teak wood handles. Back to back distance is 1000mm. The auditorium chairs should be of following specifications   1. Powder Coated Heavy duty MS Stand.  2. Individually moulded , ergonomically designed  seat and back cushions. 3.Moulded Polyurethane Foam cushion. PU foam  density 48 – 52 Kilograms/cu.mtr  4. Moulded Polyurethane Foam manufactured in certified ISO 9001 facility  to ensure consistency in density for longevity .5.Upholstered in Foam laminated stretch sandwich Fabric for clean finish and soft comfortable feel as per the colour &amp; pattern selected by the client. 6.Seat and Back should have moulded synthetic protective cover. 7. Wooden or PU armrest  65mm x 20mm  - 330mm  long . 8.Mounted using Anchor fasteners.</t>
  </si>
  <si>
    <t>Providing and Fixing Rollar Blinds AMI Make or approved make &amp; shade of 38mm round Aluminium channel with Blackout fabric &amp; telting with chain (Ball) system with all necessary fixtures and fitting etc. complete. (Sample to be final by Engineer In-charge prior execution of work)</t>
  </si>
  <si>
    <t>Providing and Fixing Vertical Blinds of approved Make and shade of 100mm regular fabric with powder coated aluminium channel with telting PVC chain &amp; bottom weight plate with all necessary fixtures and fitting etc. complete. (Sample to be final by Engineer In-charge prior execution of work)</t>
  </si>
  <si>
    <t xml:space="preserve">Executive's  Table @ 1800Lx900Dx750HT 
Providing &amp; Fixing of Table @ 1800Lx900Dx750HT - TOP &amp; GABLE END to be made of  Membrane finish with soft water fall edges &amp; curved panel &amp; Decorated Anodized section MODESTY PANEL to be made of 18 mm thick Prelaminated particle board with PVC edge band as per drawing </t>
  </si>
  <si>
    <t>Pedestal Unit @ 420Lx450Dx650HT 
Providing &amp; Fixing of PEDESTAL @ 420Lx450Dx650HT :- To be made out of Complete Membrane consist of three Drawers as per drawing.</t>
  </si>
  <si>
    <t>Credestal @ 1200Lx450Lx650HT 
Providing &amp; Fixing of LOW HEIGHT CREDESTAL @ 1200L X 450D X 650H  :- To be made out of Membrane Finish ( 2 Openable Shutter &amp; 3 Drawer Pedestal in between )as per drawing.</t>
  </si>
  <si>
    <t>Executive Table @ 2250Lx2100Dx750HT including Low Height Credestal @ 1200Lx450Dx650HT Providing &amp; Fixing of Table  @ 2250Lx2100Dx750HT TOP &amp; GABLE END to be made of  Membrane finish with soft water fall edges &amp; curved panel &amp; Decorated Anodized section MODESTY PANEL to be made of 18 mm thick Prelaminated particle board with PVC edge band. INCLUDING CREDESTAL @ 1200L X 450D X 650H  :- To be made out of Membrane Finish ( 2 Openable Shutter &amp; 3 Drawer Pedestal in between ) as per drawing.</t>
  </si>
  <si>
    <t>Medium Height Partition @ 1800/1200HT
TILE BASED PARTITION SYSTEM:-  Tile based Aluminum partition system of 1800/1200 mm ht. made of 60mm thk aluminum frames having two separate race ways for laying electrical &amp; computer wiring. The wire management shall be through to the race way to be fitted at bottom of partition and other immediately below of work top with hook on type raceway cover for easy access of wires. Frames to be joined by aluminum connectors with M6 x 16 pan-head machin screw and washer with aluminum post cover. Post cover of snap on fashion to be connected on aluminum connectors. All visible aluminium to be in anodized finish. The top/ exposed sides of the frame and posts should be covered with horizontal/ Vertical trim and caps made of Aluminum in anodized finish in order to enhance its look.Upper tiles of partition to be in Soft Board or Marker tile of 9mm. thk., and prelaminated partical board lower tiles in laminate finish of 9mm. thk. on both the sides.</t>
  </si>
  <si>
    <t>Free Standing Table @ 1500Lx600Dx750HT
Providing and fixing Table of Size 1500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</si>
  <si>
    <r>
      <rPr>
        <u/>
        <sz val="10.5"/>
        <rFont val="Times New Roman"/>
        <family val="1"/>
      </rPr>
      <t>Free Standing Table @ 1350Lx600Dx750HT</t>
    </r>
    <r>
      <rPr>
        <sz val="10.5"/>
        <rFont val="Times New Roman"/>
        <family val="1"/>
      </rPr>
      <t xml:space="preserve">
Providing and fixing Table of Size 1350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</si>
  <si>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t>Free Standing Table @ 1200Lx600Dx750HT
Providing and fixing Table of Size 1200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</si>
  <si>
    <t>Library Area Table @ 1350Lx750Dx750HT
Providing &amp; Fixing of FREE STANDING TABLE @ 1350Lx750Dx 750HT:- TOP to be made of 25 mm thick Prelaminated particle board with PVC edge band,  BENT LEG to be CHROME FINISH as per drawing.</t>
  </si>
  <si>
    <t>Providing &amp; Fixing Curviliner Workstation @ 1500/1500Lx600/600Dx750HT
Providing &amp; Fixing Curviliner Workstation @ 1500/1500Lx600/600Dx750HT, Curvilinear Table Top @ 1500/1500Lx600/600D :- TOP to be made of 25 mm thick Prelaminated particle board with PVC edge band,  GABLE END to be made of 25 mm thick Prelaminated particle board with PVC edge band, KEYBOARD TRAY ( WITHOUT MOUSE TRAY ) :-  Metal Powder Coated - Black Color, CPU TROLLEY :-  Metal Powder Coated - Black Color, along with 3 DRAWER PEDESTAL UNIT having overall size 392L x 450D x 680Ht. mm. with central lock and key. 3 Drawers and body are complete metal with powder coat finish, facia in 18 mm prelaminated particle board,</t>
  </si>
  <si>
    <t>Conference Table @ 3600Lx1400Dx750HT
Providing &amp; Fixing of Main Table @ 3600Lx1400Dx750HT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2 Nos.</t>
  </si>
  <si>
    <t>Conference Table @ 1800 x 900 x 750 mm Ht.
Providing &amp; Fixing of Main Table @ 1800Lx900Dx750HT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1 Nos.</t>
  </si>
  <si>
    <t xml:space="preserve">12 Seater Reading Table for Library @ 3600Lx1200Dx750HT
Providing and Fixing 12 Seater Reading Table for Liberary @ 3600Lx1200Dx750HT Top: made from 25 mm Prelaminated Particle board.  All edges are covered by 2 mm. Thk. PVC edge bands glued by hot melt glue applied by auto edge banding machine. Gable Ends : made from 25 mm Prelaminated Particle board.  All edges are covered by 2 mm. Thk. PVC edge bands glued by hot melt glue applied by auto edge banding machine. Modesty panel : Made from 18mm both side prelaminated particle boards.All edges are covered by 0.8mm PVC edge bands glued by hot melt glue applied by auto edge banding machine. </t>
  </si>
  <si>
    <t>3 DRAWER PEDESTAL UNIT @ 392L x 450D x 680Ht. mm.
3 DRAWER PEDESTAL UNIT having overall size 392L x 450D x 680Ht. mm. with central lock and key. 3 Drawers and body are complete metal with powder coat finish, facia in 18 mm prelaminated particle board.</t>
  </si>
  <si>
    <t>Low Height Openable Storage @ 900Lx450x750HT 
Providing and fixing Openable Steel Storage of 900 x 450 x 750Ht, with 2 adjustable shelves, Complete body &amp; shutter made in  0.8 mm thick &amp; Top in 2 mm thick CRCA, 2 Shutter to be mounted with the help of cup hinges, and 4 adjustable levelers, enitre storage in powder coated finish with 60 to 80 microns. with 25 mm. thk additional Top on top of storage as as per drawing</t>
  </si>
  <si>
    <t>Medium Height Steel Storage @ 750Lx450Dx1200HT
Providing and fixing Openable Steel Storage of 750 x 450 x 1200Ht, with 2 adjustable shelves, Complete body &amp; shutter made in  0.8 mm thick &amp; Top in 2 mm thick CRCA, 2 Shutter to be mounted with the help of cup hinges, and 4 adjustable levelers, enitre storage in powder coated finish with 60 to 80 microns. with 25 mm. thk. as per drawing.</t>
  </si>
  <si>
    <t>Full Height Steel Storage @ 750Lx450Dx2100HT
Providing and fixing Openable Steel Storage of 750 x 450 x 2100Ht, with 4 adjustable shelves, Complete body &amp; shutter made in  0.8 mm thick &amp; Top  in 2 mm thick CRCA, 4 Shutter to be mounted with the help of cup hinges, and 4 adjustable levelers, enitre storage in powder coated finish with 60 to 80 microns as as per drawing.</t>
  </si>
  <si>
    <t>Multiple Compartment Lockers @ 1140Lx 457D x 1830 mm. Ht.
Providing and fixing Multiple Compartment Lockers @ 1140Lx 457D x 1830 mm. Ht. with 12 Compartments , Complete body &amp; shutter made of CRCA Sheet with powder coated finish as per approved color.</t>
  </si>
  <si>
    <t>Book Case with Glass Shutter @ 825Lx300Dx1650HT
Providing &amp; Fixing of Book Case with Glass Shutter @ 825Lx300Dx1650HT:- To be made out of complete body &amp; in 0.7mm thick CRCA &amp; Shutter in 1.2mm thick CRCA with glass pannel in Powder coating finish as per drawing.</t>
  </si>
  <si>
    <t>Providing &amp; Arrangemnt of High Back, Synchronized Mechanism with Multiple Locking, Adjustable Armrest, Gaslift for Seat height adjustment, Standard 5-prong P/Nylon Base  with Leatherite Upholstery</t>
  </si>
  <si>
    <t>Providing &amp; Arrangemnt of High Back Chair - TILT MECHANISM WITH MULTILOCKING, HIGH DENSITY CUSHION ON SEAT COMPOSITE LEATHER WITH METALLIC SILVER FINISH BASE AND ARMS WITH P.U.CASTORS GASLIFT FOR HEIGHT ADJUSTMENT.</t>
  </si>
  <si>
    <t>Providing &amp; Arrangemnt of MId Back, Normal Syncro  Mechanism , Fixed Armrest , Gaslift for Seat height adjustment, Standard 5-prong/Nylon Base with Leather Upholstery</t>
  </si>
  <si>
    <t xml:space="preserve">Providing &amp; Arrangemnt of Mid Back, ECO CTS Mechanism , Fixed Armrest , Gaslift for Seat height adjustment, Standard 5-prong P/Nylon Base with Fabric Upholstery </t>
  </si>
  <si>
    <t>Public Seating Chair. - 3 Seater
Providing and Fixing 3 seater Public seating chair made of complete metal with Legs in Crome finish and seates in silver powder coating finish.</t>
  </si>
  <si>
    <t xml:space="preserve">Double Faced Mobile Unit for Compactor 2150mmH x 2745mmW x 900mmD 
Providing and fixing Double Faced Mobile Unit for Compactor 2150mmH x 2745mmW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
</t>
  </si>
  <si>
    <t>Single Faced Mobile Unit for Compactor 2150mmH x 2745mmW x 457mmD 
Providing and fixing Single Faced Mobile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</si>
  <si>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 xml:space="preserve">Single Faced Fixed Unit for Compactor 2150mmH x 2745mmW x 457mmD 
Providing and fixing Single Faced Fixed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
</t>
  </si>
  <si>
    <t xml:space="preserve"> Double Faced Mobile Unit for Compactor 2150mmH x 1830mmW x 900mmD 
Providing and fixing Double Faced Mobile Unit for Compactor 2150mmH x 1830mmW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</si>
  <si>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 xml:space="preserve"> Single Faced Mobile Unit for Compactor 2150mmH x 1830mmW x 457mmD 
Providing and fixing Single Faced Mobile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
</t>
  </si>
  <si>
    <t>Single Faced Fixed Unit for Compactor 2150mmH x 1830mmW x 457mmD 
Providing and fixing Single Faced Fixed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</si>
  <si>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 xml:space="preserve">Stool for Lab and Class-IV
Providing and fixing 4 legged Lab stool, Legs made of 16 Guage 45 MM Outer dimension MS Pipe, Duly painted, With a 304 Grade Stainless steel 12 inch wide seat with a 1 inch collar, Height adjustment via a screw. as per design and drawing and instructions of Engineer in charge.
</t>
  </si>
  <si>
    <t xml:space="preserve">Alluminium foldable ladder for store
Providing &amp; Fixing Foldable Alluminum Ladder 1500 mm. Ht.  </t>
  </si>
  <si>
    <t>Sofa Set 3+1+1  
Providing &amp; fixing  Sofa Set 3+1+1 Brown and Cream leather DIMENSION Length: 182.5 (cms)  Breadth (cms): 100 (cms)Height (cms): 100 (cms) Weight (Kilograms): 66 (Kilogram) Seating Capacity: Five Seat</t>
  </si>
  <si>
    <t xml:space="preserve">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 </t>
  </si>
  <si>
    <t xml:space="preserve">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 both side White laminate. </t>
  </si>
  <si>
    <t>Dressing Table @400LX 400DX 1800H  
Providing &amp; Fixing Dressing Table of size 400LX 400DX 1800H.The Dressing table unit is made up of 18mm thick Prelam Particle Board with both side decorative laminate. All exposed edges are sealed with 2mm thick PVC edge Banding. The unit has one drawer and one shelf. The dressing table has a mirror of 4mm thick pasted on 18mm thick prelm particle board attached to the base unit. The mirror size considered is 1155 x 360 x 4(t). The mirror has been pasted using high quality 3M sticker.</t>
  </si>
  <si>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</si>
  <si>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</si>
  <si>
    <t>Kitchen Trolley
Providing and Fixing stainless steel kitchen trolley of overall 26 " height and 22" depth,supported on aluminium pipes ,trolley basket made out of 5 mm stainless steel rod fitted on telescopic channel of size 1.5 " x 20 " x 22 " on both sides of trolley of 12 " or above size, panel having 40Kilogramload bearing capacity of trolley made out of 20 mm PUC coated plywood and colour combination as directed by E-I-C.Inner side of panel covered by white mica ,100 mm s.s. decorative handle.(The width and height of individual compartments shall be kept as directed by Engineer-in-charge)</t>
  </si>
  <si>
    <t xml:space="preserve">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
 </t>
  </si>
  <si>
    <t>Solid Core Flush door Double leaf
Providing and fixing factory made solid core flush door shutters in double leaves 35mm thick,decorative type of exterior grade, as per detailed drawings, conforming to I.S.: 2202 – 1966 (Revised) including approved face veneers on both sides, without glazing and venetians including mat finish stainless steel  fixtures and fastening, stoppers and finishing with french polishing etc. (Excluding door frame)(Sample to be got approved from Ex. Engineer before use) Commercial Hard Wood shutter</t>
  </si>
  <si>
    <t xml:space="preserve">Plastering </t>
  </si>
  <si>
    <t>Providing Silica plaster plaster externally in two coats in all positions including base coat of 8 to 10 mm thick curing the same for not less than two days and keeping the surface of base coat rough to receive the final coat treatment 5 to 7 mm thick .finishing the surface by taking out grains and curing for 8 to 10 daysscaffolding etc complete.(The silica plast material shall contain 53 grade OPC cement with pozzolanic materials .size of agreegates shall be of 3 mm having 1:3 proportion with cement.</t>
  </si>
  <si>
    <t>Providing and Fixing toilet set for differently Abled persons consist of Floor Mounted white vitreous china water Closet including 6 litre capacity white vitreous china flushing Cistern with raised soft-push button, white vitreous china wash basin of size 46 x 36 cm and one no SS 304 hinged rail 76 cms &amp; three no SS 304of (Grab Bar) 60 cms all including cutting and making good the walls and floors wherever required ,seat cover, cistern &amp; wash basin fittings,nuts, bolts and gasket etc complete as per the direction of Engineer-In-charge.</t>
  </si>
  <si>
    <t xml:space="preserve">Providing and fixing ISI marked double swing flush door shutters conforming to IS :2202 (Part I) Non-decorative type, core of block board construction with frame of 1st class hard wood and well matched teak 3 ply veneering with vertical grains or cross bands and face veneers on both faces of shutters. 30 mm thick including ISI marked Stainless Steel L- hinges with necessary screws Fittings &amp; Fixtures  per leaf
SS kick plates on both sides of the door of 300mm height
Heavy Duty satin finish butt SS Hinges (100mm x 75mm x 3mm in size)  -4 nos. SS finished  lever handle with mortise lock- 1 One Number
Floor spring- 1 One Number 100mm x 100mm safety glass at the specified location
</t>
  </si>
  <si>
    <t xml:space="preserve">Providing and applying blue and white coloured thermoplastic road marking paints for marking a 3ft x 3 ft universal accessibility symbol within the parking bay as paer the drawings and up to the satisfaction of the engineer in charge. </t>
  </si>
  <si>
    <t xml:space="preserve">Acrylic tactile audio map
Design, supply, fabrication and fixing of acrylic, non glare, tactile audio pictorial  building  layout as per the approved size, design and make, having 6mm thick acrylic non glare base plate of the approved colour and non glare acrylic cut out symbols and upper case Sans Serif letters of 12mm height, raised 3mm above base plate and Grade 2/ Grade 1 Braille to be integral with the sign face and be raised 0.5mm above base plate. The map to be installed at the specified location as per accessibility standards,  shall be oriented to the position of the viewer and to be installed at a height of 800 mm from the finished ground/ floor level and using the necessary hardware specified by the manufacturer and to be installed up to the satisfaction of the engineer in charge
</t>
  </si>
  <si>
    <t xml:space="preserve">Directional signage
Design, supply, fabrication and fixing acrylic multilingual Braille (raised dots) directional signboards of size 6" x 9"  designed as per accessibility standards and having 4mm thick acrylic base plate with Upper Case San Serif words made of white acrylic non glare cut out letters of height 15mm raised not less than 0.8mm above base plate and the equivalent word written in Hindi with Devnagri non glare acrylic letters of height 15mm raised not less than 0.8mm above base plate and having a non glare acrylic cut arrow pointing in the required direction. Each signboard to be fixed as per manufacturers specifications on the wall at the approved location and at a height of 1200mm from FFL and as per the directions by the engineer in charge.
</t>
  </si>
  <si>
    <t>Providing and fixing SS-304 strips of size 280mm x 35mm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</si>
  <si>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Providing and fixing Braille indicators for handrails of the approved design and make having Braille dots raised 0.5mm above base plate, to be installed at the specified locations as per the directions of the engineer in charge</t>
  </si>
  <si>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and stainless steel dash fasteners, stainless steel bolts, etc. of the required size on the top of the floor of the side of waiste slab with suitable arrangement as per approval of engineer in charge (for payment purpose, only the weight of the stainless steel members shall be considered excluding fixing accessories such as nut bolts, fasteners etc.). 50mm dia. pipe, 1.5mm thickness and weight 1.92Kilogram/ r. metre</t>
  </si>
  <si>
    <t>ADA compliant modular Multilingual and tactile Emergency evacuation map of each floor indicating the current position of the viewer saying "YOU ARE HERE" of 15mm height letters in red with white bacKilogramround, indicating the emergency exits, locations of fire extinguishers etc.  Signs shall have a solid header with the text “EVACUATION PLAN” in contrasting uppercase letters no less than 3/4" in height. The size of the board shall be 2ft x 2ft and shall be installed at a height of 1200mm from FFL  and shall be oriented to the position of the viewer as per the direction of the site engineer</t>
  </si>
  <si>
    <t>Fire exit and floor identification signage as per manufacturer's specifications, ADA compliant and modular system</t>
  </si>
  <si>
    <t>Supplying and installing of in position the signages " FIRE ORDER" it should contain the following matter on 3mm thick "Opaque" PVC foam board of computerized cut, PVC Non-reflective self adhesive vinyle painted foam board of 3' x 4'.Product to be ADA compliant and modular system.</t>
  </si>
  <si>
    <t>Providing and fixing the reader of the approved brand and make as per the manufacturers specifications and as per the directions of the engineer in charge</t>
  </si>
  <si>
    <t>Providing and fixing the transmitter of the approved brand and make on each floor as per the manufacturers specifications and as per the directions of the engineer in charge</t>
  </si>
  <si>
    <t>Providing and fixing of high intensity reflective conspicuity tape 25 to 50mm width, on edges of treads in staircase including, cutting, pasting etc. of make 3M or equivalent brand as per the direction of engineer in charge</t>
  </si>
  <si>
    <t>Providing a folding wheelchair of Pioneer Surgicals Brand, model One Number PS 809/ equivalent make as per the directions of the engineer in charge.</t>
  </si>
  <si>
    <t>Design, supply, fabrication and fixing of SS, non glare Signage board (2 ft. x 2 ft.- 1 One Number) for the accessible parking, as per the approved design and make, having 1.2mm thick SS non glare base plate and Grade 2/ Grade 1 Braille (raised dots)to be etched/ engraved and be raised 0.5mm above base plate  and Upper Case San Serif words and Universal Accessibility Symbol to be etched/ engraved and signage to be installed at a height of 2100mm from the ground level using a post of MS hollow square section (50mm x 50mm) as per the installation procedure specified by the manufacturer and as per accessibility standards and up to the satisfaction of the engineer in charge.</t>
  </si>
  <si>
    <t>Design, supply, fabrication and fixing of SS, non glare multilingual Braille (raised dots) entrance signage (size 1 ft x 1 ft) as per the approved design and make,indicating the name of the building. Having 1.2mm thick SS non glare blue coloured base plate with the 'Universal Accessibility Symbol' and Upper case Sans Serif words of height 15mm engraved on it along with the equivalent word/ s written in Hindi using Devnagri script of height 15mm in white colour. Grade 2/ Grade 1 Braille to be etched/ engraved and be raised 0.5mm above base plate.The signage to be installed at the specified location on the compound wall near the site entrance gate installed at a height of 1200 mm from the finished ground/ floor level, using the necessary hardware specified by the manufacturer and to be installed up to the satisfaction of the engineer in charge.</t>
  </si>
  <si>
    <t>Providing and laying in place 300mm x 300mm x 16mm cement tactile directional and warning tiles (for a person with visual impairment)of the approved brand and make and specified colour for outdoor floors such as footpath, courtyard, multimodals location etc. laid on 20mm thick base of cement mortar 1:4 (1 cement: 4 coarse sand) in all shapes and patterns including grouting the joints with white cement with matching pigments etc. complete as per direction of engineer in charge</t>
  </si>
  <si>
    <t>Providing and laying in place 300mm x 300mm x 9.8mm vitrified tactile warning and directional tiles of the approved brand, make and colour inside the buildings at in all corridors and lobbies, level differences etc. as per accessibility standards and as per the installation instructions prescribed by the manufacturer including zarri making wherever required and finishing including grouting the joints with white cement with matching pigments etc. up to the satisfaction of the engineer in charge complete.</t>
  </si>
  <si>
    <t>Design, supply, fabrication and fixing acrylic multilingual Braille (raised dots) signboards of size 6"x 9" for room titles, designed as per the drawings issued and having 4mm thick blue acrylic base plate with Upper Case San Serif words made of white acrylic non glare cut out letters of height 15mm raised not less than 0.8mm above base plate and the equivalent word/s written in Hindi with Devnagri non glare acrylic letters of height 15mm raised not less than 0.8mm above base plate. Grade 2/ Grade 1 Braille to be integral with the sign face and be raised 0.5mm above base plate.Each signboard to be fixed as per manufacturers specifications on the wall adjoining the respective room door at a height of 1200mm from FFL and as per the directions by the engineer in charge.</t>
  </si>
  <si>
    <t>Providing and fixing in place 300mm x 300mm x 3mm polyurethane stick on tactile directional tiles and warning tiles having beveled edges and of the approved brand, make and colour and conforming to ISO 23599: 2012  inside the building on all floors in corridors, lobbies , level differences as per accessibility standards and to be installed as per the installation instructions  given by the manufacturer using butyl rubber adhesive and the hardware specified by the manufacturer, as per the direction of the engineer in charge complete.</t>
  </si>
  <si>
    <t>Grab bars-Providing SS grab bars set for accessible toilets   comprising of 4 nos. Grab bars as specified below.(1 nos. wing grab bar + 1 nos. L shaped grab bar + 2 nos. straight grab bars = 1 typical set)   27a) Swing grab bar (1 NOS)                 Providing a S.S. 304 SWING HANDICAP GRAB BAR - 700 mm and of DIA:   32MM and thickness 1.5mm of the roved brand and make. 27b) L Shaped grab bar (1 NOS) Providing S.S. 304 L SHAPED DISABLED GRAB BAR  of IZE-600MM (H) X    600MM (D) and 32MM DIA. and thickness  mm of the approved brand and make.  27c) Straight grab bar (2 NOS)    Providing S.STEEL 304 GRAB RAIL (600 MM),32MM DIA. and thickness   1.5mm of the approved brand and make.</t>
  </si>
  <si>
    <t>Providing and Fixing Accessible Wayfinding and navigation signage systems - Providing and fixing in location as diected by Engineer in Charge, accessible modular wayfinding and navigational signage system comprising of ADA and Harmonised Guidelines compliant sigange and wayfinding elements, in multilingual, tactile and braille format. Sigange systems to be designed for entire building / complex under consideration</t>
  </si>
  <si>
    <t xml:space="preserve">Providing &amp; fixing factory-made steel door of Single leaf External Embossed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t>
  </si>
  <si>
    <t xml:space="preserve">Providing &amp; fixing factory-made steel door of Single leaf External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Sizes up to 1200 x2439 mm  
</t>
  </si>
  <si>
    <t xml:space="preserve">Providing &amp; fixing factory-made steel door of Single leaf Internal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</si>
  <si>
    <t xml:space="preserve">Doors and Windows </t>
  </si>
  <si>
    <t xml:space="preserve">Providing &amp; fixing factory-made steel door of Single leaf Internal Plain Steel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</si>
  <si>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and Flush bolts complete.
</t>
  </si>
  <si>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 Panic bar and external trim lock and Flush bolts complete.
</t>
  </si>
  <si>
    <t xml:space="preserve">Providing &amp; fixing factory-made Aluminum windows of aluminum alloy HE 9WP (6063 T5/T6), powder coating of jotun/AkzoNobel of 60 micron thickness a.) Glass: 5mm thick clear float of Saint Gobain / Asahi make b.) Mesh of SS Type 304 grade of .22 mm thickness c.) Accessories: EPDM (Ethylene Propylene Diene Monomer) Gasket , SS Screws , Aluminum cleats , Roller , Push handle , Fly mesh handle , Anti lifter , U guide glass and mesh shutter complete   </t>
  </si>
  <si>
    <t xml:space="preserve">Providing &amp; fixing factory-made steel windows constructed of Skin Pass Galvanized Iron Sheet (as per IS 513 “D" Quality, Galvanized as per IS 277 with Hot Zinc Coating of 120 grams / Sq.Mtr&amp; thickness of 0.6 mm) with a. ) Window Shutter of .6mm thick skin pass Galvanized lron Sheet b.) Window Frames of .8m thick skin pass Galvanized Iron sheet of size 80mm X 45mm c.) Mullion : of 0.8mmthick skin pass Galvanized lron sheet of size 80mm X 60mm d.) Vision Glass of 4mm clear float glass in rectangular shape. e.) Finish : Coated with Zinc Phosphate Primer or Thermosetting Polyurethane paint of Aliphatic Grade providing high levels of scratch resistance and durability f. ) MS Grill of 10 mm square MS bright bars g.) Accessories : SS Pin type Hinges — 1 Set; Polypropylene , Handle — 1, Friction Stay Powder Coated – 1, MS powder coated Tower bolt — 2 (Ethyl Propylene Diamine Monomer (EPDM) Should be used all around glass in shutter for fixing of glass); corner brackets — 4 (made of Polypropylene each per shutter and frame) complete </t>
  </si>
  <si>
    <t>Providing,aupplying,fabricating and fixing panel of aluminium composite panel cladding in approved shape made out of 4 mm thick ACP sheet material consisting of 3mm thick FR grade mineral core following NBC part IV Fire and life safety (having 2 hours fire resistance in accordance to ASTM E119-12 and BS476 part 6 and 7 class O) 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 One Square Metre)</t>
  </si>
  <si>
    <t xml:space="preserve">Providing internal cement plaster 25 mm thick in single coat using Ready to use wall plaster in cement mortar 1:4 to concrete, brick, stone surfaces in all positions including scaffolding and curing. Providing groove at joint of B.B. Masonry and concrete members complete.
With Prior Approval of Concerned S.E. </t>
  </si>
  <si>
    <t xml:space="preserve">Providing internal cement plaster 20mm thick in a single coat using Ready to use wall plaster  to concrete, brick surfaces in all positions including scaffolding and curing. Providing groove at joint of B.B.Masonry and concrete members complete. 
a) cement ratio 1:5 With Prior Approval of Concerned S.E. </t>
  </si>
  <si>
    <t xml:space="preserve">Providing internal cement plaster 20mm thick in a single coat using  Ready to use wall plaster  to concrete, brick surfaces in all positions including scaffolding and curing. Providing groove at joint of B.B.Masonry and concrete members complete.
b) cement mortar 1:4 With Prior Approval of Concerned S.E. </t>
  </si>
  <si>
    <t xml:space="preserve">Providing internal cement plaster 20mm thick in a single coat  using Ready to use wall plaster  to concrete, brick surfaces in all positions including scaffolding and curing. Providing groove at joint of B.B.Masonry and concrete members complete 
C ) cement mortar 1:3 With Prior Approval of Concerned S.E. </t>
  </si>
  <si>
    <t xml:space="preserve">Providing internal cement plaster 20mm thick in a single coat using Ready to use wall plaster  in cement mortar 1:3 to stone masonry surfaces in all positions including scaffolding and curing. Providing groove at joint of stone masonry and concrete members complete. With Prior Approval of Concerned S.E. </t>
  </si>
  <si>
    <t xml:space="preserve">Providing internal cement plaster 12 mm thick in a single coat using Ready to use wall plaster to concrete or brick surface in all positions including scaffolding and curing complete. Providing groove at joint of B.B. Masonry and concrete members complete.  a) cement ratio 1:5 With Prior Approval of Concerned S.E.                                                       </t>
  </si>
  <si>
    <t xml:space="preserve">Providing internal cement plaster 12 mm thick in a single coat using Ready to use wall plaster to concrete or brick surface in all positions including scaffolding and curing complete. Providing groove at joint of B.B. Masonry and concrete members complete.  b) cement ratio 1:4 With Prior Approval of Concerned S.E.                                                       </t>
  </si>
  <si>
    <t xml:space="preserve">Providing internal cement plaster 12 mm thick in a single coat using Ready to use wall plaster to concrete or brick surface in all positions including scaffolding and curing complete. Providing groove at joint of B.B. Masonry and concrete members complete. c) cement ratio 1:3 With Prior Approval of Concerned S.E.                                                       </t>
  </si>
  <si>
    <t xml:space="preserve">Providing internal cement plaster 6 mm thick in a single coat using Ready to use wall plaster in cement mortar 1:3 to concrete surface in all positions including scaffolding and curing. Providing groove at joint of B.B.Masonry and concrete members complete.  With Prior Approval of Concerned S.E.                                                       </t>
  </si>
  <si>
    <t xml:space="preserve">Providing Autoclaved areated concrete block masonry of approved manufacture confirming to IS 2185 Part III 1984 of size 600 mm x 200mm and thickness 100,150, 200 or 250 mm using Ready to use BLOCK JOINT MORTAR1:6 in foundations and plinth of inner walls / external walls including bailing out water, striking joints on unexposed faces, racking out joints on exposed faces and watering complete. With Prior Approval of Concerned S.E.                                                       </t>
  </si>
  <si>
    <t>Providing and fixing 50mm diameter and 1.5 mm thick vertical and top Stainless steel hand railing in S.S.304 Grade with  Stainless steel square / circular pipe bracing of size 32 mm x32mm x1.5 mm  in 3 rows including fabricating ,fixtures, errecting, necessary welding, grinding, finishing, buffing to stainless steel pipe etc. complete</t>
  </si>
  <si>
    <t xml:space="preserve">Providing and installing bio digester unit based on DRDO technology made of fibre reinforced plastic (FRP) having composition and following technical specifications and including necessary pipe and accessories up to 3 meter length, excluding the 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
</t>
  </si>
  <si>
    <t>a) Up to 10 user size (1.0mx1.0mx0.70m),  Capacity of biodgester:-700 liters,  Area of top, bottom and side walls: - 4.80 sq.m,  Area of partition walls: 1.40sq.m,  Total weight of FRP: - 33.48 Kilogram,  Bacteria inoculums quantity: - 200 liters , Minimum thickness of side walls / top and bottom: 3mm,  One Number of inside partitions: - 3,  Minimum thickness of partition wall: 3mm.</t>
  </si>
  <si>
    <t>b) Up to 15 user size (1.0mx1.0mx1.0m), Capacity of biodgester:-1000 liters, Area of top, bottom and side walls: - 6 sq.m, Area of partition walls: 2 sq.m, Total weight of frp: - 54 Kilogram, Bacteria inoculums quantity: - 400 liters, Minimum thickness of side walls / top and bottom: 4mm, One Number of inside partitions: - 3, Minimum thickness of partition wall: 3mm</t>
  </si>
  <si>
    <t>c) Up to 25 user size (1.5mx1.0mx1.0m), Capacity of biodgester:-1500 liters, Area of top, bottom and side walls:- 8 sq.m, Area of partition walls: 2 sq.m, Total weight of frp: - 82.80 Kilogram, Bacteria inoculums quantity: - 600 liters, Minimum thickness of side walls / top and bottom: 5mm, One Number of inside partitions: - 3, Minimum thickness of partition wall: 3mm</t>
  </si>
  <si>
    <t>d) Up to 40 user size (2.0mx1.0mx1.0m), Capacity of biodgester:-2000 liters, Area of top, bottom and side walls: - 10 sq.m, Area of partition walls: 3 sq.m, Total weight of frp: - 106.20 Kilogram, Bacteria inoculums quantity: - 600 liters, Minimum thickness of side walls / top and bottom: 5mm, One Number of inside partitions: - 3, Minimum thickness of partition wall: 3mm</t>
  </si>
  <si>
    <t>e) Up to 60 user size (2.4mx1.25mx1m), Capacity of Biodigester:-3000 liters, Area of top, bottom and side walls: - 13.30 sq.m, Area of partition walls: 3.75sq.m, Total weight of FRP: - 139.95 Kilogram, Bacteria inoculums quantity: - 1000 liters, Minimum thickness of side walls / top and bottom: 5mm, One Number of inside partitions: - 3, Minimum thickness of partition wall: 3mm</t>
  </si>
  <si>
    <t>f) Up to 80 user size (2.7mx1.5mx1m), Capacity of Biodigester:-4000 liters, Area of top, bottom and side walls: - 16.50 sq.m, Area of partition walls: 4.50sq.m, Total weight of FRP: - 202.50 Kilogram, Bacteria inoculums quantity: - 1400 liters, Minimum thickness of side walls / top and bottom: 6mm, One Number of inside partitions: - 4, Minimum thickness of partition wall: 3mm</t>
  </si>
  <si>
    <t>g) Up to 100 user size (2.5mx2mx1m), Capacity of Biodigester:-5000 liters, Area of top, bottom and side walls: - 19.00 sq.m, Area of partition walls: 8.00sq.m, Total weight of FRP: - 248.40 Kilogram, Bacteria inoculums quantity: - 1800 liters, Minimum thickness of side walls / top and bottom: 6mm, One Number of inside partitions: - 4, Minimum thickness of partition wall: 3mm</t>
  </si>
  <si>
    <t>h) Up to 150 user size (3.2mx2.0mx1.25m), Capacity of Biodigester:-8000 liters, Area of top, bottom and side walls: - 25.80 sq.m, Area of partition walls: 10.00sq.m, Total weight of FRP: - 397.08 Kilogram, Bacteria inoculums quantity: - 3200 liters, Minimum thickness of side walls / top and bottom: 7mm, One Number of inside partitions: - 4, Minimum thickness of partition wall: 4mm</t>
  </si>
  <si>
    <t>i) Up to 200 user size (4mx2.0mx1.25m), Capacity of Biodigester:-10000 liters, Area of top, bottom and side walls: - 31.00 sq.m, Area of partition walls: 10.00sq.m, Total weight of FRP: - 462.60 Kilogram, Bacteria inoculums quantity: - 3400 liters, Minimum thickness of side walls / top and bottom: 7mm, One Number of inside partitions: - 4, Minimum thickness of partition wall: 4mm</t>
  </si>
  <si>
    <t>j) Up to 300 user size (4.8mx2.0mx1.25m), Capacity of Biodigester:-12000 liters, Area of top, bottom and side walls: - 36.20 sq.m, Area of partition walls: 10.00sq.m, Total weight of FRP: - 593.28 Kilogram, Bacteria inoculums quantity: - 4200 liters, Minimum thickness of side walls / top and bottom: 8mm, One Number of inside partitions: - 4, Minimum thickness of partition wall: 4mm</t>
  </si>
  <si>
    <t>k) Up to 400 user size (5mx2.0mx1.5m), Capacity of Biodigester:-15000 liters, Area of top, bottom and side walls: - 41.00 sq.m, Area of partition walls: 12.00sq.m, Total weight of FRP: - 678.80 Kilogram, Bacteria inoculums quantity: - 5200 liters, Minimum thickness of side walls / top and bottom: 8mm, One Number of inside partitions: - 4, Minimum thickness of partition wall: 4mm</t>
  </si>
  <si>
    <t>l) Up to 500 user size (6mx2.0mx1.6m), Capacity of Biodigester:-20000 liters, Area of top, bottom and side walls: - 50.72 sq.m, Area of partition walls: 13.36sq.m, Total weight of FRP: - 917.86 Kilogram, Bacteria inoculums quantity: - 7000 liters, Minimum thickness of side walls / top and bottom: 9 mm, One Number of inside partitions: - 4, Minimum thickness of partition wall: 4mm</t>
  </si>
  <si>
    <t>Providing and laying Hyperplas Aluminium or equivalent polymeric multiple monolithic five layer water proofing flexible, pliable and high tensile strength membrane (3 Kilogram/ One Square Metre) which is comprise of top with "V" shape embossed 40 micron Aluminium foil to bear thermal expansion and avoiding delamination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 condition or Hyperplas primer @ 250 gms/ One 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</si>
  <si>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Hyperplas standard or equivalent polymeric multiple monolithic five layer water proofing flexible, pliable and high tensile strength membrane (3 Kilogram/ One Square Metre)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 condition or Hyperplas primer @ 250 gms/ One 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</si>
  <si>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mechanical protective layer over water proofing membrane with cement screed plaster 1:5 after laying chicken mesh over membrane including curing etc. complete 20 mm thick with cost of chicken mesh etc. complete and covering 7 years guarantee on court stamp paper of Rs.100/- including necessary testing specified by Engineer (Prior permission of S.E. is necessary before inclusion of this item in estimate) (Note :- This item shall be executed over item One Number 5 of BD-J Water Proofing)</t>
  </si>
  <si>
    <t>Providing and applying a Silicon Base Water Repellent Stone Sealers, on Brick / Stone masonry / Concrete surfaces in Two coats by spraying. Including cleaning / sand blasting for  removing dirt / cement mortar patches etc. by force water jet, wire brushing etc. complete.</t>
  </si>
  <si>
    <t>Providing internal / external  12 mm thick Ready Mix plaster confirming to IS:4031(Part-4) 1988 and IS 383-1970 in a single coat using Cement mortar  of proportion 1:4 containing special type of polymer additives about 0.4%, to all type of surfaces in all positions including scaffolding and curing complete.</t>
  </si>
  <si>
    <t>Providing internal / external 20 mm thick Ready Mix plaster confirming to IS:4031(Part-4) 1988 and IS 383-1970 in a single coat using Cement mortar  of proportion 1:4 containing special type of polymer additives about 0.4%, to all type of surfaces in all positions including scaffolding and curing complete</t>
  </si>
  <si>
    <t>Providing brick masonry with interlock "Fourlock" bricks in retaining walls ,diaphragm wall ,compound wall ,plinth &amp; partition wall etc of specified 150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</si>
  <si>
    <t>Providing brick masonry with interlock "Fourlock" bricks in plinth &amp; superstructure of specified 150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</si>
  <si>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Providing brick masonry with interlock "Fourlock" bricks in retaining walls ,diaphragm wall ,compound wall ,plinth &amp; partition wall etc of specified 100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</si>
  <si>
    <t>Providing brick masonry with interlock "Fourlock" bricks in plinth &amp; superstructure of specified 100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</si>
  <si>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Construction of M-40 grade reinforced prestressesd precast concrete panel of 200 mm thickness having size 4.5m x 3.5m or as per drawing, casting the panels as per approved design and drawing in factory or plant including cost of all materials, formwork, reinforcement, dowel bars, tie bars, chairs, lifting bolts, grout ports, labour and all necessary machineries which are required for prestressing the wires, preparing concrete mix as per job mix design (The minimum cement content for M40 grade of PPCP shall be 440 Kilogram/cum of concrete), making slots in panels for fixing dowel bars, tie bars, and placing necessary reinforcement as per design and drawing, steam/curing for 28 days including lifting, transportating and placing the panels at the required position, line, level and alignment as directed by Enginner in Charge, with max 20% fly Ash ( Fly-ash upto 20% by weight of Cement) over a prepared sub base. including providing and fixing in position MS Plain dowel bars precoated with anticorrosive epoxy paint of required Dia. having 45 cms. length and at 30.00 cm. c/c lubricated for half length with bituminous paint and providing &amp; fixing TMT Fe 500 tie bars 12 mm dia. 60 cm long at 75 cm c/c, handling, straightening, necessary cutting supported by TMT FE 500, chairs with proper alignment by using properly designed assembly of Bulkheads.  Including,  Grouting of base of the panels as well as dowel and tie slots in the panels, Providing  contraction joints polysulphide sealent (Pouring grade) confirming to BS : 5212 - 1989 into  groove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primer.(A) Contraction and longitudinal joints (50 mm. deep x max. 6 mm wide)</t>
  </si>
  <si>
    <t>Providing and laying of Plastirib T or equivalent  raised profile edge line marking (audible vibratory) with special hot applied thermoplastic road marking compound according to IRC 35 : 2015, Clause 7.7 with2 mm thick base coat layer above that ribs profile size of length 40 mm x width 140 mm x height 6mm thick (Total 8 mm thick) at the distance of 250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</si>
  <si>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 xml:space="preserve"> Providing and laying of Plastirib 2K or equivalent  raised profile edge line marking (audible vibratory) with special 2 component cold applied road marking compound according to IRC 35 : 2015, Clause 7.7 with 2 mm thick base coat layer above that ribs profile size of length 40 mm x width 140 mm x height 6mm thick (Total 8 mm thick) at the distance of 500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</si>
  <si>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Providing and Laying  of Rumble strips with Plastirib 2K, or equivalent 2 component cold plastic  profiled material to give total width of 500 mm and height of 10 mm. Ramp provided  to give width of 145 mm, width of ribs to be 55mm laid at centre to centre distance of 35 mm, with reflective glass beads @ 350 gm /  One Square Metre.  The finished surface to be levelled, uniform and free from streaks and holes, to be applied on the edge lines, including surface cleaning and cost of all materials etc. complete.</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</si>
  <si>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100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t>
  </si>
  <si>
    <t>Supplying and fixing  of Plastic body studs  with two shanks and without shanks of SWAREFLEX or equivalent in yellow, red and white color made of ABS body with size 100*100*17.9 mm, having reflective panels of 34 special Swaro glass reflective elements embedded in plastic and 19 degrees tilted to provide the highest reflectivity. Having reflective panels in yellow, red and white plastic with yellow, red, white or green Swaro glass elements. The studs shall have a compressive strength test certificate of 25 tons in accordance with  ASTDM D 4280 and successfully passing retro reflectivity test as per EN 1463-1 and the road test EN 1463-2 from a reputed laboratory. The fixing of the road studs shall be done by using a recommended Two Component Epoxy. In addition two holes should be drilled in the depth of 50 mm on the road for the version with two shanks.</t>
  </si>
  <si>
    <t>Supplying and fixing of Swareflex or equivalent  Metal Road studs with shank, made of Die-cast Aluminum alloy molded body with the size of 100*100*19.8 mm, shank size 50mm, having reflective panels of 34 glass reflective elements embedded in plastic and 19 degrees tilted to provide the highest reflectivity having  reflective panels in yellow, red and white plastic with yellow, red, white or green glass elements. The weight of Aluminum stud should be not less than 370 grams. The studs shall have a compressive strength test certificate of 40 tons in accordance with ASTDM D 4280-04 and successfully passing retro reflectivity test as per EN 1463 part 1 &amp; part 2, from a reputed international laboratory . The bidder shall attach a product warranty certificate against Breakage and loss of reflectivity from the manufacturer for 3 years from installation. The fixing of road studs shall be done by using a recommended Two Component Epoxy after drilling 60 mm hole on the road for the shank to go inside.</t>
  </si>
  <si>
    <t>Supplying and fixing of Plastic body of Swaro Warn or equivalent 184*81*60 mm, mounted on road side plastic guide posts at a height of  80cm to 100cm from the ground level and fixed on post with screws supplied with the Swaro warn product. Swaro Warn comes in white or blue color. Visual wildlife warning system deflecting the headlights of approaching vehicle towards Road side at Dusk or night for creating a visual warning fence for the wildlife to avoid the accidents of wild life. Confirming standards RVS 04.03.12. The Swaro Warn article 7178 can be used for all types of terrain.</t>
  </si>
  <si>
    <t xml:space="preserve">Stabilization of Soil or Sub-Base/Base Course or Existing Pavement Crust upto the required depth by In-Situ Stabilization method using Cement / Cementitious additives / Chemical additives / Combination: 
Providing and pre-spreading of Binder (Cement / Cementitious additives / Chemical additives / combination) at rate of required quantity (% by weight) as per job mix design in accordance with IRC 37-2018 using a truck-mounted automated binder spreader with micro-processor controlled weighing and spreading system. The binder spreader shall have variable working width upto 2.4m to efficiently manage the width of the whole pavement.
The in-situ stabilization process shall be carried out using a self-propelled wheeled Stabilizer / Reclaimer with a minimum working width of 2m or 2.4m and minimum engine horsepower of 305 kW having in-built automated water-spraying and depth control systems with variable working depth of up to 500 mm. The entire in-situ process shall be carried out in a single pass including pulverizing of soil/aggregates/combination or milling of existing asphalt pavement and simultaneous mixing with pre-spread binder (cement/additive) and water to the desired depth.
The resultant stabilized mix shall be compacted using a vibratory padfoot compactor of 14-20 tonne weight as per design depth and then graded to the required profile, level and thickness using a motor grader. The graded surface shall be then compacted using a smooth vibratory roller to achieve the desired proctor density as per IRC 37-2018 and complete in all respects including curing with water as required including all materials, labor, machinery, etc.
Necessary graded stone aggregates shall be added by pre-spreading with cement to achieve desired gradation and profile of the road. The minimum unconfined compresssive strength (UCS) of stabilized sub-base should be 4.5 / 7 MPa after 7 / 28 days curing as per IRC 37-2018 .Also, durability aspects (wet-dry cycles) of stabilized sub base should be satisfied as per IRC 37-2018 .The gradation mixes and materials should be as per IRC 37-2018.     </t>
  </si>
  <si>
    <t>Rehabilitation of existing damaged asphalt pavement by Cold In-Place Recycling (CIPR) process, using foamed bitumen as binder and cement as filler, as per IRC 120-2015 / IRC 37-2018: Providing a layer of fresh aggregates as per design mix by evenly pre-spreading on the exisiting damaged asphalt surface using paver or motor grader to achieve the desired gradation and profile of the road. 1% cement by weight of the mix shall be pre-spread on the layer of fresh aggregates using a truck-mounted automated binder spreader with micro-processor controlled weighing and spreading system. The binder spreader shall have variable working width upto 2.4m to efficiently manage the width of the whole pavement. The pre-spread fresh aggregates and cement and the existing damaged pavement shall be then pulverized and recycled in-situ up to design depth by injecting 2-2.5% bitumen (VG30) as foamed bitumen as per design mix using a self-propelled wheeled Recycler equipment with a minimum working width of 2m or 2.4m and minimum engine horsepower of 305 kW. The Recycler equipment should have in-built automated water-spraying system and temperature-controlled foamed bitumen injection system with variable and controlled working depth of up to 500 mm. The entire in-situ recycling process shall be carried out in a single pass including milling and pulverizing of existing asphalt pavement with pre-spread aggregate and cement up to desired depth and simultaneous injection of foamed bitumen and water as per job mix design.The resultant recycled mix should be then compacted to required density using 14-20 tonne vibratory padfoot compactor as per design depth; profiled by motor grader and further compacted by smooth vibratory roller and PTR and complete in all respects as required including all materials, labor, machinery, etc. (This cold recycled surface shall be then covered with tack coat and bituminous concrete of 50mm thickness, cost of both to be accounted separately)</t>
  </si>
  <si>
    <t>Providing and erecting a Road Restraint system -  Roller System Barrier ETI Roller System H1 &amp; H2 comprisiong of post of hot dip galvanized steel of 139.8mm diameter (L-2200  and L-750 ) thickness 4.5 mm   spaced with interval of 1 meter installed in to hardened road . Safety frame rail from sheet of 3.20mm thick are fixed to main posts, shock absorbing rollers 345 mm diameter and 480mm height made of polypropelene - EVA , post caps,  locker , pipes and connection material. Distance between main post and short post shall be 500 mm. the height of upper edge rail is 960 mm. All steel parts( FRAME s235R equivalent SS400) and post S235JR shall be hot dip galvanised to protect against corrosion. The system shall be installed in accordance with the drawings and assembly instructions. etc. complete.</t>
  </si>
  <si>
    <t>Providing and laying Stone Matrix Asphalt with 100-120 TPH batch type hot mix plant producing an average output of 75 tonne per hour using crushed aggregate of specified grading premixed with bituminous binder @ 5.80 minimum percent of mix and filler, transporting the hot mix towards site, laying with hydrostatic paver finisher with sensor control to required grade, level and alignment, rolling with smooth wheeled, vibratory and tandem rollers to achieve the desired compaction as per MORTH specification clause One Number515 etch. complete in all respects, IRC SP 79</t>
  </si>
  <si>
    <t>Providing and applying low viscosity bitumen emulsion RS1 for sealing cracks less than 3 mm wide or incipient fretting or disintegration in an existing bituminous surfacing.</t>
  </si>
  <si>
    <t>Providing and laying Microsurfacing course comprising of dry (A) fine aggreegates confirming to Type III grading @12 Kilogram/ One Square Metre. of Road Surface coverage of specification as per IRC SP 81, 2008 Polymer  / latest modified cationic quick setting bitumen emulsion having 60% binder content and 3.6% polymer (B) @ 12.5% by weight of fine aggregate ordinary portland cement (C) @ 2% by weight of agrregate chemical additives (D) @1.5% by weight of fine aggregate and water as per requirement.</t>
  </si>
  <si>
    <t>Providing and laying a Stress Absorbing Membrane Interlayer (SAMI) / bitumen impregnated geotextile layer after cleaning the road surface, geotextile conforming to requirements of clause 703.3, laid over a tack coat with 1.05Kilogramper  One Square Metre of paving grade bitumen 80 - 100 penetration  / emulsion as per requirement and as directed by Engineer in Charge.</t>
  </si>
  <si>
    <t xml:space="preserve">Pot Hole filling with Jet Patcher-Repairs to potholes  50 mm upto 100 mm by using semidense bituminous concrete in cold mix by using emulsion including making the potholes /patches in regular shape and size. Removing loose pockets, Dewatering in potholes,tack coats of 25 Kilogram/10 Sq.Mt.with RS1 emulsion etc.by use of advanced jetpatching technolgy machine of approved make and specification having capacity 5.50 TO 8.00 cubic meters with auxillary engine with direct drive to heavy duty blower, Rotary Positive Displacement Blower with direct drive and separate airline silencer. (Capacity – 15 PSI, Flow rate 1370/cum/hr). cleaning as directed by Engineer – in-Charge etc. complete (Emulsion @ 5% by weight of mix ) </t>
  </si>
  <si>
    <t>51.138a</t>
  </si>
  <si>
    <t>Upto 50mm</t>
  </si>
  <si>
    <t>51.138b</t>
  </si>
  <si>
    <t>50mm-100mm</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</si>
  <si>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over BT Surface) (VG-30 bulk bitumen rates are considered to arrive at rates)</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</si>
  <si>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 Over MPM Surface) (VG-30 bulk bitumen rates are considered to arrive at rates)</t>
  </si>
  <si>
    <t>BRIDGE &amp; CD WORKS</t>
  </si>
  <si>
    <t xml:space="preserve">Chipping of all loose and Spalling of concrete to bottom of slab, beams etc.(wherever required), cleaning of reinforcement, carrying out thorough sand blasting, application of anti-corrosive zinc rich epoxy primer to exposed reinforcement including cost of material, labour, equipment, tools, scaffolding etc. complete. </t>
  </si>
  <si>
    <t>Providing and applying epoxy mortar of resin and hardner with Sillica sand upto 20 mm thickness of Sika/Fosroc/Pidilite or its equivalent including proper wire brushing etc complete as per the direction of Site-In-Charge.</t>
  </si>
  <si>
    <t xml:space="preserve">Charges for groove cutting of15 mm x 15 mm deep along crack and sealing and refilling the same with epoxy mortar including cost of material, labour etc. complete </t>
  </si>
  <si>
    <t>Providing and applying “high strength, non shrink free flow grout material” i. e. micro concrete (like shrink comp or equivalent) having compressive strength as 400 Kilogram/sq.cm. including finishing the surface and curing for 07 days. Etc complete. The usage of this non shrink concrete with zero slump is to allow to occupy every free space leaving no voids, thereby producing dense concrete with proper bonding with concrete (The quoted rates to be  inclusive of all materials, labours, tools &amp; tackles, transportation, taxes etc complete) to be applied for foundation and strengthening of pier etc and as per the direction of Site-In-Charge. (The product like Ultratech/Rendroc (RGL) of FOSROC or its equivalent)</t>
  </si>
  <si>
    <t>Providing applying Polymer modified cement mortar pointing to the stone massonry structure including chipping, cleaning, applying bonding agent, stagging, curing and  and all tools and tackes including safety etc. complete.</t>
  </si>
  <si>
    <t xml:space="preserve">Providing and applying waterfroof coating to the concrete surface to resist entry of moisture and prevent growth of fungus etc. complete as per the direction of site in charge. </t>
  </si>
  <si>
    <t>Lifting  of  span  and  bearing  locations  by suitable hydraulic jacks connected by high pressure, rubber hoses to pump &amp; removal  of old exsting bearing ( Roller side only) As per Quotation</t>
  </si>
  <si>
    <t xml:space="preserve">One Span </t>
  </si>
  <si>
    <t xml:space="preserve">Strengthening  structural elements by  providing &amp; fixing CARBON FIBER (Make Sika or BASF or FOSROC) Surface preparation: Grinding concrete substrate, cleaning it with wire brush removing oil, laitance if present, rounding sharp edges to min 25 mm radius etc. complete.Profiling: providing &amp; Applying compatible Mbrace primer on prepared substrate, Filling the holes and uneven surface with  high strength epoxy putty etc. complete IF Required. Wrapping: Providing &amp; Applying first coat of Saturant, cutting the carbon fiber sheet to size, wrapping the fiber sheet to structural element at desired orientation using tamping roller to avoid any air voids etc. complete.Sand pasting: Providing &amp; Applying second coat of  Saturant after min. 12 hrs, rectify air voids if any paste the rive sand on it to make surface rough to take any further finishes(Mode of measurement: Per sq.mt of   Mbrace CF 400 sheet applied and not surface area of Concrete application &amp; Quantity will be measured including wastage) The rate includes all type of material,application,equipment &amp; scaffolding etc complete. Rate is applicable for all height &amp; level.
</t>
  </si>
  <si>
    <t xml:space="preserve">Replacement of existing damaged Expansion joints by providing and laying of Strip Seal Expansion Joint System, including removal of existing damaged exp joints by dismantling of deck slab, wearing coat etc. and back filling of the recess up to final finish level with conc of grade M-35, complete as per M.O.R. T&amp;H specification.
</t>
  </si>
  <si>
    <t>Providing Polymer modified cement Mortar treatment after removing of existing, clading, plaster, gunite &amp; cleaning and preparing the surface.Applying Polymer cement bond coat and Polymer modified cement Mortar as per manufacturer specification up to 50 mm thick with 8% polymer by weight of cement to fill the all cavities &amp; making protective cover plaster including shuttering</t>
  </si>
  <si>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</si>
  <si>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A) Precast BeB Panals
1 Providing and fixing Precast M 25 grade Concrete curved section of 100 mm thick to serve as bandhara as per the standard drawing approved by department having elliptical shape with base upto 6m as per table attatched to be casted in factory in suitable sections and transporting to site and erecting the same including all leads, lifts, labour and machinaries with finishing .One Number of elements in which compled section is proposed to be cast shall be approved.Necessary equipments for placing giving support through turn bucle or similar arrangement to maintain its verticality till insitu joining..The total steel quantity is 75Kilogram per cubic meter of concrete The method statement shall be prepared and got approved from engineer including cost of plasticizer and viscocity admixure.</t>
  </si>
  <si>
    <t xml:space="preserve">b) Hot Dip Galvanised Needle Gate
1 Manufacturing with OAP &amp; fabrication of hot dip galvanised  needle gates - curved type of required size and Weight as per the detailed design and drawings with all material, Mild steel confirming to IS 2062, Rubber seal confirming to IS 4623 &amp; Welding electrodes AWS E6013 for general weld joints. It includes all materials, Labour charges, machinery charges, 1km lead charges of transportation, loading and unloading charges of Gate parts at Site, Inspection &amp; Quality control charges, Sand blasting,overhead charges of 10%, and all incidential charges including all duties, taxes, levies and insurance charges excludung GST
</t>
  </si>
  <si>
    <t>Providing and fabricating and fixing at site hot dip  galavanised structural steel work 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</si>
  <si>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t xml:space="preserve">c) FRP Needle Gate
1 Providing , supplying and fixing of FRP gates -needles  in curved or straight shape in size required size and 60mm thick for the Bridge -cum- Bandhara .The gate/needles should withstand under minimum water pressure of 7.00 tonne. with interlocking arrangements, required rubber seals to arrest water leakage due to surface unevenness including FRP "C" channels at both side of gate of size 100 mm x 100 mm with 10 mm thick, with lifting eye bolts. And as per specifications mentioned in the Technical spectications and product features excluding GST
</t>
  </si>
  <si>
    <t xml:space="preserve">Supply and installation of cubicles of width and depth as per Athena Lite- SS Series Cubicles- Std Sizes (W x D x H): 900 mm x 1550 mm x 2105 mm, (Height is including 100 mm gap from bottom, Door Width- 600 mm specifications/ site drawings). Cubicle height to be 2105 mm. Made from solid grade compact high pressure laminate as per IS:2046 and EN-438 manufactured under high specific pressure &gt; 5 MPa and temperature &gt;120°C, All doors will be of single colour and made of 12 mm thick Merino HPL compact panel. The doors will have chamfered edges. Each door will be supported by 3 stainless steel made hinges affixed to the pilasters. Size of panels to be as per drawing. HARDWARE &amp; ACCESSORIES are H shaped (Top) head frame structure made of extruded Aluminium grade 6063 T5-50 micron epoxy powder coated for surface protection, Size to be 125x70x5T.  Corner joinery section, Size to be 40x16.5x1.8T. U-Channel Wall joinery section,Size to be 22x16x1.6T. Door stopper section, Size to be 21x12.5x1.6T. Spring loaded Butt Hinges made from Stainless steel grade 304. Surface finish to be matt type. Covers to be lacor coated.etc complete.
</t>
  </si>
  <si>
    <t>Supply and installation of  CEILING HUNG  cubicles of width and depth as per specifications/ site drawings. Cubicle height to be 2400 mm. Std Sizes (W x D x H): 900 mm x 1550 mm x 2400 mm, (Height is including 100 mm gap from bottom) Door Width- 600 mmITEM DESCRIPTION Made from solid grade Merino make compact high pressure laminate as per IS:2046 and EN 438 manufactured under high specific pressure &gt; 5 MPa and temperature &gt;120° C, All doors will be of single colour and made of 18 mm thick Merino HPL compact panel. The doors will have chamfered edges. Each door will be supported by 3 stainless steel made hinges affixed to the pilasters. All intermediate partitions or dividers will be made of 12 mm thick Merino HPL compact laminate panels. Size of panels to be as per drawing. HARDWARE &amp; ACCESSORIES are H shaped (Top) head frame structure made of extruded Aluminum grade 6063 T5-50 micron epoxy powder coated for surface protection. Size to be 125x70x5T.  Corner joinery section, Size to be 40x16.5x1.8T. U-Channel Wall joinery section, Size to be 22x16x1.6T. Door stopper section, Size to be 21x12.5x1.6T. Spring loaded Butt Hinges made from Stainless steel grade 304. Surface finish to be matt type. Covers to be lacor coated.Coat hook with rubber stopper made from Stainless steel grade 304. Surface finish to be matt type. etc complete.</t>
  </si>
  <si>
    <t>Supply and installation of  PD DOOR cubicles of width and depth as per specifications/ site drawings. PD Door height to be 1980/2100 mm.PD Doors Series :  Std Sizes  (W x H): 2100 mm x 7500 mm  (Height is including 150 mm gap from bottom), Door Made from solid grade Merino Make compact high pressure laminate as per IS:2046 manufactured under high specific pressure &gt; 5 MPa and temperature &gt;120°C ,.Panel thickness 12 mm. Size of panels to be as per drawing. HARDWARE &amp; ACCESSORIES are Specially designed D-shape wall mounted pole made from extruded grade aluminum alloy 6063/HE9/T-6 and epoxy powder coated (color as per specifications) for surface protection. Size to be 46x41x2T, Matching profile and color Nylon Polyamide-6 caps to cover aluminum Poles, Self closing Hinges (Gravity mechanism) made from Nylon Polyamide grade-6. Color to be as per specifications, Stainless steel grade 304 screws, Anti-rotation Nylon polyamide grade-6 expandable wall plugs, etc complete.</t>
  </si>
  <si>
    <t xml:space="preserve">Supply and installation of  12MM BOX UP cubicles of width and depth as per specifications/ site drawings. Cubicle height to be 2100Titan Box up 18 mm Series Cubicles:  Std Sizes   (W x D x H)- 900 mm x 1550 mm x 2100 mm, (Height is including 100 mm gap from bottom) Door Size- 600 mm mOne Metric Tonneitan Box up 18 mm Series Cubicles:  Std Sizes   (W x D x H)- 900 mm x 1550 mm x 2100 mm, (Height is including 100 mm gap from bottom) Door Size- 600 mmTitan Box up 18 mm Series Cubicles:  Std Sizes   (W x D x H)- 900 mm x 1550 mm x 2100 mm, (Height is including 100 mm gap from bottom) Door Size- 600 mmITEM DESCRIPTION: Made from solid grade Merino make compact high pressure laminate as per IS:2046 manufactured under high specific pressure &gt; 5 MPa and temperature &gt;120°C, All doors will be of single colour and made of 18 mm thick Merino HPL compact panel. All pilasters will be made of 18 mm thick Merino HPL compact panel. HARDWARE &amp; ACCESSORIES are No head frame structure, all panels to be aliengned to the top, Corner joinery section made from Stainless steel grade 304. Surface finish to be brush type. A thin plastic film pasted for surface protection. Size to be 35mmx15mmx0.8 mm. etc complete.
</t>
  </si>
  <si>
    <t xml:space="preserve">Supply and installation of  cubicles of width and depth as per specifications/ site drawings. Cubicle height will be 1980 mmTitan Std Series Cubicles:  Std Sizes (W x D x H): 900 mm x 1550 mm x 1980 mm/2039 mm ( Height is including 150 mm gap from bottom) Door Size- 600 mm when top rail of rectangular cross section is used and 2039 mm when top rail of circular cross section is usedITEM DESCRIPTION  Made from solid grade Merino make compact high pressure laminate as per IS:2046 and EN-438 manufactured under high specific pressure &gt; 5 MPa and temperature &gt;120°C, All doors will be of single colour and made of 12 mm thick Merino HPL compact panel. All pilasters will be made of 12 mm thick HPL compact panel. Size of panels to be as per drawing. HARDWARE &amp; ACCESSORIES are Top rail is made of  stainless steel grade 304. There are two options for the top rail. First one comes with a rectangular cross section (Size to be 55mmx42mmx1.6 mmT) and the other one comes with circular cross section (Diameter 32 mm). Surface finish to be brush type. A thin plastic film pasted for surface protection. Corner joinery section made from Stainless steel grade 304. Surface finish to be brush type. A thin plastic film pasted for surface protection. Size to be 35mmx15mmx0.8 mm. etc complete.
</t>
  </si>
  <si>
    <t xml:space="preserve">Supply and installation of ZMS (Nylon) cubicles of width and depth as per specifications/ site drawings. Cubicle height will be 2003 mm. ZMS Series Cubicles:  Std Sizes (W x D x H): 900 mm x 1550 mm x 2003 mm, (Height is including 150 mm gap from bottom) Door Width- 600 mmITEM DESCRIPTION  Made from solid grade compact high pressure laminate as per IS:2046 and EN-438 manufactured under high specific pressure &gt; 5 MPa and temperature &gt;120°C. All doors will be of single colour and made of 12 mm thick HPL compact panel. All pilasters will be made of 12 mm thick HPL compact panel. All intermediate partitions or dividers will be made of 12 mm thick HPL compact laminate panels. Size of panels to be as per drawing. HARDWARE &amp; ACCESSORIES are Semi-spherical (Top) head frame structure for surface protection. Size to be 50x32x1.6T. Corner joinery section, Size to be 40x16.5x1.8T.U-Channel Wall joinery section, Size to be 22x16x1.6T.Door stopper section, Size to be 21x12.5x1.6T. Stainless steel grade 304 screws, Anti-rotation Nylon polyamide grade-6 expandable wall plugs, The Work shall complete as per drawing , under supervision of engineer in charge, etc complete.
</t>
  </si>
  <si>
    <t>Steel Fiber Reinforcement:  Supplying, Providing and Mixing Hooked End/Crimped steel fibers with aspect ratio between 50 to 80 (Diameter between 0.45 to 01mm and  length between 12.5 to 60mm) manufactured from cold drawn wire and having a minimum tensile strength of 1100N/Sq.mm, as per CE Certification label mark, HE non-glued/ HE glued, non-balling, conforming to ASTM A 820 /EN 14889-1, compatible with all construction chemicals used for the batching, laying and curing of concrete. The fibers shall be added to the concrete at specified dosage and shall be mixed with the concrete ingredients for sufficient time to ensure uniform distribution and pumping concrete. Addition of steel fibers in cement concrete for flooring/ pavement/CC roads (All ground supported slab)/underground structure/precast items (like drains, manhole covers, walls, paver blocks, pipes, tunnel segments) etc. doses as per approved designs and directions of Engineer-in-Charge.  HSN Code for Steel Fibres is 73170013.  Regularly used are MSCF 50; MSH 10050; MSH 7560; MSH7035; MSH 6035; MSH 5530; NSH-G 7560; MSH-G 7035; MSH-G 6035; MSH-G 5530 etc. are some of the widely used sizes.</t>
  </si>
  <si>
    <t>Fire Door 55mm 2HR FRL (120/120) 3 Criteria - INTEGRITY / INSULATION/ STABILITY WOODEN DOOR - Fire Door Tested in accordance to IS: 3614 Part 2.</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</si>
  <si>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</si>
  <si>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</si>
  <si>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</si>
  <si>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r>
      <rPr>
        <u/>
        <sz val="10.5"/>
        <rFont val="Times New Roman"/>
        <family val="1"/>
      </rPr>
      <t>c) Vision Panel:</t>
    </r>
    <r>
      <rPr>
        <sz val="10.5"/>
        <rFont val="Times New Roman"/>
        <family val="1"/>
      </rPr>
      <t xml:space="preserve">
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t>
    </r>
  </si>
  <si>
    <t xml:space="preserve">Providing of  2 Hour Rated Acoustic Fire Door to effectively control noise in conference rooms, broadcasting studios, theatres and music practice rooms.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accoustic fire doors are tested with NCBN technology ("Non Combustible by Nature") duly tested for sound insulation as per ISO 10140-2 / ASTM E 90 for sound transmission loss evaluation of 42db in reverberation chamber at ARAI.
</t>
  </si>
  <si>
    <t>a)Door Frame: Providing &amp; Fixing Frames for Fire resistant door shutters 1st class Malaysian Hardwood Frame densified and pressure treated with fire retardant chemicals in vacuum impregnation vessel under 160 PSI pressure as per IS:401and kiln seasoned to moisture below 15% as per IS:1141 of section 120 X 70 mm spray quoted with 2 coats of In tumescent paint of minimum 200 micron, with 1 row of  Brush- Type Astroflame® intumescent strip (imported) of size 10mmx4mm concealed in the groove of the Frame for fire and smoke sealing, etc. complete as per direction of Engineer in Charge</t>
  </si>
  <si>
    <t>b)Shutter: Supplying &amp; Fixing of 75mm thick asbestos free,  fire, heat and smoke resistant composite Acoustic Door Shutter complying with with fire performance - FD 120 as per IS:3614 (part - II) comprising of 2x12mm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100x36 mm with 36mm thick infill of ceramic fiber (density 128 Kilogram/cum), vermaculite mix faced with 6mm Fire retardant High Density fibre ply,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and placement of 3 mm thick rubber membrane, at the inside face, sandwitched between calcium silicate board &amp; high density fire retardant ply, without any external lipping with triple rebatting in shutters, etc complete. Providing of  Fire Barrier Systems to prevent the spread of fire and smoke within roof and ceiling voids.</t>
  </si>
  <si>
    <t>Fire Barrier: 
Providing 100mm thick asbestos free composite - 3 criteria - fire, heat and smoke check Fire Barrier to prevent the spread of fire and smoke within roof and ceiling voids with flame guard of 120 minutes as per IS: 3614 part -II comprising of 4 x 12mm thick Calcium Silicate boards, Chemical treated internal timber with Fire retardant chemicals in pressure impregnation vessels under 160 PSI pressure as per IS:401and kiln seasoned to moisture below 15% as per IS:1141 frame work of 50mm x 100 mm with 50mm thick infill of ceramic fiber (density 96Kilograms/CMT), vermaculite mix reinforced by MS 8mm bars supported within the existing structure &amp; sealed with fire retardant Poly Urethane foam. All empty spaces will be filled with ceremic wool as per instruction of the engineer.</t>
  </si>
  <si>
    <t xml:space="preserve">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                </t>
  </si>
  <si>
    <t>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</si>
  <si>
    <t>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</si>
  <si>
    <t>Providing and laying White Topping as per IRC-SP 76-2015 over bituminous surface (Existing bituminous surface preparation to be done if necessary either by milling or levelling course with BM/DLC to correct surface profile and to be paid separately) with unreinforced M-40 grade Pavement Quality Concrete using Ordinary Portland Cement (OPC 43/OPC 53-Grade) at 357kg/cum and 105 kgs of Fly Ash (Replacement of Fly Ash to the extent of 15% and Fine aggregate by 10%) coarse aggregate, fine aggregate and Admixture confirming to IS 9130-1999 (R-2004) polymeric synthetic fibre as per ASTM (1116) such as polyester / polyethylene / polypropylene / Glass fibre at 1.20 kg/cum, mixed in batching and mixing plant or weigh batcher as per approved mix design to achieve minimum flexural strength or modulus of rupture of concrete 4.50 MPa at 28 days limiting maximum water cement ratio to 0.40, transported to site, laid with mechanical paver finisher, spread, vibrated, compacted and finished in a continuous operation to the lines and grades as per drawing, texture finishing of surface, spraying two layers of curing compound, curing with water sprayed on hessian cloth covered over concrete surface, groove cutting grid 1m x 1m to a depth of 1/3 of the Thickness and of width 3-5 mm as per design including cost of all material, side form work, sealing joints labour and HOM of machineries etc. complete as per specifications..</t>
  </si>
  <si>
    <t>As directed by Engineer-in-charge
AND IRC:SP 76-2008</t>
  </si>
  <si>
    <t xml:space="preserve">Standard Metal Delineator
Supply and Installation of Road delienators ( Road way Delienators ) as per MORT&amp;H clause 806.The structure shall be manufactured in roll forming process and shall have height not less than 800 mm above the ground, width not less than 100 mm and shall extend not more than 300mm below the ground while being installed in confirmation with IRC:79 1981or as directed by engineer in charge.The delineator shall be painted with powder coat of minimum 40 microns thickness for protection against corrosion, on top of which Type XI retro reflective sheeting shall be pasted on both sides.  The delienator shall consist minimum retro reflective unit exposed area of 330 cm2 white color, full cube corner micro prismatic non-metallic retro reflective sheeting on each side conforming with IRC 67 2012 and meeting the coefficient of retro reflection values as per ASTM D 4956 Type XI table specification.The front and back faces of the delineator should be curved with a radius of not more than 200 mm and with delta angle (or central angle of curve) lying between 20o and 30o, to increase the visibility of the delineator for vehicles moving in continuous curves. The delineator shall have grooves across the length to make the reflective sheets vandal-proof. </t>
  </si>
  <si>
    <t>Flexible Median Marker
Supply and Fixing of Flexible Median Marker which shall be made of tough, high impact resistant, injection-molded, thermoplastic body with U shape structure with overall height of minimum 180mm and shank depth of minimum 30mm and thickness not less than 2mm. The exposed body structure should be cornered rounded for better aesthetics. The plastics used for the molding the flexible median marker shall have a minimum notched Izod Impact strength value of  4.11J/cm (@thickness 3.17mm) at room temperature, tested in accordance with ASTM D256. The outer part of the body shall have the Abrasion loss not less than 35 mm3 when tested accordance with DIN53505 and DIN53516 respectively and shall retain at least 70% of this value when it is subjected to accelerated weathering for 500hrs as per the ASTM G155 standard. . The logo of the manufacturer shall be embossed on either side of the body in the injection molding process. - The flexible median marker shall have U shaped florescent yellow color retro-reflective sheeting with minimum exposed reflective area 285 mm2.  The reflective sheeting should confirm to Type XI Florescent Yellow sheeting as per IRC 67 2012 and ASTM D4956-11. The product design has to with stand all natural impacts and should not get damaged if any pedestrian stamp on top of it intentionally or unintentionally. The product should bend up to 90 degree on both sides (becoming completely horizontal), it should be able to take minimum 200 stamping without any significant damage. The Flexible Median Marker shall be fixed by a combination of epoxy adhesive and grouting/Drilling as per Engineer IN Charge</t>
  </si>
  <si>
    <t xml:space="preserve">BITUMNOUS CONCRETE :- Providing and laying Bituminous concrete using crushed stone aggregates of specified grading, premixed with HIMA Grade bituminous binder like ART (Highly Modified Asphalt Binder having not less than 90°C Softening Point and not less than 90% Elastic Recovery) @ 5.4% (percentage by weight of total mix) and lime filler @ 2% (percentage by weight of Aggregate) prepeared in Batch Type Hot Mix Plant and filler, transporting the hot mix to work site by tippers, laying with paver finisher equiped with electronic sensor to the required grade, level and alignment and rolling with smooth wheeled, vibratory and tandem rollers to achieve the desired 40/50 mm compacted thickness and density as per specification, complete and as per directions of Engineer-in-Charge.  </t>
  </si>
  <si>
    <t>One cubic meter</t>
  </si>
  <si>
    <t>Providing, Supplying, Laying &amp; Fixing of concrete Canvas 5mm thick (flexible concrete impregnated fabirc which hardens when hydrated to form thin, durble, water proof &amp; fire resitant concrete layer within 24 hrs) for slope protection/drain lining/concrete repair works and other similar works complete in all respect and as per direction of engineer-in-charge. Special Condition 1) Contractor shall submit all relevant test certificates of the material. 2) Mass of unset concrete canvas should be 7Kilogram/ One Square Metre. 3) Width of roll should be 1 m.</t>
  </si>
  <si>
    <t xml:space="preserve">Providing, Supplying, Laying &amp; Fixing of concrete Canvas 8mm thick (flexible concrete impregnated fabirc which hardens when hydrated to form thin, durble, water proof &amp; fire resitant concrete layer within 24hrs) for slop protecion/drain lining/concrete repair works and other similar works complete in all respect and as per direction of engineer-in-charge. Special Condition 1) Contractor shall submit all relevant test certificates of the material. 2) Mass of unset concrete canvas should be 12Kilogram/ One Square Metre. 3) Width of roll should be 1.1m. </t>
  </si>
  <si>
    <t xml:space="preserve">Providing, Supplying, Laying &amp; Fixing of concrete Canvas 13mm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19Kilogram/ One Square Metre. 3) Width of roll should be 1.1m. </t>
  </si>
  <si>
    <t xml:space="preserve">Providing, Supplying, Laying &amp; Fixing of concrete Canvas hydro 5mm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8Kilogram/ One Square Metre. 3) Width of roll should be 1m. </t>
  </si>
  <si>
    <t xml:space="preserve">Providing, Supplying, Laying &amp; Fixing of concrete Canvas hydro 8mm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13Kilogram/ One Square Metre. 3) Width of roll should be 1m. </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</si>
  <si>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</si>
  <si>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16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16mm thick panels shall be used for a roofing height of upto 15 mtrs.</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</si>
  <si>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18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18mm thick panels shall be used for a roofing height of upto 25 mtrs</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</si>
  <si>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22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22mm thick panels shall be used for a roofing height of upto 55 mtrs.</t>
  </si>
  <si>
    <t xml:space="preserve">Building </t>
  </si>
  <si>
    <t>Providing and applying two coats of Hues Surface Coatings Clear Coat (Stone-X ) with silicon technology on stones, clay tiles, bricks, facades,sand stone,plastered,texture finished interior or exterior surfaces.(It is tested with standand test method One NumberIS15489:2004 &amp; Low VOC as per ASTM D2369/ISO 11890-1 and water vapour permeability as per ASTM D-1653/ISO 7783).Surface  preparation includes cleaning and scrubbing with brush,soap and water to remove all dust, fungus,cement, paints etc,washing with water all complete.The coating thickness and the methodology of application shall strictly as per manufacturer's specifitions and as approved by engineer in charge.The contractor shall give guarantee for the performance  of coating for water repellency and also  the durabitity of coating, all complete as per direction of Engineer - in- incharge.</t>
  </si>
  <si>
    <t>Providing and Fixing Processed Stone Cladding on wall surface/ plywood surface. RCC pardi/ Wall and all type of Interior, Exterior  Compound wall and Gate etc. of cladding processed stone with material of Processed clay, Wooden chips, Silica sand, Cement, GFRC admixtures, Colour pigments, Fiber up to thick of 230 mm/ 25 mm  including scaffolding, fixing of screw, etc. (As directed by Engineer in Charge)</t>
  </si>
  <si>
    <t>FRP Beam Crash Barrier -- Type - B, THRIE : FRP Beam Crash Barrier (Providing and erecting a Thrie " FRP beam crash barrier comprising of 3 mm thick corrugated sheet FRP beam rail, 85 cm above road/ground level, fixed on ISMC series channel vertical post, 150 x 75 x 5 mm spaced 2 m centre to centre, 2 m high with 1.15 m below ground level, all steel parts and fitments to be galvanised by hot dip process, all fittings to conform to IS:14856 (2000)  and IS:18319 (2015), FRP beam rail to be fixed on the vertical post with a space of channel section 150 x 75 x 5 mm, 546 mm long complete as per clause 810)" As directed by Engineer incharge.</t>
  </si>
  <si>
    <t>As directed by 
Engineer in charge</t>
  </si>
  <si>
    <t xml:space="preserve">Providing and fixing in position various capacity rainwater harvesting dual intensity auto flush open ended at drain outlet filter with working principal of COHESSIVE AND CENTRIFUGAL FORCE having filter element made out of S.S. 304 screen with mesh size of 205 microns having rainfall capacity of 75 m/hr intensity with operating pressure of 0.060Kilogramper sq.cm. of Head with discharge capacity ranging from 10 to 480 lit/min including all necessary accessories like coupler,bends,PVC valve,etc fixing with Bombay nails of required length etc. complete with inlet size of 90 mm to 110 mm diameter from rooftop pipe with drain outlet of 90 mm to 110 mm diameter size with clean water outlet of 62 mm to 90 mm diameter size including fitting and fixing excluding inlet and outlet piping etc complete as per the direction by engineer in charge.
</t>
  </si>
  <si>
    <t xml:space="preserve">FL-100 for the catchment up to 110 sq.m. system size 90 mm diameter inlet, 63 mm diameter clean water outlet, 90 mm diameter drain outlet (filterain,tee,door bend, valve 63mm)
</t>
  </si>
  <si>
    <t xml:space="preserve">FL-150 for the catchment up to 150 sq.m. system size 90 mm diameter inlet, 75 mm diameter clean water outlet, 90 mm diameter drain outlet (filterain,tee,door bend, valve 63mm)
</t>
  </si>
  <si>
    <t xml:space="preserve">FL-200 for the catchment up to 225 sq.m. system size 110 mm diameter inlet, 75 mm diameter clean water outlet, 90 mm diameter drain outlet (filterain,tee,door bend, valve 75mm)
</t>
  </si>
  <si>
    <t xml:space="preserve">FL-300 for the catchment up to 350 sq.m. system size 110 mm diameter inlet, 90 mm diameter clean water outlet, 90 mm diameter drain outlet (filterain,tee,door bend, valve 90mm)
</t>
  </si>
  <si>
    <t xml:space="preserve">FL-500 for the catchment up to 500 sq.m. system size 110 mm diameter inlet, 90 mm diameter clean water outlet, 110 mm diameter drain outlet (filterain,tee,door bend, valve 90mm)
</t>
  </si>
  <si>
    <t xml:space="preserve">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t>
  </si>
  <si>
    <t>Running One Kilometre</t>
  </si>
  <si>
    <t xml:space="preserve">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t>
  </si>
  <si>
    <t>Square One Kilometre</t>
  </si>
  <si>
    <t xml:space="preserve">Scanning, Digitisation and Geo-referencing of cadastral /revenue maps and interpretation of  all existing features like building, water bodies, rivers, agricultural field  etc to generate base map. Creation of GIS platform by using orthorectified image and revenue data by Linking of textual data(7/12)  which special data( Vector digitised maps). All will helps to  analyse and identify all affected properties.
</t>
  </si>
  <si>
    <t>FALSE CEILING SYSTEM GI METAL BIOGUARD CLIP IN PLAIN TILE WITH CARRIER SYSTEM 600 X 600MM 
Providing &amp; Fixing horizontal level suspended ceiling comprising of GI Bioguard Clip-in Plain Tile 600x600mm (Nominal Size) tiles of 120 gsm galvanized steel as per IS 277 (2003) suitable for architectural finishes in 0.5mm thickness as per in IS:513 (1994) in Global white color with concealed suspension system having a bevelled edge of 3x3mm and height of 33mm on one side and 18mm on the other side. Tiles shall be flattened by precision leveller to minimize sag to less than 1/400mm. The tiles shall have double round pip of ɸ 2mm and ɸ 6mm for secure engagement and levelling respectively, along with swing down feature and special tabs to allow removal of tile to enable plenum access. The coated surface of the tile shall exhibit anti-microbial properties (eradication and inhibition of growth) and shall achieve up to 99.99% reduction in bacterial activity as per ISO22196:2011. The tile shall be electrostatically polyester powder coated using RoHS compliant powder having coating thickness ranging from 60-80 microns. The powder coating shall pass Salt Spray Test for 750 Hours as per ASTM B117, QUV –A Test for 1000hours as per ASTM G-154 – (Cycle – 1) and Humidity test for 1000hours as per DIN 50017. The powder coating shall have an adhesion of GT0 as per EN ISO 2409. The shade variation across batches shall be delta E&lt;1 using Excite/BYK Gardner instrument and gloss level of 25±5% at 60˚ as per ASTM D523. The tile shall have scratch, mar &amp; abrasive resistance properties. The tile shall have a Light Reflectance of ≥ 63% in accordance to ASTM 1477-98 and Fire Performance of class 0/1 as per BS 476 Part 6 &amp; 7 in module size of 600x600mm.
SUSPENSION &amp; INSTALLATION: Shall comprise of 3000mm long ‘C’ channels of 38H x 12W mm and 1mm thick spaced at 1200mm centre to centre securely fixed to the structural soffit using threaded rod (Approved make/Third Party Supply) connecting to C-channel hanger of 109x18.5x16.5mm at 1200mm C/C  and anchor fastener (Approved make/Third Party Supply). The last hanger at the end of each C-channel shall not be greater than 600mm from the adjacent wall. Use a C-channel connector of 99.5x35x 9mm for splicing together two pieces of C-channels. 4000mm Clip-in bar of 16W x 40H mm and 0.6mm thick made of galvanized steel of 140gsm  as IS 277 (2003) and shall be spaced at 600mm centre to centre in a direction perpendicular to the C-channels and secured at every intersection with C-channel using a Clip-in bar hanger of 54x18x20mm. Use Clip-in bar connecter to splice two pieces of Clip-in bar. Tiles shall be clipped in between two Clip-in bars from below. Optionally - Security clip to be installed to ensure the panels are positively engaged with Clip-in bar channel. Installation shall be carried out as per Manufacturer recommended procedure. Perimeter to be finished using wall angles of size 3000x19x32mm in white color secured to walls using screws at 450mm centre to centre. Cut tiles to be secured to the wall angles using a spring clamp.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t>
  </si>
  <si>
    <t>ACOUSTICAL WALL PANELLING – FABRIC WRAPPED OF SIZE: 600X600/1200X25MM
Providing and Fixing of Acoustical Wall Panel with square edges made of fibre glass substrate 25mm thick, wrapped on the front side with an acoustically transparent fabric as per the approved shade (Husk, Copper, Sangria, Sesame, Coffee, Charcoal, Titanium, Flame, Peanut and Shell). The panel shall be classified for Fire Class A, as per ASTM E-84. The Acoustical Wall Panel shall be of sizes 600x600mm (Nominal) or 600x1200mm (Nominal) and shall achieve an NRC of 0.85 (Average value of Absorption Co-efficient readings taken at 250 Hz, 500 Hz, 1000 Hz and 2000 Hz) with 50mm airgap as per ASTM C423 to be fixed to wall on a framework of wooden battens and using Wall panel Impalers (supplied by the manufacturer) or by using construction adhesives (as per the instructions laid down by the manufacturer). The fibre glass substrate shall have a recycle content of 85%. Installation:An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The Impalers shall be fixed to the battens using self-tapping screws, 3 nos. in case of 600x600mm and 4 nos. in case of 600x1200mm. Silica based construction adhesive (by others) to be dabbed on to the projecting elements (spikes) of the Impalers.   Wall Panels shall be pierced through the spikes of the Impalers ensuring the line and level of the panels are maintained</t>
  </si>
  <si>
    <t xml:space="preserve">CHANNELLED WALL PANELLING OF SIZE: 192X2400X15MM
Providing and Fixing  Channelled perforated panels of width 192mm, thickness of 15mm and length 2400 mm, made of a Moisture resistant fibre board substrate with a laminated facing as per the approved shade (Portland Maple, Sea Beech, Siam Wood &amp; Mystique Walnut, Interior White, Alumina Pearl) and a melamine balancing layer on the reverse side. The boards shall have a special perforation pattern where the reverse surface has a “Helmholtz” fluted perforation with consecutive 3mm wide groove followed by 13mm or 21mm of visible pane (G-13/ G-21). The edges of the panel shall be “tongue-and-grooved” to fix special clips for installation and seamless visual. The back of the perforated panel shall have sound absorbing non-woven Soundtex acoustical fleece hot pressed to achieve NRC of 0.5. for G-21 and 0.6 for G-13. (Average value of Absorption Co-efficient readings taken at 250 Hz, 500 Hz, 1000 Hz and 2000 Hz) as per ASTM C423 and Humidity Resistance (RH) of 70% with camber limit less than 1mm/1000mm and bow less than 1mm/300mOne Metric Tonnehe panels shall be mounted on special aluminium splines (keel) using inside clips provided by Manufacturer and approved by the Architect/ Engineer-in-Charge. 
</t>
  </si>
  <si>
    <t xml:space="preserve">Installation: 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for fixing Keel. Install Keel vertically using screws and plugs at spacing of not more than 600mm centre-to-centre. The first and last keel should not be more than 150mm from the ends. Trim the tongue of the first bottom panel and install using headless nail with groove side upward. Subsequent panels are installed with tongue side downward by engaging with each other using tongue and groove mechanism and secured by inside clip. Continue this process until required height is achieved. Shorter butt edges need to be joined using industrial/wood glue. The keel shall also be used for transition of the butt end of adjacent panel at every 7.2m.  Install the Skirting (provided by others) of width 50mm or more as required by the Architect/ Engineer-in-Charge.  Finish off the edges using wooden moulding of matching colour (by others). Installation should be carried out as per Manufacturer recommended procedure. </t>
  </si>
  <si>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 of O/L dimension of 19.3 x 100  x 3000mm. The inverted F- Shape section provides 2 flanges and 19mm face for resting of tiles. Classsic Axiom must be powder coated in Global White. Profile to have engineered design boss for fitment of Tee bar connector, Splice plate Corner connector &amp; hanger clips. Classic Axiom ( AX4VECURI xx) can be curvered to a minumum radius of 600mm   Axiom Splice Plate (AX4SPLICEI/AXSPLICEI): Formed to fit into special boss in the Axiom and locked in place with factory-installed screws. These Steel splice plates (AX4SPLICEI) are used to align and secure all joints between sections of Axiom trims. Corners are to be formed by mitering the end of axiom and splice plate (AXSPLICE) to be bent at right angle for connecting the end pieces. Axiom Tee-Bar Connection Clip (AXTBCI): Commercial quality G.I formed to fit into special boss of trim and locked in place by factory-installed screws and attached to (XL-24 / XL-15/Silhouette) suspension system members. T-Bar connection clips are used to attach the Axiom to the supporting Suspension system members. One clip is required at each location where the grid system intersects the Axiom trim. Hanging Grid clips (AXHGCI): Axioms to be hung independently to the structural soffit by engaging the Hanging Grid Clip into the boss of the Axiom trim channel and securing it to structural soffit Suspension . INSTALLATION: Hang the sections of Axiom Trim onto the grid system by engaging the top ear of the connection clip under the boss of the channel trim. Slide the lower leg downward to engage the lower boss on the trim and secure by tightening the locking screw. Complete the installation of all channel trims sections. Install and secure the splice plates, corner pieces, and alignment plate’s etc. Make adjustments as necessary to properly align the complete installation.</t>
  </si>
  <si>
    <t>Supply, fixing and installation of 4mm thick Aluminium Composite Panel (ACP) of approved colour for external cladding in combination of solid and metallic colours, including all necessary Framework, support and complete weather sealing as per architectural drawing. The Aluminium Composite Panel (ACP) should be made out of thermoplastic core of low-density polyethylene LDPE (100% virgin mix), sandwiched between two aluminium sheets of ALLOY GRADE- 5000 series, each not less than 0.50 mm thick, total thickness of aluminium composite panels not to be less than 4 mm, the exposed surface thereof shall have Stove lacquered finishing coat not less than (26 + - 2) micron (containing minimum 70% kynar 500 based PVDF) of colour and shade as per architectural design. The inside surface (facing the building exterior surface)shall have polyster based powder coating not less than 25 Micron with protective peel-off foil on the exterior face (peel off film will in no case leave any adhesive mark over the composite panel surface after it is peeled off). The supporting framework shall be made out of 50 mm X25mm X 3mm thick Aluminium section to be spaced horizontally and vertically for fixing of panel of size 900 mm X 1200 mm and fixed to the building structure as per design through 50mm X50mm X5 mm MS angle clamps prefixed to masonry or slab, columns with Hilti make anchor fastener screws. The fixing of panel to be done with the help of VHB tapes and screws and all the sealing of joints to be done with weather sealent Silicon as directed by Engineer-in-charge. (Prior permission of S.E. is necessary before inclusion of this item in estimate)</t>
  </si>
  <si>
    <t>Supplying and fixing of 6mm thick Exterior Compact Laminate or High Pressure Laminate of approved colour by approving authority with UV resistant Decorative colour paper on both side typically made out of multiple layers of craft papers and then impregnated with thermosetting phenolic resins, on top of it melamine treated barrier paper and decorative paper and wear layer on both the sides saturated with melamine resins and then covered with UV resistant acrylic resin layer which makes it extremely durable and weather resistant compressed together on  extremely high pressure and hardened with electron beam curing to get the total desired thickness of 6mm matching European standard specification as per EN 438 -part 6, protected with 60 Micron protective peel-off film on both side which in no case leave any adhesive mark over the panel surface after it is peeled off. Fixing of the same to be done on a supporting frame of 50 mm X 5 mm X 3 mm powder coated aluminium box section to be spaced horizontally and vertically in 600mm X 600mm grid and fixed to building structure as per design through 50mmX50mmX mm 5 mm MS angle bracket prefixed to masonry slab or columns with Hilti make anchor fastener along with all related hardware and fixtures. The panel should then be fixed on the Aluminium section with the help of pure polyester exterior grade colour coating rivets as per architectural drawings or as directed by Engineer-in-charge. Each panel should be riveted on substructure maintaining a gap of 6mm on all the sides between each Panel for Air circulation and expansion and contraction as per installation specifications provided by the manufacturer. The cost shall include all expenses related to storage, material handling, lifting, freight, labour, scaffolding etc as directed by Engineer-in-charge. (Prior permission of S.E. is necessary before inclusion of this item in estimate)</t>
  </si>
  <si>
    <t xml:space="preserve">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60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 as directed by Engineer-in-charge. </t>
  </si>
  <si>
    <t>SSR 2022-23 :- New Items 2020-21</t>
  </si>
  <si>
    <t>Providing , constructing and fixing Precast M 30 grade Self Compacted Concrete of required thickness of   curved section to serve as arch type  bandhara as per the standard drawing ,  cast  in suitable casting yard  including cost of all basic mateials ,labour ,   charges for casting formworks, TMT ( Fe -500) reinforcement as per standard drawings required for arches only  , casting of end pillers and bottom haunch as per drawing at site ,transporartion of arch segmement to site from casting yard , unloading and errecting  the same at site to make arch shape Bandhara , filling joints of Arch segment with M-30 grade self compacted concrete at site , providing waterproofing impermeable geotex membrane at joints as per standard drawings  and providing all requisite safety measure during casting and errecting the arches  (excluding transporation of basic material from quarry / market ) etc complete.</t>
  </si>
  <si>
    <t>Providing and casting in stu RCC M 30 grade Self Compacted Concrete of required thickness  for arch type  bandhara as per the standard drawing    including cost all basic mateial ,labour ,   including cost of  formworks, TMT ( Fe500 )  reinforcement as per standard drawings required for arches only , casting of end pillers and bottom haunch as per drawing  to make arch shape Bandhara , providing waterproofing impermeable geotex membrane at joints  and providing all requisite safety measure during construction of  the arches  (excluding transporation of basic material from quarry / market)   etc complete.</t>
  </si>
  <si>
    <t>Appointing   Expert /Professional Consultant for selection  of  Bandhara sites  upto 100 m length having minimum 2 visits per bandhara   , noting the broad features like span, height, type of foundation, special features specific to the site to come to the conclusion of adopting standard design &amp; drawing, checking suitability of site, finalizing site for construction of 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</si>
  <si>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Detailed survey for bandhara - 
Taking longitudinal section of stream extending 1.20 km on  upstream and downstream side of the bandhara site,  taking  cross sections at every 100 m interval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by total station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</si>
  <si>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Providing and constricting Rammed Earth walls  built out of normal compacted soil with temporary  steel formwork, similar to one for concreting, has to be erected; soil is placed into the framework and compacted. Soon after finishing compacting, the formwork can be removed.  The ideal soil for this kind of building consists in a good mix of different sizes of granularity, from clay (about 10-40%) to silt (about 10-40%) to sand (about 35-65%) and even very fine gravel. Top soil and organic soil have a strong smell of moldy, especially when fresh or humid are not suitable for building.The mix for rammed earth wall shall consist of soil, sand and cement / lime (5% to 8%) as binding material. The minimum thickness shall be around 35cm, mainly to allow stability and thermal mass. The work must got done under supervision of an experience Mason including necessary scaffolding, formwork, labour, material and finishing etc. complete.</t>
  </si>
  <si>
    <t xml:space="preserve">Providing and fixing Bamboo Shingle roofing with top layer of Bamboo shingles, made of flattened CCB pressure treated bamboo of 50-100mm dia and in size of 450mm x150mm and 3 to 5 mm thick laid over bamboo battens of minimum 25mm thickness, perpendicular to rafter/Beam at spacing of 150mm c/c including laying of bituminous sheet 3 mm thick and minimum overlap of 300 mm placed over sub-purling which is laid parallel to main rafter /beam consisting of 50mm dia not less than 3m length at spacing of 300mm c/c on treated Bamboo woven matt of approved design made out of thin Bamboo strips, supported by CCB treated Bamboo purlins of min dia 50mm not less than 3m length at spacing of 300mm c/c and WPC sheet 6 mm thick, junction details as per drawing and design including all Bamboo accessories like CCB treated Shingles,antiabrasive fire retardant coating ( top and bottom surfaces of roofing system as directed by Engineer in Charge), Bamboo, bamboo mats, SS clamps, nails, Screws, including required scaffolding and cost of labour material with all lead &amp; lifts and machinery &amp; equipment charges, etc complete. </t>
  </si>
  <si>
    <t>Providing and fixing in position Phenol bonded Bamboo wood flooring with planks of sizes 14mm thick, 1800 mm length (minium) and 130 mm wide (minimum), in approved colour, texture and finish, having Performance Appraisal certified (PAC) issued by Building Materials &amp; Technology Promotion Council (BMTPC). The flooring shall be fixed with tongue and groove interlocking system, with underlayment of 4mm thick expanded poly ethylene foam sheets having density 40kg/One One Cubic Metre, over prepared surface with necessary quarter round planks of size 1900mm x 18mm and door reducer of size 1900mm x 44mm, whereever required. The bamboo wood planks shall have minimum density of 1000 kg/One One Cubic Metre &amp; minimum Hardness 1000kgf. with Eco friendly UV coating, all complete as per direction of Engineer in -charge. Ground floor</t>
  </si>
  <si>
    <t>Providing &amp; fixing in position Phenol bonded Bamboo wood partition 60mm thick at all height with planks of size 10mm thick, 1800mm length ( minimum) and 130mm ( minimum), in approved colour, texture and finish, on both side having Performance Appraisal Certificate (PAC ) issued by Building Material &amp; Technology Promotion Council (BMTPC), with necessary profiled edges fixed with 40 mm SS screws 5nos in each tile to frame made of second class teak wood of size 40 x 40 mm in center of each tiles and bottom / top of work height. The bamboo wood planks shall have minimum density of 1000kg / cum &amp; minimum Hardness 1000kgf. with Eco friendly UV coating, all complete as per direction of the Engineer in -charge.</t>
  </si>
  <si>
    <t>Providing &amp; fixing after cutting in proper size &amp; shape bamboo pole of Dentrocalamus stocksii with minimum wall thickness of 10 mm of size 50 mm(+/- 5 mm) diameter (i.e., 50mm dia. in bottom &amp; top dia. should be 35mm &amp; average dia. should not be less than 40mm &amp; taper length should not more than 2.5mm per Rmt), which is well seasoned by freshly cut canes including treatment with preservative inside the bamboo pole &amp;dosing with CCB (Chromium Copper Bromate) using pressure vacuum treatment plant with retention level of minimum 8% and in accordance with IS 9096. These bamboos are used for making beams &amp; columns including bending of bamboos, joining, bunching of bamboos, assembly and its installation as per design using bamboo pegs (45 degree), SS Studs fixed with nuts &amp; bolts (304 grade), GI plates coated with epoxy coating, including transportation &amp; cost of material, antiabrasive fire retardant coating before bunching of bamboos( Two coats before bunching and final coat after complete installation as directed by Engineer in Charge) , necessary scaffolding with all lead, lift, machinery &amp; equipment charges, etc. complete, as directed by the Engineer in charge</t>
  </si>
  <si>
    <t>Providing and fixing in roof system after cutting in proper size and shape Griha Certified WPP sheet made of wood polymer composite - WPC) of thickness 6mm, density more than 550 kg/cum, having proper screw holding capacity. This board shall not be pasted with treated bamboo mats and fixed over bamboo purlins with SS Nails/SS Screws. The bamboo mat design visible from below may be hapazard. The rates shall be including trasportation, cost of WPC Board and all fixtures and fastenings with necessary scaffolding with all lead and lift, machinery and equipment charges etc. complete as directed by Engineer in charge.</t>
  </si>
  <si>
    <t>Supply &amp; Application of Fire retardant Polish with Fire Retardant sealer field coat of approved make &amp; one, two or three coats. Top Coat to provide class-I surface spread of flame as per BS:476 Part 6 &amp; 7 and IS-12777 in clear shade including cleaning, injecting of fire retardent sealer and preparation of surface including transportation and cost of material, necessary scaffolding with all lead, lift, machinery &amp; equipment charges, etc. complete as per instructions of Engineer-In-Charge/Manufacturers specification,3- Apply Two coats of    fire  retardant  clear solvent  based  top coat which specific gravity should be 0.97 in regular 4-6  hour duration</t>
  </si>
  <si>
    <t>Waterproofing Treatment to new terrace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  (1) Elongation % (ASTM D412-2016): @ 100%  (2) Tensile Strength N/mm2 (ASTM D412-2016): 3.3 (3) Specific Gravity: 1.02 ± 0.02    (4) Total Solids (ASTM D1644-2012): 43.98   (5) Hardness Shore A (ASTM D2240-2015): 82</t>
  </si>
  <si>
    <t>Waterproofing Treatment to new Toilet/bathroom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wall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properties:1) Elongation % (ASTM D412-2016): @ 100%    2) Tensile Strength N/mm2 (ASTM D412-2016): 3.3 3) Specific Gravity: 1.02 ± 0.02    4) Total Solids (ASTM D1644-2012): 43.98   5) Hardness Shore A (ASTM D2240-2015): 82</t>
  </si>
  <si>
    <t xml:space="preserve">Waterproofing treatment to new terrace by using chlorinated paraffinated talcum polyurethane (CPTP) elastomeric membrane as approved by Engineer in charge, followed by average 112mm thick brick bat coba covered with 40mm thick IPS.
The procedure includes filling of cracks on the RCC slab with high performance polyurethane (liquid applied) membrane. Clean the entire surface thoroughly and over this prepared surface, apply a primer coat of high performance polyurethane (liquid applied) membrane as approved by Engineer in charge. Apply the primer by roller. Extend the coating to parapet walls including the top of parapet. Allow the primer coat to set for 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M-20 CC by mixing one pouch of 330 grams of  thorough blend of special cements, aldehyde based polymers, shrinkage compensating agents  per 50 Kg bag of cement, including all leads,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The liquid membrane should have a track record of atleast 4 years in India &amp; Gulf region and have atleast an 4 year track record in PWD.  Single Component, Liquid Applied, chlorinated paraffinated talcum polyurethane (CPTP) elastomeric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Kg/cm2 (Concrete Fails)  5) Tensile Strength: &gt; 2.0 MPa (ASTM D412)   6) Should not be water soluble or water dilutable 7) Shore A Hardness:  40 ± 5 (ASTM D2240)    8) Elongation at Break: &gt; 900 % (ASTM D412)  9) Solids: &gt; 95 %  10) No micro-bubble formation or blistering should take place during the curing of thick films. </t>
  </si>
  <si>
    <t xml:space="preserve">Waterproofing treatment to new terrace by using chlorinated paraffinated talcum polyurethane (CPTP) elastomeric membrane as approved by Engineer in charge, followed by average 112mm thick brick bat coba covered with 40mm IPS.
The procedure includes filling of cracks on the RCC slab with chlorinated paraffinated talcum polyurethane (CPTP) elastomeric membrane.  Clean the entire surface thoroughly and over this prepared surface, apply a primer coat of CPTP admixed appropriately in dimethyl benzene Primer as approved by Engineer in charge. Apply the primer by roller. Extend the coating to parapet walls including the top of parapet. Allow the primer coat to set for 24 hrs. After the primer coat is set, apply two coats of continuous chlorinated paraffinated talcum polyurethane (CPTP) elastomeric membrane as approved by Engineer in charge on surface. Ensure that pinholes are touched up properly. While the second coat of CPTP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CC M – 20 by mixing one pouch of 330 grams of  thorough blend of special cements, aldehyde based polymers, shrinkage compensating agents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Single Component, Liquid Applied, chlorinated paraffinated talcum polyurethane (CPTP) elastomeric membrane should have following minimum properties: 1) Specific Gravity: 1.30 ± 0.1  2) Elongation %: &gt;600  3) Tack Free Time: 24-48 hrs   4) Tensile Strength N/mm2: 2.1  5) Shore Hardness: 40 ± 5                                                                    </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</si>
  <si>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(Upto 15 mm thickness at a time).</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</si>
  <si>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(15-30 mm thickness at a time).</t>
  </si>
  <si>
    <t>For Strengthening of concrete RCC, Columns, Beams, Slabs, Foundation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2-(methoxycarbonyl)-1-Propene Resin Sealer Cum Grout at pressure of 50 - 100 psi. (Rate for fixing nozzle is not included in this item). Low Viscosity, Transparent, Three Component, 2-(methoxycarbonyl)-1-Propene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</si>
  <si>
    <t>One Kilo Gram</t>
  </si>
  <si>
    <t xml:space="preserve">Providing and applying one coat of thiazolinones (TZ) based Microbial Wall Wash and Anti-rooting Solution treatment as approved by Engineer in charge to entire surface of external wall. At the junction of chajja and wall and also on the parapet wall top, give a coat of anti fungal treatment. Cracks, if any, shall be filled with acrylic polymeric non-shrink crack filler putty as approved by Engineer in charge, before giving waterproofing treatment to the external surfaces. This is followed by one coat of 2-(methoxycarbonyl)-1-propene-Butyl-2 propenoate (MPBP) based polymeric waterproofing solution as approved by Engineer in charge, having a non-toxic acrylic polymer liquid and white cement mix in proportion 1:1 by weight with coat interval as 24 hours. Air curing shall be done for 24 hours. Before giving this treatment the entire surface of wall shall be thoroughly cleaned to remove existing paint, dust, dirt, oil etc. After the waterproofing treatment is cured, provide and apply two coats of titanium dioxide based 2-(methoxycarbonyl)-1-propene-butyl-2 propenoate (TMPBP) emulsion, heat insulating, waterproofing exterior coating as approved by Engineer in charge in the desired shade. The inter-coat gap to be 24 hours. The rate shall include complete treatment mentioned above. 100% Acrylic, Decorative, Waterproofing, Heat Insulating, Exterior Coating, Anticarbonation Coating should have following minimum properties: 1. Specific Gravity: 1.3 ± 0.1 at 25°C 2. pH: 7.0 to 10.00 3. Viscosity: 18 to 30 sec. at 25°C by Ford Cup No. B-4 (Dilute 2 parts of product with 1 part of water) (If scaffolding is required, same shall be provided and will be paid under relevant item)
</t>
  </si>
  <si>
    <t>Providing and fixing zinc alloy based galvanic disk type sacrificial anodes (50 mm dia, 18 mm thick) as approved by Engineer in charge to the reinforcement, that should have a 3 years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</si>
  <si>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 xml:space="preserve">Make the surface clean of loose particles, dirt, dust, oils, and paints etc. by wire brush. Remove all laitance from surface. On the entire clean surface, apply a coat of Ter polymer of enoates of 2-(methoxycarbonyl)-1-propene-Butyl-2 propenoate (MPBP) and propenonitrile as approved by Engineer in charge and cement (1:0.25) by spray or ordinary cement brush. Fill up all bug holes with above slurry. Apply slurry generously 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
</t>
  </si>
  <si>
    <t xml:space="preserve">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 </t>
  </si>
  <si>
    <t>One Kilo
Gram</t>
  </si>
  <si>
    <t>Waterproofing Treatment to plastered surface of toilet &amp; bathroom walls minimum up to 90 cm (Dado) by using 2-(methoxycarbonyl)-1-propene-Butyl-2 propenoate (MPBP) based polymeric waterproofing solution as approved by Engineer in charge.  Clean the entire surface thoroughly and over this prepared surface, apply  three coats of 2-(methoxycarbonyl)-1-propene-Butyl-2 propenoate (MPBP) based polymeric waterproofing solution as approved by Engineer in charge.While the 3 coat is wet broadcast sand on the surface. Provide 20 mm thick cement plaster in CM 1:3  with one pouch of 330 grams of thorough blend of special cements, aldehyde based polymers, shrinkage compensating agents  as approved by Engineer in charge per 50 Kg bag of cement  including all 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</si>
  <si>
    <t>Providing &amp; mixing liquid internal curing compound which is based on water soluble oxyethylene polymer (OEP) for RCC, Shotcrete, mortar .The liquid shall be conforming  to AS 3799 -1998 for curing efficiency not less than 90% &amp; capable of improving workability, pumpability, impermeability, full hydration of all types of cement essential for optimum strength development. The dose of liquid shall be average 1.25 % by weight of cement. The liquid is to be mixed with gauging water while mixing the concrete/motar/shortcrete.</t>
  </si>
  <si>
    <t>Clean the existing surface / terrace thoroughly to remove dirt, loose particles, laitance etc. For emergency waterproofing of existing terrace. Use a vacuum cleaner or high pressure jet or wire brushing as per requirement. Examine the surface closely for any cracks. Fill it with acrylic polymeric non-shrink crack filler putty as approved by Engineer in charge a pure aliphatic, acrylic, polymer modified ready to use paste. After filling, allow the surface to dry for atleast 24 hrs. If the depth of the crack is more than 2-3 mm apply in layers at intervals. Moisten the surface with a water jet one day prior to the application of waterproofing coating. Mix 1 part of 2-(methoxycarbonyl)-1-propene-Butyl-2 propenoate (MPBP) membrane as approved by Engineer in charge and 1 part of grey cement by weight using a low speed mechanical stirrer to form slurry lump free consistency. Apply this as a primer coat of 2-(methoxycarbonyl)-1-propene-Butyl-2 propenoate (MPBP)  membrane  as approved by Engineer in charge. Apply the same slurry by roller at 24 hrs interval between the applications of each coat. Extend the coating to parapet walls. Allow the primer coat to set for 24 hrs. After the primer coat is set, apply two coats of 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 UV Resistant, Elastomeric, High Build Waterproof Coating (Confirming to DIN 1048) should have following minimum properties: 1) Elongation % (ASTM D 638): @ 400%  2) Tensile Strength (ASTM D 412): 150 psi  3) Water Permeability (DIN 1048): Zero   4) Solids: &gt; 65%    5) pH: 8.5 - 10.5</t>
  </si>
  <si>
    <t>Providing Water proofing treatment to old terraces by removing existing treatment, sealing of cracks by non shrink crack fill compound applying first coat of polymer modified semi-viscous paste prepared by mixing polymer of approved make  and Cement in 1 : 2 proportion (1 litre polymer : 2 Kg Cement ) to a neatly cleaned and dust free concrete surface and upto 300 mm over parapet wall prepared by removing loose and deposited material with brush and water, followed by a coat of flexible cementious coating eg. MYK-Aqufine U.M.,  EL Monobond or equivalent as per manufacturer specification after laying glass fibre mesh of 10 x 10 specification of approved make over tacky surface of first coat of polymer followed by second coat in transverse direction, sprinkling coarse sand over it, followed by protective mechanical cover of 20 mm water proof plaster after sufficient curing 40 to 75 mm IPS 1:2:3 proportion using coarse aggregate of 10 MSA and water proofing compound and polypropylene fibres @ 125 gm per bag of cement within it conforming to IS in pannels making groove 3 to 4 mm wide &amp; 10 mm deep &amp; 3m/4m or as per site condition &amp; filling the joints with polt sulphide sealant after curing, including providing holler with drip moulds  at  the  junction and finishing  the concrete surface with neat cement slurry including curing as directed and ponding the surface as directed etc. complete; covering 10 years guarantee against leakproofness on Court Fee Stamp Paper of Rs. 100/-</t>
  </si>
  <si>
    <t xml:space="preserve"> As directed by Engineer- in-charge. </t>
  </si>
  <si>
    <t>Providing Water proofing treatment to newly laid fully cured concrete slab of terraces by applying first coat of polymer modified semi-viscous paste prepared by mixing polymer of approved make and Cement in 1 : 2 proportion ( 1 litre polymer : 2 Kg. Cement) to a neatly cleaned and dust free concrete surface and upto 300 mm. over parapet wall prepared by removing loose and deposited material with brush and water, laying glass fibre mesh of 10 x 10 specification of approved make over tacky surface of first coat of polymer followed by second coat in transverse direction, sprinkling coarse sand over it, followed by protective mechanical cover water proof plaster 20 mm thick after sufficient curing apply IPS 40 mm to 75 mm. thick cement concrete of 1:2:3 proportion using coarse aggregate of 10 MSA and water proofing compound of approved make and polypropylene fibres @ 125 gm per bag of cement making groovr 3 to 4 mm wide &amp; 10 mm deep  in concrete, in pannels of 3m/4m or as per site condition &amp; filling the joints with poly sulphide sealant after curing including providing holler with drip moulds at the junction and finishing the concrete surface with neat cement slurry, as directed and ponding the surface as directed etc.complete ; covering 10 years guarantee against leakproofness on court Fee stamp paper of Rs 100/-</t>
  </si>
  <si>
    <t>Providng Grouting by specially prepared grout of approved make chemical  with cement in proportion 1:3.5 (1 part chemical &amp; 3.5 part cement by weight) along wih 50 ml super plasticizer   non cracking antiwash high strength polymer cement grout P C grout available in bags or equivalent with proper water for injectable consistency and applying it in the body of structure like slab, beam, column, pillars, deckslab, retaining wall, basement, underground and elevated water storage reservoir concrete and brick wall, crack  portion of structure etc. by injectng method, to achieve its original strength including drilling of suitable diameter  drills holes at 2 to 4 Nos. per sqm. using caps and nozzle grouting machinery necessary, scaffolding, finishing and covering gurantee of 10 years on court stamp paper of Rs. 100/- and necessary testing etc. complete.  (Prior permission of S.E. in writing is necessary before inclusion of this item in estimate)</t>
  </si>
  <si>
    <t xml:space="preserve">For all concrete New / Repair of RCC / PSC Bridges using migrating, non-nitrite based corrosion inhibiting admixture  as approved by Engineer in charge at a dose of 3 Kg per cum of concrete. The admixture should protect both cathodic and anodic sites and has been recommended for use by Ministry of Road Transport &amp; Highways and should have a 8 year track record of use in both abroad and India. Admixture should have evaluated test reports demonstrating a corrosion rate of zero coulombs after 9 test cycles and less than 2000 coulombs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and is based on Polyalkalene polyamines with specific gravity of 0.99 - 1.1 brownish colour.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(If scaffolding is required, same shall be provided and will be paid under relevant item)
</t>
  </si>
  <si>
    <t>For Strengthening of concrete RCC, PSC bridges including piers, girders, deck slabs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2-(methoxycarbonyl)-1-Propene Resin Sealer Cum Grout at pressure of 50 - 100 psi. (Rate for fixing nozzle is not included in this item). Low Viscosity, Transparent, Three Component, 2-(methoxycarbonyl)-1-Propene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</si>
  <si>
    <t xml:space="preserve">Cleaning the existing surface by mechanical means such as sand blasting so as to remove all the existing loose  rust etc. Cleaning the existing concrete substrate to achieve maximum adhesion between the coating and substrate. Free the surface from loose material, grease and oil by water jet/mechanical means. Dry the surface completely.  Providing and applying  one coat of Two component, solvent free, substituted long chain nylon reticulant based coating/primer as approved by Engineer in charge. This should be followed by two coats of protective two component, acyclic polyisocyanate reticulant (APR) based, UV resistant coating as approved by Engineer in charge. Apply the coats by brush or spray at 4-6 hours interval between each coat. Manufacturer of the coating shall be Dakks ISO 9001:2015 accredited for manufacturing and design; &amp; have a track record of supplying the anticarbonation coating internationally. Two Component, Air Drying, Acyclic, Polyisocyanate Reticulant (APR) based coating should have following properties: 1. Carbon dioxide diffusion equivalent air layer thickness (DIN EN 1062-6): &gt; 200 m   2. Carbon dioxide diffusion resistance co-efficient (DIN EN 1062-6): &gt; 1.0 X 10^5 3. Elongation of cured film shall be as per ASTM D 2370/98: &gt; 17 %    4. Chloride Ion Diffusion (ASTM C 1556): &gt; 8.61 X 10^-12 5. The top coat shall have a minimum 5 year track record of use in the weather conditions of the Mumbai region 6. Minimum DFT of the entire coating system: 250 micron  7. Solid content of the base coat material: &gt; 95%  8. Solid content of the top coat material: &gt; 37%  9. The shade of the top coat should be different from the shade of the base anti-carbonation coating. 10. The base anti-carbonation coating material shall have evaluated test reports demonstrating conformance to the following properties when tested  from a research institution NBA accredited Grade A and internationally ranked among top 5 research institutions in the world in Annual Survey conducted by Georgia Institute of Technology ranking of research institutions. It shall be applied as per manufacturer’s specification. (If scaffolding is required, same shall be provided and will be paid under relevant item)               
</t>
  </si>
  <si>
    <t>Cleaning the existing steel surface by mechanical means such as sand blasting so as to remove all the existing loose  rust etc. Using cotton waste swab and apply Rusticide as approved by Engineer in charge rust converting, steel passivating, flash rust preventing sulphate and chloride free, non-alkaline, inorganic single component, and nano film forming surface passivator (conforms to IS 9077-1979 (reaffirmed 1997) App. B CI. 5.3.3 for procedure). After 24 hours remove the free / loose rust particles by simple dusting with brush. Providing and applying  one coat of Two component, anti-corrosive, solvent free, substituted long chain nylon reticulant based coating/primer LCNR as approved by Engineer in charge. This should be followed by two coats of protective two component, acryclic polyisocyanate reticulant based, UV resistant anticorrosive coating of APR as approved by Engineer in charge. Apply the coats by brush or spray at 4-6 hours 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</si>
  <si>
    <t xml:space="preserve">Remove loose, disintegrated and porous concrete at cracks and joints. Repair the same with epoxy or polymer modified mortar. Drill injecting holes to a depth of 2-4 inches in the concrete depending upon width of cracks, extent of damage and dimension of structural elements. Fix the grouting nozzles. Clean all loose dust particles from the cracks and holes by blowing compressed air through all the nozzles in succession.  Mix and place Polyurethane Based Leakage Sealing Grouting as approved by Engineer in charge. Mix one batch at a time using a bucket and drill connected to a stirrer. Polyurethane 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                                                        </t>
  </si>
  <si>
    <t xml:space="preserve">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 </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</si>
  <si>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item)(Upto 15 mm thickness at a time).</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</si>
  <si>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item)(15-30 mm thickness at a time).</t>
  </si>
  <si>
    <t xml:space="preserve">Providing and fixing zinc alloy based galvanic disk type sacrificial anodes (50 mm dia, 18 mm thick) as approved by Engineer in charge to the reinforcement, that should have a 3 year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
</t>
  </si>
  <si>
    <t xml:space="preserve">Rake out loose pointing mortar material atleast upto 50 mm in depth and clean with using a nylon brush or low-pressure compressed air. It may require more depth some times depending upon the loss of integrity of existing mortar. Care is to be taken that the adjacent good and sound matrix is not disturbed. Provide anti-rooting treatment to entire recessed pointed area. Clean the joint area properly and pointing shall be done with High Viscosity  having special thicxotropic chemicals along with long chain nylon reticulent (LCNR) Epoxy Resin Mortar as approved by Engineer in charge. Mix 2 kg Resin + 1 kg Hardener + 9-12 kg Quartz Sand (Graded) thoroughly to homogeneity using a slow speed (300-500 rpm) flame proof or air driven drill fitted with a mixing attachment. Hand press this mortar in the joint and finish the surface and allow the mortar to set for minimum 24 hours. (If scaffolding is required, same shall be provided and will be paid under relevant item) 
</t>
  </si>
  <si>
    <t xml:space="preserve">Rake out loose pointing mortar material from the joints of the heritage stone masonry atleast upto 50 mm in depth and clean the same by using a nylon brush or low-pressure compressed air. It may sometimes require more depth depending upon the loss of integrity of existing mortar. Care is to be taken that the adjacent good and sound matrix is not disturbed. Provide anti-rooting treatment to entire recessed pointed area. Clean the joint area properly and pointing shall be filled with a special mix of lime base hydraulic mortar and water for masonry with highly sulphate resistant cement and silica aggregates as approved by Engineer in charge. This lime based mortar is based on special limes with thixotropic agents, aldehyde based polymer and selected sands having high abrasion resistance. Hand press this mortar in the joint and finish the surface and allow the mortar to set for minimum 24 hours. Mortar should have Compression Strength of Appr. 10 N/mm2. (If scaffolding is required, same shall be provided and will be paid under relevant item)
</t>
  </si>
  <si>
    <t>Remove loose, disintegrated and porous concrete at cracks and joints. Repair the same with epoxy or polymer modified mortar. Drill injecting holes to a depth of 2 - 4 inches in the concrete depending upon width of cracks, extent of damage and dimension of structural elements. Fix the grouting nozzles. Clean all loose dust particles from the cracks and holes by blowing compressed air through all the nozzles in succession. Whenever required grouting nozzle can be introduced for subsequent cementitious lime grout  which is based on special limes with thixotropic agents, aldehyde based polymer and selected sands having high abrasion resistance by using Lime based Hydraulic Injection Suspension as approved by Engineer in charge. Before injecting the grout, it is advisable to make sure the nozzles are free of dust. Care is to be taken that the air pressure is monitored and maintained so as not to damage the matrix. Mix cementitious lime based hydraulic ready to use - Hydraulic Injection Suspension with 35 - 45% water by its weight in clean container using a low speed air driven mixer / stirrer to form a mix of uniform and flowable consistency. Depending on temperature, the water demand may vary. 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</si>
  <si>
    <t xml:space="preserve">Remove roots of the plant from joints of the stone masonry manually.  Make sure that no part of the root has remained inside the masonry. Pour thiazolinones based Microbial Wall Wash and Anti-rooting Solution as approved by Engineer in charge in the Stone Masonry joints depending upon width of roots, extent of damage and dimension of roots of plant. For wider roots, it is necessary to first drill the holes in the bark from all the sides which should subsequently totally filled  with Microbial Wall Wash and Anti-rooting Solution so that the same percolate in the bark. On complete absorption of the liquid, refill and the process must be continued atleast 5 - 6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
</t>
  </si>
  <si>
    <t>Visits ( minimum 2) to  site of Bridge/Bandhara of length upto 100 m  by Expert/Professional Consultant, noting the broad features like span, height, type of foundation, special features specific to the site to come to the conclusion of adopting standard design &amp; drawing, checking suitability of site, finalizing site for construction of Bridge/Bandhara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</si>
  <si>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Taking longitudinal section of stream extending 1.20 km on  upstream side of the bandhara site,  requisite One Number of cross sections (minimum 3)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</si>
  <si>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Linear UAV Survey</t>
  </si>
  <si>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Polygon UAV Survey</t>
  </si>
  <si>
    <t>Supplying and fixing M.S. Pipe 80 mm diameter ( 4.85 mm thick )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</si>
  <si>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Running One Meter</t>
  </si>
  <si>
    <t>Supplying and fixing G.I.. Pipe 50 mm diameter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</si>
  <si>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Running one Meter</t>
  </si>
  <si>
    <t>Medium Height Partition @ 1800/1200HT TILE BASED PARTITION SYSTEM
Tile based Aluminum partition system of 1800/1200mm ht. made of 60mm thick aluminum frames having two separate race ways for laying electrical &amp; computer wiring. The wire management shall be through to the race way to be fitted at bottom of partition other immediately below of work top with hook on type raceway cover for easy access of wires. Frames to be joined by aluminum connectors with M6 x 16 pan-head machine screw and washer with aluminum post cover. Post cover snap on fashion to be connected on aluminum connector visible aluminium to be in anodized / powdercoated finish. The top exposed sides of the frame and posts should be covered with horizontal/ Vertical trim and caps made of Aluminum in anodized / powdercoated finish in order to enhance its look.Upper tiles on the partition to be in Soft Board or Marker or prelaminated partical board tile of 9mm. thk., prelaminated partical board lower tiles in laminate finish 9mm. thk. on both the sides .Size :- 1200/1800mm (H)</t>
  </si>
  <si>
    <t>Full Height Partitions in Solid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9mm thk. Prelaminated  Partical Board of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</si>
  <si>
    <t xml:space="preserve">Full Height Partitions in Glass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5mm thk. Non Toughened Glass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
</t>
  </si>
  <si>
    <t>Providing and fixing Factory made 31mm ABS Plastic Door made of abs plastic moulded sheet of 1.5 mm thickness P.U. foam insulated of density 40 kg per cubic meter with seasoned wood to fit lock and hardware covered with aluminium ‘A’ section of 31mm x 27mm x27mm x 1.5mm thick powder coated and fitted with PVC ‘ L’ Corner of dimension 75mm x75mm x 10mm thick on all four sides including all labour, material,stainless steel fixtures and fastening etc complete</t>
  </si>
  <si>
    <t>Providing and fixing  4mm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–in-charge.Including fixing Compact laminates   on 25x50mm aluminium tube or approved tube size  at 600mm c/c  under desirable height and fixed through same compact colour rievts or compact adhesive as per recommended by compact supplied agency. Finish and colour of Interior clade should be approved under engineer-in-charge direction.</t>
  </si>
  <si>
    <t>Providing and fixing  6 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 including fixing Compact laminates on 25x50 mm aluminium tube or approved tube size  at 600 mm c/c  under desirable height and fixed through same compact colour rievts or compact adhesive as per recommended by compact supplied agency. Finish and colour of Interior clade should be approved under engineer-in-charge direction.</t>
  </si>
  <si>
    <t>SSR 2022-23 :- New Items 2021-22</t>
  </si>
  <si>
    <t xml:space="preserve">Rebar </t>
  </si>
  <si>
    <t xml:space="preserve">BDC 2 </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</si>
  <si>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</si>
  <si>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</si>
  <si>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</si>
  <si>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500 -16 mm dia 320mm depth</t>
  </si>
  <si>
    <t xml:space="preserve">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500 -20 mm dia400mm depth </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</si>
  <si>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500 -25mm dia 500mm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</si>
  <si>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500 -32mm dia 640mm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</si>
  <si>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</si>
  <si>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</si>
  <si>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</si>
  <si>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HY200 -16 mm dia 320mm depth</t>
  </si>
  <si>
    <t xml:space="preserve">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HY200 -20 mm dia400mm depth </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</si>
  <si>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 200 -25mm dia 500mm depth</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</si>
  <si>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Hilti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Hilti PS Scanning tool to avoid rebar hits.  stud anchor HST3 M8x95-30</t>
  </si>
  <si>
    <t xml:space="preserve">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 </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</si>
  <si>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</si>
  <si>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studanchorHST3 SS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</si>
  <si>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M12x115-20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</si>
  <si>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SSM12 x 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</si>
  <si>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</si>
  <si>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 xml:space="preserve">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M16x145-45 </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</si>
  <si>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Safety stud anchor HST3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</si>
  <si>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</si>
  <si>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M24x200 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</si>
  <si>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M24x200 30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</si>
  <si>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M10X90-21</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</si>
  <si>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AnchorHVU2+ HAS U M12x110-90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</si>
  <si>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M16x125</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</si>
  <si>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M20x170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</si>
  <si>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M24x300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</si>
  <si>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M30 x 270</t>
  </si>
  <si>
    <t>ACOUSTICAL WOODWOOL WALL PANELLING: Providing &amp; fixing of 100% Natural Material- Magnesite (Hygroscopic &amp; biologically sound binding agent) bonded woodwool Heradesign planks of 600Mm*1200Mm *25Mm thickness made out of wood wool fibre of width 1Mm Fiber thickness mixed with Natural water &amp; Magnesite (No-Cement) with open &amp; smooth surface texture, Weight of panel to be 11.3 Kg/m2.  A Completly harmless Envirenment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(AUB-Envirenmental Product declaration). Manufacturing tolerance for nominal size: Length, Width &amp; Thickness ± 1 mm, &amp; In a Standard Climate of  23° C and 50% rel. humidity. FIXING &amp; SUBSTRUCTURE: Impact Resitant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legth of 3000Mm &amp; to form a section of 600mm x 1200mm. Heradesign Superfine panels to be fixed on the wall with a minimum of 200Mm void or gap with Galvanized screws of length 50Mm &amp; Dia 4.5Mm with a backing of Mineral Wool of density 64kg/m3 density (50mm thick).Colour Of Panels : NATURAL BEIGE, Can be Painted to the desired colour (Any- RAL, NCS or StoColor Shades) using water based color by Spray method prior to installation. FIRE CLASS as per EN 13501-1:B –s1, d0. Test Certificates to be submitted.</t>
  </si>
  <si>
    <t xml:space="preserve">ACOUSTICAL WOODWOOL FALSE CEILING: Providing &amp; fixing of 100% Natural Material- Magnesite (Hygroscopic &amp; biologically sound binding agent) bonded woodwool Heradesign planks of 600Mm*1200Mm *25Mm thickness made out of wood wool fiber of width 1Mm Fiber thickness mixed with Natural water &amp; Magnesite (No-Cement) with open &amp; smooth surface texture, Weight of panel to be 11.3 Kg/m2.  A Completely harmless Environment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achieve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(AUB-Environmental Product declaration). Manufacturing tolerance for nominal size: Length, Width &amp; Thickness ± 1 mm, &amp; In a Standard Climate of  23° C and 50% rel. humidity. FIXING &amp; SUBSTRUCTURE: Impact Resistant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length of 3000mm &amp; to form a section of 600mm x 1200mm. The CD Profile is to be suspended from soffit with the help of nonius hanger at a center distance of 900mm. UD Profile 28/27/0.6mm to be fixed on wall at the perimeter of the wall. If the main CD profile needs to extended, it needs to be connected with CD profile connector 60/27. The CD profiles to be connected to each other at the intersection by CD cross connector. Heradesign Superfine panels to be fixed to the ceiling with a minimum of 200mm void or gap with Galvanized screws of length 50Mm &amp; Dia 4.5Mm with a backing of Mineral Wool of density 64kg/m3 density (50mm thick). Colour pf Panels : NATURAL BEIGE, Can be Painted to the desired colour (Any- RAL, NCS or StoColor Shades) using water based color by Spray method prior to installation. FIRE CLASS as per EN 13501-1:B –s1, d0. Test Certificates to be submitted. </t>
  </si>
  <si>
    <t xml:space="preserve">METAL FALSE CEILING WITHOUT SUSPENSION SUPPORT FROM TRUE CEILING:   Providing &amp; fixing horizontal level suspended metal ceilings comprising of Metalworks F-H 600 Hook-on corridor system manufactured by Armstrong Ceiling Solutions with Rectangular panels made of 0.7mm thick Galvanised Steel (GI) of 120gsm, post coated to Global White colour, suitable for Interior applications and architectural finishes, double grid concealed system and butt joint panels. The panel width shall be 300mm, length ranging from 1500mm to 2660mm. General Specifications:Entire system to be designed for Interior applications, and concealed Grid, Butt joint panels. Panel Specifications: Material: The F-H 600 rectangular Hook-on panels to be made of galvanized steel (GI) of minimum 120gsm hot dipped galvanization (both sides included) as per IS 277 (2003), zero or minimum spangled, in minimum base material thickness of 0.7mm as per in IS:513 (1994). Dimensions: The panel Length varies between 1500mm to 2660mm, panel Width shall be 300mm. The dimensional tolerances for length shall be ±1.0m up to 1000mm L; ±1.5mm between 1001 to 2000mm L; ±2.0mm between 2001 to 3000mm L. The dimensional tolerances for width shall be ±0.5m up to 300mm W. Dimensional Tolerances for panel Thickness / panel width / panel length - to be measured in accordance with TAIM standards. Edge detail: the panels shall ha+A3ve Square Edge, with a 3mm(W) x 8mm(H) black foam gasket glued at the edges, typically on one long and one short side. All adjacent panels shall touch each other forming a butt joint and concealed grid visuals. Upturns: The short side of the panel shall have vertical upturns of minimum 30mm (H) and shall be bent appropriately bent as per the manufacturer’s specifications for providing hook-on ends. The long side shall have inside horizontal bends of 5-15mm for rigidity and vertical upturns of 40mm (for length ranging from 1251-2660mm). Surface Finish: Plain: The panels shall be in plain unperforated finish (without any acoustical backing / felt). Colour and finishes: The panel surface shall be electrostatically powder coated (post coat) on visible side after mechanical production, using RoHS compliant powder, to achieve coating thickness ranging from 60-80µ and architectural quality finish. The powder coating shall pass Salt Spray Test for 750 Hours as per ASTM B117, QUV –A Test for 1000hours as per ASTM G-154 – (Cycle – 1) and Humidity test for 1000hours as per DIN 50017, 250 hours of condensation test (as per DIN 50017 or DIN EN ISO 6270-1 Norms), UV resistance of 500 hours and 50% gloss retention (as per ASTM G 154 UVB-313 Norms). The powder coating shall have an adhesion of GT0 as per EN ISO 2409. The shade variation across batches shall be delta E (∆e) &lt;1 measured using Excite/BYK Gardner instrument and gloss level of 25±5% at 60˚ as per ASTM D523.The colour / shade to be Global White (Polyester for Interior) as approved by the Architect or Engineer-in-charge. Surface Protection: The visible panel surface shall be protected using a guard film made of LDPE of 50µ thickness, having appropriate surface adhesion (or tackiness) corresponding to surface gloss level. Light reflectance: The panel shall have a Light Reflectance of ≥ 63% in accordance to ASTM 1477-98. Flatness and Sag limit: Panels shall be flattened by precision leveller to minimize sag to less than Length/400mm. The difference between the two diagonal dimensions of the panel to be less than 1mm. The sag to be measured at the center in accordance with TAIM standards. Access and Plenum space: The panels to be Fully Accessible, with system height of 98mm, and would require a plenum height of a minimum 450mm clear space from bare ceiling / rigid structure for installation. Packaging: The Panels shall be packed in wooden crates of appropriate dimensions based on panel sizes. The wooden planks for rates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t>
  </si>
  <si>
    <t xml:space="preserve">Installation Specifications: Primary and secondary runners Installation: U-Profiles, spaced at 1200mm, to be suspended from ceiling using clamping brackets and threaded rods OR hanger wires. Hanger wires must be wrapped tightly with 3 full wraps. The J-Bars (directional) shall intersect the U-profile at 90° at every module dictated by the panel length. The J-Bar is connected to the U-profile with a J-Bar hanger and secured to the matching square U-Profile slots using plug-in clips. Self-tapping screws to be used when square U-Profile slots do not match the hangers. The U-profiles and J-Bars be fastened to two adjacent walls using the wall anchor and bolts. U-Profiles and J-bars to be at a maximum distance of 450mm (max.) to a perimeter wall or outside edge of a floating module. To join two pieces of continuous U-profiles and J-Bars, a U-Profile splice and J-Bar splice to be used respectively. Panel Installation: Full size metalworks R-H 200 panels (directional) to be hooked on to the J-Bars (in accordance with the shop drawings) along the short side (typical) to cover the span / width of the corridor. Field-cut Panels: Perimeter panels that require field cutting to fit on a wall trim option must have a minimum of 12mm edge resting on the horizontal surface of the wall moldings. Wall Moldings: 19x19 wall angle to be fastened to the perimeter using screws, at every 450mm to 600mm L. Warranty: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t>
  </si>
  <si>
    <t xml:space="preserve">METAL BAFFLE CEILING : Providing &amp; fixing of horizontal level suspended ceiling comprising of Vertical Linear Baffle Ceiling made out of Aluminum Extrusion in Aluminum alloy grade 6063 T5. The baffle blade shall be in size of 100x25x3600mm in powder coated to Woodgrain/Plain finish (Red Oak, Cherry, Black &amp; White).. The baffle shall be electrostatically polyester powder coated to a coating thickness of 60-80 micron. The powder coating shall pass Salt Spray Test for 750 Hours as per ASTM B117, QUV –A Test for 1000hours as per ASTM G-154 – (Cycle – 1) and Humidity test for 1000hours as per DIN 50017. The powder coating shall have an adhesion of GT0 as per EN ISO 2409. The shade variation within a manufacturing batch shall be delta E&lt;1 using Excite/BYK Gardner instrument and gloss level 25±5 at 60˚ as per ASTM D523 (Not applicable of Wood Grain Shade). The baffle blade shall be suspended using Slotted U-profile of 20 x 30 x 3700mm (Thk-1.5mm) having slots in module of 25mm to keep baffles at an on-center spacing in multiples of 25mm. Longer lengths of Baffle to be connected by Baffle Joiner and the ends to be fixed with End caps..SUSPENSION: Shall be hanged using baffle hanger from U-profile made of mild steel with powder coating thickness of 60-80 micron. The U – profile to comprise of alternate square &amp; rectangular slots of 6.5x6.5mm &amp; 28x6.5mm respectively on the web for locking the baffle hanger using plugin clip to secure the hanger in perfect position and achieve uniform spacing between baffles. The overall dimension of the U – profile is 20(W) x 30(H) x 3750(L) mm and is rolled form from 1.5mm thick mild steel with a powder coating thickness of 60-80micron. U- Profile to be connected to each other using U –Profile Splice. The U- profile shall be hanged from the true ceiling using threaded rod using a U- Profile hanger. The Baffle along with suspension system used together shall carry a 10 year warranty against manufacturing defect and manufacturer shall provide a warranty certificate. The supply shall be backed by a Manufacturing Test Certificate. </t>
  </si>
  <si>
    <t>INSTALLATION:  Installation of U-Grid: The U profile to be suspended at every 1200mm center to center using 6mm threaded rod from the structural soffit using U-profile hanger. U-profile splice to be used to join more than one U profiles of length 3.7M. 1st U-Grid Channel must be no more than 400mm from the perimeter. Installation of Baffles:  Locate the slot for Baffle Hangers in U Profile section at 1200mm centers. Hangers are inserted into the slot, then rotated 90° and fixed into position by tightening the grub screw. Baffle to be lifted into position and hangers engage over lip of U-Grid Channel. Each Hanger to be secured into position by inserting the Locking Clip.  When doing continuous installation, Baffles blades are to be connected at ends with Baffle Joiner, which are inserted into the top and bottom slots of the Baffle closed profile for alignment only. The bottom Joiner to be located first and fastened on one side only. The top Joiner to be fitted then and secured with grub screws on one side. Then the two Baffle sections shall be joined and the top Joiner is screw fastened on the 2nd Baffle profile. End Caps to be located by pushing the End Cap tongues into open Baffle slots. Installation should be carried out as per Manufacturer recommended procedure.</t>
  </si>
  <si>
    <t>METAL OPEN CELL CEILING : Providing &amp; fixing horizontal level Open cell Aluminium lay-in ceiling tiles with border panels forming board edge of size 600x600x38mm (Nominal) having cell size of 100x100mm made of AA-3003-H14 (Tempered) grade Aluminium suitable for architectural finishes in 0.35mm thickness as per in IS:2676 (1981) in Global white color. The tile shall be electrostatically polyester powder coated using RoHS compliant powder having coating thickness ranging from 60-80 microns. The powder coating shall pass Salt Spray Test for 750 hours as per ASTM B117, QUV –A Test for 1000 hours as per ASTM G-154 – (Cycle – 1) and Humidity test for 1000 hours as per DIN 50017. The powder coating shall have an adhesion of GT0 as per EN ISO 2409. The shade variation across batches shall be delta E&lt;1 using Excite/BYK Gardner instrument and gloss level of 25±5% at 60˚ as per ASTM D523. Tile shall have a Fire Performance class A as per GB 8624-2012. SUSPENSION: The tile shall be laid on 15 mm wide T - section flanges colour global white (matching to tile colour) having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clip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90 gsm and pre-painted steel with baked polyester paint of 0T bending capability.  ,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below)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All border cut tiles shall be laid, using  lay-in end cap for installation to have a Microlook effect on perimeters.
Installation shall be carried out as per Manufacturer recommended procedure.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</si>
  <si>
    <t xml:space="preserve">ACOUSTICAL GLASS FIBRE  FALSE CEILING BLADES : Providing and Fixing Acoustical blade which are 40 mm thick, flat glass fibre panels  with Humidity Resistance RH 90%, with factory fitted embedded metal insert with ¼” – 20 threading for fixing cable adjuster for hanging application. Acoustical blades shall have sizes of 200x1200mm, 200x1600mm, 400x1200mm, 400x1600mm, 400x1800mm, 500x1200mm or 500x1600mm with both side laminated scrim finished with uniform water based paint on all surface (including edges). Acoustical performance of 0.65 NRC(for 400mm high x 40mm thick baffles with 400mm on centre distance and overall depth of construction 1000mm) as per ASTM C-423 (Average value of Absorption Co-efficient readings taken at 250 Hz, 500 Hz, 1000 Hz and 2000 Hz) in standard White color with Light reflectance 87% or in the color specified by the Architect (Shell / Tangerine / Cranberry / Moss / Kiwi / Reef / Lagoon), Fire Performance Class B2 – s1, d0 as per EN 13501-1 .The blade shall be made of Glass fibre panel with density of 110-120 Kg/ m3. SUSPENSION: The panel shall be hung using hanging kit comprising of griper structure anchor &amp; cap of dia 20mm, spring loaded bottom end cable adjuster of dia. 9mm and 2.4m long aircraft cable of  1/16” dia.  The Blade along with suspension system shall carry a 1 year warranty against manufacturing defect and manufacturer shall provide a warranty certificate. The supply shall be backed by a Manufacturing Test Certificate. 
</t>
  </si>
  <si>
    <t>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Hanger Wire Attachment to Structure: Attach the gripper structure anchor to the structure with an appropriate fastener (1/4"-20 Threading) that will carry the full weight of the blades. Insert the end of the cable into the gripper anchor cap. Screw the gripper anchor cap completely into the gripper structure anchor. Insert Suspension Cables:  The panel is to be suspended using the aircraft cables which are suspended from the soffit using the gripper structure anchors and its other end passing through the bottom end cable adjuster. The height &amp; level of the panels can be adjusted using the bottom end cable adjusters.
Suspension of Blade: Locate the two factory fitted female inserts on the blades. Suspend the Blades by screwing the bottom end of the cable adjuster into the female inserts. Installation should be carried out as per Manufacturer recommended procedure.</t>
  </si>
  <si>
    <t xml:space="preserve">ACOUSTICAL GLASS FIBRE  FALSE CEILING CLOUDS &amp; SHAPES : Providing and Fixing Acoustical Clouds/Shapes - Acoustical clouds which are 30 mm thick, flat glass fibre panels of Humidity Resistance  RH 95%, with embedded frame made of aluminium extruded section of  38X10mm of grade 6063-T6 as per dimension mentioned in below table for reinforcement and secured hanging. Embedded extrusion shall have grub slot with pre inserted nut for group hanging and connected using Aluminium die casted corner connector with ¼” – 20 threading for hanging using cable adjuster for independent clouds. The form of Acoustical Clouds/Shapes - shall be Square / Convex / Concave / Circle / Hexagon / Trapezoid / Parallelogram (Left &amp; Right) / Rectangle (Small &amp; Large)  in standard Traffic White color with light reflectance 90% as per ASTM 1477-98 or in the color specified by the Architect / Engineer in charge (Shell / Tangerine / Cranberry / Moss / Kiwi / Reef / Lagoon). The Acoustical Clouds/Shapes shall be made of Glass fibre panel with density of 110-120 Kgs/m3 along with acoustical sound absorbing scrim on the face to achieve sound absorption as per below mentioned table in accordance to EN ISO 354 :2003 (average of 500-4000Hz) . The face and edges shall be finished with matching water based texture paint. Shape Nominal Size and Sound Absorption – Metric Sabin
1. Square 1170x1170mm - 2.48 Metric Sabin 2. Convex 1170x1140mm 2.28 Metric Sabin 3. Concave 1170x1140mm 1.94 Metric Sabin 4. Circle 1170 Dia. 2.12 Metric Sabin 5. Hexagon 1170x1010mm 1.61 Metric Sabin 6. Trapezoid 1170x1170mm 2.15 Metric Sabin 7. Left Parallelogram 1170x1170mm 2.15 Metric Sabin 8. Right Parallelogram 1170x1170mm 2.15 Metric Sabin.The panel shall be hung as per the following based on the installation. Individual Suspension - The panel shall be hung using deck hanging kit comprising of griper structure anchor &amp; cap of dia. 20mm, spring loaded bottom end cable adjuster of dia. 9mm and 2.4m long aircraft cable of  1/16” dia. The One Number of deck hanger will be as per Table 1 above. 
</t>
  </si>
  <si>
    <t>The Acoustical Clouds/Shapes shall carry a 1 year warranty against manufacturing defect and supported by a manufacturer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Individual Suspension. The panels to be suspended individually using the Acoustical Clouds/Shapes Deck hanging kit as per the One Number specified in above Table 1. Hanger Wire Attachment to Structure: Attach the gripper structure anchor to the true ceiling using an appropriate fastener (1/4"-20 Threading) that will carry the full weight of the panels. Insert the end of the cable into the gripper anchor cap. Screw the gripper anchor cap completely into the gripper structure anchor.The panel to be suspended using the aircraft cables  from the soffit by fixing the cap end of the cable to  gripper structure anchors and the  other end passing through the bottom end cable adjuster. The height &amp; level of the panels can be adjusted using the bottom end cable adjusters.Suspend the Acoustical Clouds/Shapes by locating and screwing the bottom end of the cable adjuster into the threading of the connector. The height &amp; level of the panels can be adjusted using the bottom end cable adjusters.</t>
  </si>
  <si>
    <t xml:space="preserve">CUSTOM PRINTED ACOUSTICAL  FALSE CEILING :Providing &amp; Fixing of Custom color Printed Mineral Fibre Acoustical Suspended Ceiling System with 19mm thick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0.045 - 0.048 W/mK, Colour Global White, Fire Performance of Class 0/1 as per BS 476 Part6/7 and Class A as per ASTM E 84 with 19mm Square Tegular/Microlook 90˚ edge and 8mm drop in module size of 600 x 600mm. The scrim on the face of the tile shall be cleanable, soil and scratch resistant and having superior scrub-ability (Gardner Test). The tiles shall be classified as ISO 14644-1 cleanroom class 5. The tile shall have a rating of 8 or above for tests conducted for Resistance to growth of Mold in accordance to ASTM D3273. It shall be suitable for Green Building application, with Recycled content of 36%. The tile shall have certifications from GRIHA and GreenPro thereby confirming that it is an environment friendly product. SUSPENSION: The tile shall be laid on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
  </si>
  <si>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</si>
  <si>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PRIVIDING AND FIXING METAL WALL PANELLING: W-H 1100 Hook-on wall cladding system manufactured by Armstrong Ceiling Solutions with Rectangular panels made of 1.0mm thick Galvanised Steel (GI) of 120gsm, post coated to wood grain finish, suitable for Interior applications and architectural finishes, wall mounted concealed grid system and butt joint panels. The panel width shall be 495mm, length ranging from 300mm to 1195mm.
General Specifications: Entire system to be designed in accordance with EN 13964 and TAIM e.V. quality guidelines suitable for Green Building Application for Interior applications, and concealed Grid, Butt joint panels.Panel Specifications: Material: The W-H 1100 rectangular Hook-on panels to be made of galvanized steel (GI) of minimum 120gsm hot dipped galvanization (both sides included) as per IS 277 (2003), zero or minimum spangled, in minimum base material thickness of 1.0mm as per in IS:513 (1994) Dimensions: The panel Length varies between 300mm to 1195mm, panel Width is 495mm. The dimensional tolerances for length shall be ±1.0m up to 1000mm L; ±2.0mm between 1001 to 2000mm L;. The dimensional tolerances for width shall be ±0.75m up to 600mm W;. Dimensional Tolerances for panel Thickness / panel width / panel length - to be measured in accordance with TAIM standards. Edge detail: The panels shall have Square Edge, with a 5mm(W) x 8mm(H) black foam gasket glued at the edges, typically on one long and one short side. All adjacent panels shall touch each other forming a butt joint and concealed grid visuals. Upturns: The hook side of the panel shall have vertical upturns of minimum 30mm (H) and shall be bent appropriately bent as per the manufacturer’s specifications for providing hook-on ends. The long side shall have inside horizontal bends of around 10mm for rigidity and vertical upturns of 30mm.Surface Finish: Plain / Perforated: The panels shall be in plain or perforated finish with acoustical backing / felt. Colour and finishes: The panel surface shall be electrostatically powder coated (post coat) on visible side after mechanical production, using RoHS compliant powder, to achieve coating thickness ranging from 60-100µ and architectural quality finish. The shade variation across batches shall be delta E (∆e) &lt;1 measured using Excite/BYK Gardner instrument and gloss level of 25±5% at 60˚ as per ASTM D523. The shade to be White or std wood grain as approved by the Architect or Engineer-in-charge. Surface Protection: The visible panel surface shall be protected using a guard film made of LDPE of 50µ thickness, having appropriate surface adhesion (or tackiness) corresponding to surface gloss level. Flatness and Sag limit: Panels shall be flattened by precision leveller to minimize sag to less than Length/400mm. The difference between the two diagonal dimensions of the panel to be less than 1mm. The sag to be measured at the center in accordance with TAIM standards. Access space: The panels to be progressively Accessible, with system depth of 60mm (+17mm / -8mm) and would require a plain flat vertical clear rigid wall / structure for installation of the grid system with appropriate depth an clear space. Packaging: The Panels shall be packed in wooden crates of appropriate dimensions based on panel sizes. The wooden planks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Suspension System Specifications:Grids: Primary Runners would be GI U-Wall Profile (minimum galvanization 120gsm) of 50mm(W) x 2400mm(L) x 24mm(D) x 1.5mm(T), machine formed slotted profile.                                                                                                                                                             
Accessories: Accessories would include connector for U-Wall Profile (GI), suspending element for U-Wall Profile (GI), supporting bracket (Rubber), Wall Anchor for U-Wall Profile (GI), Corner Wall Anchor for U-Wall Profile (GI).
Wall anchor for C-wall profile minimum 1.25mm thick, galvanization 120 gsm
Suspending element minimum 1.2mm thick, galvanization 120 gsm
Connector for C-wall profile (Galvanised steel, DX51D) 1.5mm Thick, minimum galvanization 120gsm Wall Molding: Wall Molding would include 25mmx50mm GI L-wall angle, post-coated to Global White. Suspension: Suspension accessories (third party supply) would include self-drilling (self-tapping) screws (GI or SS), plastic dowel UX-10, wooden furring strips (if required), anchor fasteners</t>
  </si>
  <si>
    <t xml:space="preserve">PRIVIDING AND FIXING MODULAR ACOUCTICAL WOODEN WALL PANELLING: Of nominal width 100 / 150mm, having 80mm wide panel with 20mm reveal having a thickness of 15mm thickness and length 2400 mm. The panel shall be made of a Moisture resistant fibre board substrate having a minimum density of 595 Kg/m3 with a laminated facing as per the approved shade (Portland Maple, Sea Beech, Siam Wood &amp; Mystique Walnut) and a melamine balancing layer on the reverse side. The panel shall have 0.7mm PVC edge banding along the length side with a similar finish as that of the face. The back of the panel shall have a black acoustic felt to cover the reveal of 20mm to attain an NRC of 0.4 for 150mm. / 0.5 for 100mm. module (Average value of Absorption Co-efficient readings taken at 250 Hz, 500 Hz, 1000 Hz and 2000 Hz) as per ASTM C423. The panels shall provide a Humidity Resistance (RH) of 70% with camber limit less than 1mm/1000mm and bow less than 1mm/300mm. The back of the panels shall be profile-grooved to receive 3600mm special main beam carrier with integrated factory fitted clips for installation. SUSPENSION: The panels shall be upward mounted on 24 mm wide T - section flanges having rotary stitching along the length of the beam with a web height of 43mm. The Main Beam shall have integrated (factory fitted) locking clips installed at 100 / 150mm centre to centre distance. The deflection loading of the main beam tested as per ASTM C635 (Deflection limit less than L/360) shall be at least 21.4kg/m. The end details of the main beam shall be made of pre hardened steel and fixed to the ends with 3 point fixing. All main beam to main beam connection shall have a pull out strength of more than 100kg. The T Sections shall be made of hot dipped galvanized steel of 100 gsm as per IS 277 (2003) and pre-painted steel with baked polyester paint with 0T bending capability. Installation should be carried out as per Manufacturer recommended procedure. The grid shall be installed with suspension system of Manufacturer make.
                                                                                                                                 </t>
  </si>
  <si>
    <t xml:space="preserve">The panel &amp; grid system used together shall carry a 1 year warranty against manufacturing defect and manufacturer shall provide a warranty certificate. The panel &amp; grid shall 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Install the panels one-by-one by inserting the profile-groove at the back of the panel in the clips fitted on the main beam. Use a wood splice accessory provided by Manufacturer to join planks. Continue installing rows of planks till the actual length/width is achieved. Place the border panels on the wall angles for a finished visual. Finish the edges using the edge banding tape to cover the cut edge of the panel provided by Manufacturer.                                                                                                                   </t>
  </si>
  <si>
    <t xml:space="preserve">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
WALL INSTALLATION: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 to centre in plumb line &amp; level. Install the main beam with factory fitted locking clips to the battens using rigid mounting clip. Main beam to be fixed to the batten with 1st rigid mounting clip not more than 300mm from the perimeter and distance between the clips to be less than 900mm c/c. Each main beam are to be place at 600mm centre to centre with the 1st main beam at not more than 100mm from the perimeter. Install the panels one-by-one by inserting the profile 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 </t>
  </si>
  <si>
    <t>FACETED/CURVED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centre-to-centre in plumb line &amp; level. To bend the carrier directly, a curve, as specified by the Architect, should be drawn on an appropriate background material like plywood. Carrier should be partially cut and fixed with faceted joining clip provided by Manufacturer to maintain the curve. Ceiling side of the carrier should be suspended by hanger wire in continuation with the ceiling carriers. These carriers should be installed vertically on the wall spaced at 600mm centre to centre. Install the panels one-by-one by inserting the profile-groove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t>
  </si>
  <si>
    <t xml:space="preserve">PRIVIDING AND FIXING ANTIMICROBIAL ACOUSTICAL FALSE CEILING: Bioguard Mineral Fibre Acoustical Suspended Ceiling System with 19mm thick Acoustics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0.052 - 0.057 W/mK, Colour Global White, Fire Performance of Class 0/1 as per BS 476 Part6/7 and Class A as per ASTM E 84  with 19mm Square Tegular/Microlook 90˚ edge and 8mm drop in module size of 600 x 600mm./ 600x1200mm. The scrim on the face of the tile shall be cleanable, washable up to 500 cycle as per ASTM D-4828 and resistant to disinfectants. The tile shall be treated with Anti Microbial coating on the face of the tile to achieve cleanroom classification of class 5 (Class 100) as per ISO 14644-1 and suitable for  zone 4 area having partical emission under normal conditions of ISO 5, Decontamination Class of CP10 and Bacteriological Cleanliness Class B1 for specific strains as per NF S 90-35:2003 The tile shall have a rating of 8 or above (face) for tests conducted for Resistance to growth of Mold in accordance to ASTM D3273. It shall be suitable for Green Building application, with Recycled content of 35% having VOC and Formaldehyde emission rate less than 0.1mg/m2/hr.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
  </si>
  <si>
    <t>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</si>
  <si>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 xml:space="preserve">PRIVIDING AND FIXING ACOUSTICAL  FALSE CEILING WITH 0.7 NRC:  Sierra Mineral Fibre Acoustical Suspended Ceiling System with 13mm thick Microlook Edge Tiles with  15mm face exposed grid. The tiles shall have smooth laminated salt pepper visual with Humidity Resistance (RH) of 95%, NRC 0.7 (Average value of Absorption Co-efficient readings taken at 250 Hz, 500 Hz, 1000 Hz and 2000 Hz) as per ASTM C423 standard, CAC of 28db as per ASTM E1414, Light Reflectance ≥85% as per ASTM E-1477, Thermal Conductivity λ = 0.037W/mK, Colour Global White, Fire Performance of class A2-s1, d0 according to EN 13501-1 with 13mm Microlook edge and 8mm drop in module size of 600 x 600mm. The scrim on the face of the tile shall be cleanable. The tiles shall be classified as ISO 14644-1 cleanroom class 5. It shall be suitable for Green Building application, with Recycled content of 60%.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t>
  </si>
  <si>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</si>
  <si>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 xml:space="preserve">PRIVIDING AND FIXING ACOUSTICAL  FALSE CEILING WITH 0.9 NRC:  Sierra Mineral Fibre Acoustical Suspended Ceiling System with 15mm thick Sierra OP Tegular 15/90 Edge Tiles with  Suprafine 15mm face exposed grid. The tiles shall have smooth laminated visual with Humidity Resistance (RH) of 95%, NRC 0.90 (Average value of Absorption Co-efficient readings taken at 250 Hz, 500 Hz, 1000 Hz and 2000 Hz) as per ASTM C423 standard, CAC of 25db as per ASTM E1414, Light Reflectance ≥86% as per ASTM E-1477, Thermal Conductivity λ = 0.040 W/mK, Colour Global White, Fire Performance of class A2-s1, d0 according to EN 13501-1 with 15mm Tegular 15/90˚ edge and 8mm drop in module size of 600 x 600mm. The scrim on the face of the tile shall be cleanable and classified as ISO 14644-1 cleanroom class 5. It shall be suitable for Green Building application, with Recycled content of 43% and VOC Emissions (French) class of A+. The tile shall have Environmental Product Declaration as per ISO 14025 and EN 15804+A2. The tile shall have certifications from GRIHA and GreenPro thereby confirming that it is an environment friendly product. SUSPENSION: The tile shall be laid on  Suprafine 38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
  </si>
  <si>
    <t>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 accessories supplied by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</si>
  <si>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 xml:space="preserve">NATURAL BAMBOO WALL PANELLING :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t>
  </si>
  <si>
    <t xml:space="preserve">NATURAL BAMBOO  CEILING: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SUSPENSION: The tile shall be installed on 24 mm wide T - section flanges having rotary stitching on all T sections i.e. the Main Runner, 1200 mm &amp; 600 mm Cross Tees with a web height of 43mm, 35mm and 30mm respectively. The deflection loading of the system shall be 17.8 kg/m2 (as per standard installation layout mentioned below) and main beam tested as per ASTM C635 (Deflection limit less than L/360) with a deflection loading of 21.4kg/m. The end details of the main beam and cross tee shall be made of pre hardened steel fixed to the ends. The cross tee to provide double locking between “cross tee to cross tee” and “cross tee to main beam”. All main beam to main beam and cross tee to cross tee connection shall have a pull out strength of more than 100kg. The T Sections shall be made of hot dipped galvanized steel of 100 gsm as per IS 277 (2003) and pre-painted steel with baked polyester paint with 0T bending capability. All exposed panel ends to be covered using edge caps. All wall angles to be covered using ledgers. Installation should be carried out as per Manufacturer recommended procedure. The grid shall be installed with suspension system of recommended make. </t>
  </si>
  <si>
    <t>INSTALLATION: 
To comprise main runner spaced at 1200mm centre to centre securely fixed to the structural soffit using suspension system (specifications below) at 1200mm maximum centre.  The First/Last suspension system at the end of each main runner should not be greater than 450mm from the adjacent wall.  Flush fitting 1200mm long cross tees to be interlocked between main runners at 600mm centre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at 450 mm maximum centre to centre. Metal spring backer clips shall be used to fix the Grill panel to suspension system with a grid formation of 600mm along the blade/slat and 2 pieces along each backer (total 8 clips per full panel size) for every individual panel. Raise the panel up against the suspension system and align the backers with the suspension system. Push upwards on the spring backer clip to engage the clip tabs on to the suspension system flange. Ensure that both clip tabs engage the suspension system flange.SUSPENSION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</si>
  <si>
    <t xml:space="preserve">Providing and fixing  interior wall to wall expansion joint cover model W90 for 50 mm gap size, this surface mounted aluminium cover is designed for interior application where low maintenance is desirable. This model is made using Aluminium alloy 6063 and temper T5/T6. This cover is installed using stailness steel clip in the rear which helps the movement to + 10 mm. </t>
  </si>
  <si>
    <t>Providing and fixing of  external  wall to wall cover model ASM 200X for 50 mm gap size,this surface-mounted metal wall cover is designed for exterior applications where low maintenance or tamper-resistant applications are desired. The free-floating aluminum center plate spans the joint and slides over the surface of the wall to allow required movement.EPDM vapor barrier to protect the joint with water. This profile is extruded aluminum with ASTM B 221, Alloy 6063-T5. This profile has been tested under Architectural Testing Agency ( an Intertek Company) for the movement performance. The minimum opening of the profile is 10mm ( -40mm) and the maximum openeing of the profile is 76mm (+26mm) which is more than ±50% movement.</t>
  </si>
  <si>
    <t>Providing and fixig of  floor to floor expansion joint cover GFT 200 for 50 mm gap size. The cover which is designed for interior floor to floor application suitable for most floor finishes where frame depth and configuration is variable to suit selected finish. It is a gasketed floor to floor joint cover comprises of extruded aluminium frames made of aluminium alloy 6063 temper T5/ T6 and TPR seal having strength of 90 shore A as per ASTM D2000 and available in 4 colours, with standard loading capacity of 500 lbs. The nominal joint width of the profile is 51 mm which contracts down to 38 mm as minimum and can expand 64 mm as maximum, the movement has been tested with Architectural testing INC., an Intertek company (Intertek – ATI) as per ASTM E 1399-97 Report no. 84287.01-106-31</t>
  </si>
  <si>
    <t xml:space="preserve">Providing and Fixing of  external Roof cover model RJT 200 for 50 mm gap size, Aluminium roof cover comprised of extruded alumunium components, Injection molded turnbar, duroflex gaskets and EPDM vapor barrier.This profile is extruded aluminum with ASTM B 221, Alloy 6063-T5. This profile has been tested under Architectural Testing Agency ( an Intertek Company) for the movement performance. The minimum opening of the profile is 3mm ( -47mm) and the maximum openeing of the profile is 92mm (+42mm) which is more than ±50% movement. </t>
  </si>
  <si>
    <t>Supplying and providing various materials for REED BED filter media of 1 meter depth comprising of 300 mm thick brick bats at bottom,60 mm/40 mm  gravel 150 mm thick over it,20 mm gravel 100 mm thick,Natural sand 100 mm thick,activated charcoal 60/40mm 50 kg 175 mm thick, 50 kg of coco pit in powder form 175 mm thick and 5 nos aquatic plants at top.The rate is exclusive of cost of tank but  inclusive of fixing non return valve including all materials labour etc.</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</si>
  <si>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A) Non Load bearing panels 60 mm thick required size</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</si>
  <si>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B) Non Load bearing panels 75 mm thick required size</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</si>
  <si>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C) Non Load bearing panels 90 mm thick required size</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</si>
  <si>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D) Non Load bearing panels 100 mm thick required size</t>
  </si>
  <si>
    <t>Providing and laying of white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mcd/m2/lux*Observation Angle = 1.05°, Entrance Angle = 88.8°</t>
  </si>
  <si>
    <t>Providing and laying of white contrast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Contrast markings shall consist of durable, retroreflective white, pliant polymer materials with durable matte black, non-reflective, pliant polymer borders.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 *Observation Angle = 1.05°, Entrance Angle = 88.8°</t>
  </si>
  <si>
    <r>
      <t xml:space="preserve">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a. 600 mm dia  made out of 3mm aluminum composite material  with 0.25 mm skin thickness on either side</t>
    </r>
  </si>
  <si>
    <r>
      <t xml:space="preserve">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b. 750 mm dia  made out of 4mm aluminum composite material  with 0.5 mm skin thickness on either side</t>
    </r>
  </si>
  <si>
    <r>
      <t xml:space="preserve"> 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c. 900 mm dia  made out of 4mm aluminum composite material with 0.5 mm skin thickness on either side</t>
    </r>
  </si>
  <si>
    <r>
      <t xml:space="preserve">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d.1200 mm dia  made out of 4mm aluminum composite material with 0.5 mm skin thickness on either side</t>
    </r>
  </si>
  <si>
    <r>
      <t xml:space="preserve"> 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a. 600 mm dia  made out of  3mm aluminum  composite material with 0.25 mm skin thickness on either side</t>
    </r>
  </si>
  <si>
    <r>
      <t xml:space="preserve"> 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0.5"/>
        <rFont val="Times New Roman"/>
        <family val="1"/>
      </rPr>
      <t>b. 750 mm dia  made out of  4mm aluminum composite material with 0.5 mm skin thickness on either side</t>
    </r>
  </si>
  <si>
    <r>
      <t xml:space="preserve"> 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0.5"/>
        <rFont val="Times New Roman"/>
        <family val="1"/>
      </rPr>
      <t>c. 900 mm dia  made out of  4mm aluminum composite material  with 0.5 mm skin thickness on either side</t>
    </r>
  </si>
  <si>
    <r>
      <t xml:space="preserve">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0.5"/>
        <rFont val="Times New Roman"/>
        <family val="1"/>
      </rPr>
      <t>d. 1200 mm dia  made out of  4mm aluminum composite material  with 0.5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</si>
  <si>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600 mm  made out of 3mm aluminum composite material with 0.25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</si>
  <si>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</si>
  <si>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</si>
  <si>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1200 mm  made out of 4mm aluminum composite material  with 0.5 mm skin thickness on either side+F26</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</si>
  <si>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600 mm  made out of  3mm aluminum composite material  with 0.25 mm skin thickness on either side</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</si>
  <si>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</si>
  <si>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</si>
  <si>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1200 mm  made out of  4mm aluminum composite material  with 0.5 mm skin thickness on either side</t>
    </r>
  </si>
  <si>
    <r>
      <t xml:space="preserve">Providing and fixing Cautionary/Warning sign boards in Octagone size of _____mm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</si>
  <si>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Octagone size of _____mm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</si>
  <si>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r>
      <t xml:space="preserve">Providing and fixing Cautionary/Warning sign boards in Octagone size of ______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</si>
  <si>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Octagone size of ______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</si>
  <si>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t>Providing and fixing of retro- reflectorised informatory sign board rectangular/Square in shape having area less than 0.9 One Square Meterr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</si>
  <si>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less than 0.9 One Square Meter made out of 4 mm aluminum composite panel with 0.5 mm skin thickness on either side bonded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C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</si>
  <si>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greater than 0.9 One Square Meterr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</si>
  <si>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greater than 0.9 One Square Meterr made out of 4 mm aluminum composite panel bonded with 0.5 mm skin thickness on either side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</si>
  <si>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erecting Overhead signs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</si>
  <si>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Providing and erecting Overhead signs made out of 4 mm aluminum composite panel  with 0.5 mm skin thickness on either side bonded with white retro reflective sheeting of  Class C (Type XI Micro prismatic grade sheeting)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_C_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</si>
  <si>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 xml:space="preserve">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sheeting-HIP) shall have 7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</si>
  <si>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 xml:space="preserve">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</si>
  <si>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 xml:space="preserve">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sheeting-HIP) shall have 7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</si>
  <si>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 xml:space="preserve">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</si>
  <si>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SSR 2022-23 :- ADDITIONAL NEW ITEM 2022-23</t>
  </si>
  <si>
    <t>New Item</t>
  </si>
  <si>
    <t>Stamp Concrete of 100mm Thickness - Providing and Laying in-situ M30 Grade unreinforced plain cement stamp concrete of 100mm thickness pavement over a prepared sub base with 43 grade cement, coarse and fine aggregate (natural sand / VSI grade finely washed crushed sand) Confirming to IS 383, as per mixed in a batching and mixing plant / non tilting mixer and weigh batcher as per approved mix design, admixtures, transporting to site in nagpur city with lead upto 20KM (on Inner Ring Road from Avasti nagar to wadi), spreading, laying with approved make pover, compacted and finished in a continous operation, finishing to lines and grades Also Providing, Placing and applying stamp powder which is light fast UV resistant pigment with appropriate chemical compounds of desired colour on base concrete after excess bleed water has evaporated using dry shake method @5kg per sqm. Including texturing, and covering with plastic sheet (min 200 micron thickness) and also applying two coats of UV-stable,30 % solids clear sealer @ 150 to 250 gms per sqm using surface roller and protecting from falling dust,dirt and curring by curring compound / by providing cement vata in cement Mortor 1 :8 @ 0.6m x 0.6m center to center, admeasuring 80mm at bottom and 40mm at top with depth of 75mm and maintaining the same throughout curing period by any other method approved by Engineer-incharge or Landscape architect etc. complete. (prior approval of superinteding Engineer will be necessary )</t>
  </si>
  <si>
    <t>As Directed by Engineer incharge</t>
  </si>
  <si>
    <t>Slope stabilization, widening of existing structures:-Designing, providing drawings, supply and fixing of fully threaded (only mill or hot thread bars are allowed to avoid any loss of strength), hot-dip galvanized solid geotechnical bars of Required diameter of Soil Nail as per design having yield strength ≥ 670 Mpa, ulimate tensile strength ≥ 800 Mpa and minimum galvanization of 500 grams per sqm required for construction of soil nailed stabilized slope including  supply of galvanized nail plates, dome shape nuts, tapper washer, coupler (if required), centralizer and all accessories, including all lead and lifts as per detailed specification and including the cost of installation, drilling and grouting. Confirming to AFNOR NF P 94270, FHWA NHI, FHWA SA, IS 4759 (For Galvanizing) etc complete. As Directed by Engineer in Charge.</t>
  </si>
  <si>
    <t xml:space="preserve">20mm diameter of Soil Nail </t>
  </si>
  <si>
    <t>one running metre</t>
  </si>
  <si>
    <t xml:space="preserve">25mm diameter of Soil Nail </t>
  </si>
  <si>
    <t xml:space="preserve">28mm diameter of Soil Nail </t>
  </si>
  <si>
    <t xml:space="preserve">32mm diameter of Soil Nail </t>
  </si>
  <si>
    <t xml:space="preserve">35mm diameter of Soil Nail </t>
  </si>
  <si>
    <t>Reinforced Earth Wall :- Supplying and laying of 50mm to 90mm wide high tensile polymeric GeoStrap consisting of discrete channels of closely packed high tenacity polyester tendons encased in a Linear Low-Density Polyethylene sheath (LLDPE) and having minimum 25KN up to 100KN  and a maximum 12 pecent elongation at break. Confirming to IRC SP 102 and MoRTH 3100 etc complete. As Directed by Engineer in Charge.</t>
  </si>
  <si>
    <t>Reinforced Soil Abutments:- Supplying and laying of high adherence and high adherence reinforced galvanized steel strips with transverse ribs, having minimum tensile strength of 490N/mm2 and yield strength of 355N/mm2 and minimum galvanization of 1000 grams per sqm as per  BSEN 10025 Grade 355JR, as per BBA certified system for construction of Reinforced Earth walls and Pure Abutments and Confirming to IS 4759 (For Galvanisation), IRC SP 102 (For Design), BSEN 10025 (For Grade of Steel) etc complete. As Directed by Engineer in Charge.</t>
  </si>
  <si>
    <t>Providing and fixing kerbstone with led lighting system as per following specifications: dimensions with vertical mounting legs with 10mm horizontal square shape mild steel reinforcements.  Illuminated kerb stone having visible dimensions :-500mm x 150mm x 150mm.(as per irc - 86-1983 ) 80mm legs having ms reinforcements shal be embedded in bt/concrete road surface.the kerb stone should have kerb angle of 45 degree, with rubber plugs at both ends of the kerbstones (2 nos)having load carrying capacity - vertical : 1465kg, horizontal : 2349 (certified by govt. Recoganized bodies)having thermal stability -: -40 to +120 degree celcius (certified by govt. Recoganized bodies. Illuminated kerb stones including : ingrace protection and connector rating ip67, electrical wire -(as per is: 694), led strip (as per lm:80) standard. Including for electrical fixing -frp junction box consisting of - 10amp. Switch module power supply(smps)having  input voltage - 230v ac, output voltage 36v dc, 2 pole mcb. Illuminated kerb stones  having warranty for 3 years.  illuminated kerbstone shall be fixed into cast-in-situ cement concrete of m20 grade at base,  back filling and grooves, including dismantling, fixing, removal of dismantled material and cleaning etc. Complete. The colour of kerb stone shall be provided as directed by engineer in charge.</t>
  </si>
  <si>
    <t>Provinding and errecting 1.80m high Fix knot fencing Bezinal 2000 Type fencing having 16 Rows of 2.40 mm Bezinal 2000 wire on M.S. angle 50x50x5 mm embedded in c c block of 1:4:8 of size 450x450x910 mm at end and block of 450x450x760 mm at intermediate, 4.80m specing of pole with "S" clip high Tensile Bezinal 2000 including pulling high tensile wire with 5 Tone capacity puller including finishing and scoat of oil painting to M.S. angle etc. complete.</t>
  </si>
  <si>
    <t>Provinding and errecting 1.20m high Fix knot fencing Bezinal 2000 Type fencing having 11 Rows of 2.40 mm Bezinal 2000 wire on M.S. angle 50x50x5 mm embedded in c c block of 1:4:8 of size 450x450x910 mm at end and block of 450x450x760 mm at intermediate, 4.80m specing of pole with "S" clip high Tensile Bezinal 2000 including pulling high tensile wire with 5 Tone capacity puller including finishing and scoat of oil painting to M.S. angle etc. complete</t>
  </si>
  <si>
    <r>
      <t xml:space="preserve">Providing and fixing of factory made </t>
    </r>
    <r>
      <rPr>
        <b/>
        <sz val="10.5"/>
        <color indexed="8"/>
        <rFont val="Times New Roman"/>
        <family val="1"/>
      </rPr>
      <t>uPVC</t>
    </r>
    <r>
      <rPr>
        <sz val="10.5"/>
        <color indexed="8"/>
        <rFont val="Times New Roman"/>
        <family val="1"/>
      </rPr>
      <t xml:space="preserve"> </t>
    </r>
    <r>
      <rPr>
        <b/>
        <sz val="10.5"/>
        <color indexed="8"/>
        <rFont val="Times New Roman"/>
        <family val="1"/>
      </rPr>
      <t xml:space="preserve">Sliding window &amp; door </t>
    </r>
    <r>
      <rPr>
        <sz val="10.5"/>
        <color indexed="8"/>
        <rFont val="Times New Roman"/>
        <family val="1"/>
      </rPr>
      <t xml:space="preserve">(White Colour) complete, comprising uPVC multi-chambered frame having in-built uPVC roller track on top and uPVC sash with wall thickness of 2.3mm (+-0.2 mm),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After placing 5 mm Float Annealed glass in the sash, uPVC glazing bead, interlock, EPDM / TPE gasket, brush shall be provided including touch lock and rollers &amp; proper drainage system shall be provided. Window / Door will be fixed to the wall with 100mm long and 8mm dia. Fasteners and complete in all respect as per direction of Engineer-In-Charge.  uPVC Window and Door Profiles are warranted for a period of ten (10) years against non-uniform discoloration, wrapping and rotting under general use.
</t>
    </r>
  </si>
  <si>
    <r>
      <rPr>
        <sz val="10.5"/>
        <color indexed="8"/>
        <rFont val="Times New Roman"/>
        <family val="1"/>
      </rPr>
      <t> 2 Track 2 / 4 Sash (Big Series) window frame of size 67 x 54 mm &amp; Sash of size 64 x 47 mm</t>
    </r>
  </si>
  <si>
    <r>
      <rPr>
        <sz val="10.5"/>
        <color indexed="8"/>
        <rFont val="Times New Roman"/>
        <family val="1"/>
      </rPr>
      <t xml:space="preserve"> 3 Track 3 / 6 Sash  (Big Series) window frame of size 122 x 54 mm &amp; Sash of size 64 x 47 mm</t>
    </r>
  </si>
  <si>
    <t>3 Track with Mesh-2 Glass Sash + 1 Mesh Sash (Each sash shall be half of width of window)  (Big Series) Window frame of size 122 x 54 mm &amp; Sash of size 64 x 47 mm.</t>
  </si>
  <si>
    <t xml:space="preserve">2 Track 2 / 4 Sash (Big Series) door frame of size 67 x 54 mm &amp; Sash of size 85 x 47 mm.                   
</t>
  </si>
  <si>
    <t xml:space="preserve">3 Track 3 / 6 Sash (Big Series) door frame of size 122 x 54 mm &amp; Sash of size 85 x 47 mm.       
</t>
  </si>
  <si>
    <t xml:space="preserve">f) 3 Track with Mesh-2 Glass Sash + 1 Mesh Sash (Each sash shall be half of width of door)  (Big Series) Door frame of size 122 x 54 mm &amp; Door Sash ofsize 85 x 47mm &amp; Mesh sash of size 85 x 47 mm.   
</t>
  </si>
  <si>
    <t>Providing and fixing of factory made uPVC casement window / Fixed Window &amp; Casement Door (White Colour) comprising uPVC multi-chambered frame, Sash, &amp; Mullion with wall thickness of 2.3mm (+-0.2 mm ),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Mullion shall be welded / screwed. EPDM / TPE Gasket shall be provided in all frame, sash &amp; mullion, wherever necessary.Thereafter, 5 mm Float Annealed glass shall be provided in the sash with the help of uPVC glazing bead and hardware, i.e., friction hinge &amp; single point handle (in window) &amp; 3D Hinges &amp; Multipoint Lock (in door) shall be provided. Window / Door shall be fixed to the wall with 100mm long and 8mm dia. Fasteners and complete in all respect as per direction of Engineer-In-Charge.  uPVC Window and Door Profiles are warranted for a period of ten (10) years against non-uniform discoloration, wrapping and rotting under general use.</t>
  </si>
  <si>
    <t>Casement Window (Big Series) frame of size 67 x 62 mm &amp; Sash / Mullion of size 67 x 78 mm.</t>
  </si>
  <si>
    <t xml:space="preserve">Casement Door (Big Series) frame of size 67 x 62 mm &amp; Door Sash of size 67 x 115 mm &amp; Mullion (if required) of size 67 x 78 mm. 
</t>
  </si>
  <si>
    <t xml:space="preserve">Fixed Window (Big Series) frame of size 67 x 62 mm &amp; Mullion (if required) of size 67 x 78 mm.
</t>
  </si>
  <si>
    <r>
      <t xml:space="preserve">Providing and fixing factory made </t>
    </r>
    <r>
      <rPr>
        <b/>
        <sz val="10.5"/>
        <color indexed="8"/>
        <rFont val="Times New Roman"/>
        <family val="1"/>
      </rPr>
      <t>uPVC twin sash casement glazed window and door</t>
    </r>
    <r>
      <rPr>
        <sz val="10.5"/>
        <color indexed="8"/>
        <rFont val="Times New Roman"/>
        <family val="1"/>
      </rPr>
      <t xml:space="preserve"> (White Colour) comprising of two shutters, one outward opening having glass and one inward opening having SS Mesh and integrated grill provision between two shutters. uPVC multi-chambered frame, sash, bugmesh sash and mullion (where ever required) extruded profiles with wall thickness of 2.3mm (+-0.2 mm) duly reinforced with G.I section 1.50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Mullion shall be welded / screwed. EPDM / TPE Gasket shall be provided in all frame, sash &amp; mullion, wherever necessary.Thereafter, 5 mm Float Annealed glass shall be provided in the sash with the help of uPVC glazing bead and hardware, i.e., friction hinge &amp; single point handle (in window) &amp; 3D Hinges &amp; Multipoint Lock (in door) shall be provided. Window / Door shall be fixed to the wall with 100mm long and 8mm dia. Fasteners and complete in all respect as per direction of Engineer-In-Charge.
uPVC Window and Door Profiles are warranted for a period of ten (10) years against non-uniform discoloration, wrapping and rotting under general use.
  </t>
    </r>
  </si>
  <si>
    <t xml:space="preserve">Twin Sash Casement Window frame of size 122 x 62 mm, sash 67 x 78 mm &amp; bug-mesh sash of 42 x 84 mm.
</t>
  </si>
  <si>
    <t xml:space="preserve">Twin Sash Casement Door frame of size 122 x 62 mm, door sash 67 x 115 mm &amp; bug-mesh sash of 42 x 84 mm.
</t>
  </si>
  <si>
    <r>
      <t xml:space="preserve">Providing and fixing of factory made </t>
    </r>
    <r>
      <rPr>
        <b/>
        <sz val="10.5"/>
        <color indexed="8"/>
        <rFont val="Times New Roman"/>
        <family val="1"/>
      </rPr>
      <t>uPVC Louver window</t>
    </r>
    <r>
      <rPr>
        <sz val="10.5"/>
        <color indexed="8"/>
        <rFont val="Times New Roman"/>
        <family val="1"/>
      </rPr>
      <t xml:space="preserve"> (White Colour) comprising of uPVC multi-chambered with wall thickness of 2.3mm (+-0.2 mm ),  duly reinforced with 1.5 mm thick G. I. Section. uPVC window &amp; door profile shall be made in India &amp; shall conform to BS EN 12608 and other standards as mentioned below: S.No. Name of the test        Test Method      Specifie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shall be fusion welded. Both vertical sides of the frame, adjustable louver mechanism having one lever or fixed louver bracket shall be fitted with the of 4 mm Frosted Annealed glass. Window will be fixed to the wall with 100mm long and 8mm dia. Fasteners and complete in all respect as per direction of Engineer-In-Charge. 
uPVC Window and Door Profiles are warranted for a period of ten (10) years against non-uniform discoloration,wrapping and rotting under general use.
a.Louver Window (Big Series) frame of size 67 x 62 mm &amp; Mullion (if required) of size 67 x 78 mm.</t>
    </r>
  </si>
  <si>
    <r>
      <t xml:space="preserve">Providing and Fixing factory made </t>
    </r>
    <r>
      <rPr>
        <b/>
        <sz val="10.5"/>
        <color indexed="8"/>
        <rFont val="Times New Roman"/>
        <family val="1"/>
      </rPr>
      <t>PVC door frame</t>
    </r>
    <r>
      <rPr>
        <sz val="10.5"/>
        <color indexed="8"/>
        <rFont val="Times New Roman"/>
        <family val="1"/>
      </rPr>
      <t xml:space="preserve"> made of PVC extruded sections of size 77 mm x 58 mm, having wall thickness 2.0 mm (± 0.2 mm). Both verticalssides of the frame reinforced with PVC profile of cross section size 29 mm x 31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engineerin-charge.</t>
    </r>
  </si>
  <si>
    <r>
      <t xml:space="preserve">Providing and fixing 37 mm thick factory made </t>
    </r>
    <r>
      <rPr>
        <b/>
        <sz val="10.5"/>
        <color indexed="8"/>
        <rFont val="Times New Roman"/>
        <family val="1"/>
      </rPr>
      <t>PVC Door shutter</t>
    </r>
    <r>
      <rPr>
        <sz val="10.5"/>
        <color indexed="8"/>
        <rFont val="Times New Roman"/>
        <family val="1"/>
      </rPr>
      <t>,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29 mm x 31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t>
    </r>
  </si>
  <si>
    <t>Finishing upto 225 mm thick cement concrete laid to proper level and slope including compacting finishing with tremix treatment for paving slab with compaction by screed vibrator , removing excess water from the cement concrete by tremix vaccum dewatering system , finishing the surface with floater and trowel including all etc. complete as directed</t>
  </si>
  <si>
    <t>One Square Metre</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</si>
  <si>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 of final size of visible area 10 ft height X ( 4ft horizontal X 4ft Vertical EPS Panel)
</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</si>
  <si>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 mm etc (Complete of final size of visible area 10 ft height X ( 3ft horizontal X 4ft Vertical EPS Panel)
</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</si>
  <si>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(Complete.Of final size of visible area 10 ft height X ( 5ft horizontal X 4ft Vertical EPS Panel)
</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</si>
  <si>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 of final size of visible area 08 ft height X ( 4ft horizontal X 4ft Vertical EPS Panel)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</si>
  <si>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08 ft height X ( 3ft horizontal X 4ft Vertical EPS Panel)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</si>
  <si>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08 ft Vertical X( 5ft  horizontal X 4ft vertical) EPS panel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</si>
  <si>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06 ft  Vertical X (4ft Horizonal X 4 Vertical)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</si>
  <si>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06 ft height X ( 3ft horizontal X 4ft Vertical EPS Panel)
</t>
  </si>
  <si>
    <t xml:space="preserve">Procurement, Supply, Installation of required height Sign Board to have a clear and legible visibility, made with 150mm x 150mm size RCC Pole of M30 grade - 10ft height  and EPS panel of thickness 75mm having size 4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</si>
  <si>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- 10ft height  and EPS panel of thickness 75mm having size 3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</si>
  <si>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- 10ft height  and EPS panel of thickness 75mm having size 5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</si>
  <si>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- 8ft height and EPS panel of thickness 75mm having size 3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</si>
  <si>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- 8ft height and EPS panel of thickness 75mm having size5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</si>
  <si>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- 6ft height and EPS panel of thickness 75mm having size 4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</si>
  <si>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- 6ft height and EPS panel of thickness 75mm having size 3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</si>
  <si>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- 6ft height and EPS panel of thickness 75mm having size 5 ft Horizontal X 4 ft. vertical. The base will be grouted with a M20 grade Plain Cement concrete foundation of size 600mm x 600mm x 750mm etc 
</t>
  </si>
  <si>
    <t>Schedule of Testing charges for Construction Material used for Government Works for the Year 1/7/23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</si>
</sst>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8" x14ac:knownFonts="1">
    <font>
      <sz val="11"/>
      <color theme="1"/>
      <name val="Calibri"/>
      <family val="2"/>
      <scheme val="minor"/>
    </font>
    <font>
      <sz val="11"/>
      <color theme="1"/>
      <name val="Calibri"/>
      <family val="2"/>
      <scheme val="minor"/>
    </font>
    <font>
      <sz val="10"/>
      <name val="Arial"/>
      <family val="2"/>
    </font>
    <font>
      <sz val="11"/>
      <color rgb="FF000000"/>
      <name val="Calibri"/>
      <family val="2"/>
    </font>
    <font>
      <b/>
      <sz val="10"/>
      <name val="Arial"/>
      <family val="2"/>
    </font>
    <font>
      <b/>
      <sz val="10"/>
      <color rgb="FFFF0000"/>
      <name val="Arial"/>
      <family val="2"/>
    </font>
    <font>
      <b/>
      <sz val="10"/>
      <color theme="1"/>
      <name val="Arial"/>
      <family val="2"/>
    </font>
    <font>
      <sz val="10"/>
      <color theme="1"/>
      <name val="Arial"/>
      <family val="2"/>
    </font>
    <font>
      <b/>
      <sz val="10"/>
      <color rgb="FF000000"/>
      <name val="Arial"/>
      <family val="2"/>
    </font>
    <font>
      <sz val="10"/>
      <color rgb="FF000000"/>
      <name val="Arial"/>
      <family val="2"/>
    </font>
    <font>
      <u/>
      <sz val="10"/>
      <name val="Arial"/>
      <family val="2"/>
    </font>
    <font>
      <b/>
      <sz val="11"/>
      <color theme="1"/>
      <name val="Calibri"/>
      <family val="2"/>
      <scheme val="minor"/>
    </font>
    <font>
      <b/>
      <u/>
      <sz val="14"/>
      <name val="Arial"/>
      <family val="2"/>
    </font>
    <font>
      <b/>
      <u/>
      <sz val="14"/>
      <name val="Calibri Light"/>
      <family val="1"/>
      <scheme val="major"/>
    </font>
    <font>
      <b/>
      <i/>
      <u/>
      <sz val="9"/>
      <name val="Arial"/>
      <family val="2"/>
    </font>
    <font>
      <b/>
      <sz val="14"/>
      <color theme="9" tint="-0.499984740745262"/>
      <name val="Calibri"/>
      <family val="2"/>
      <scheme val="minor"/>
    </font>
    <font>
      <b/>
      <sz val="11"/>
      <color theme="9" tint="-0.499984740745262"/>
      <name val="Calibri"/>
      <family val="2"/>
      <scheme val="minor"/>
    </font>
    <font>
      <sz val="11"/>
      <name val="Arial"/>
      <family val="2"/>
    </font>
    <font>
      <b/>
      <sz val="11"/>
      <name val="Arial"/>
      <family val="2"/>
    </font>
    <font>
      <b/>
      <u/>
      <sz val="10"/>
      <name val="Arial"/>
      <family val="2"/>
    </font>
    <font>
      <b/>
      <sz val="14"/>
      <name val="Calibri Light"/>
      <family val="1"/>
      <scheme val="major"/>
    </font>
    <font>
      <b/>
      <sz val="12"/>
      <name val="Calibri Light"/>
      <family val="1"/>
      <scheme val="major"/>
    </font>
    <font>
      <b/>
      <sz val="8"/>
      <name val="Arial"/>
      <family val="2"/>
    </font>
    <font>
      <b/>
      <sz val="12"/>
      <color rgb="FFC00000"/>
      <name val="Calibri"/>
      <family val="2"/>
      <scheme val="minor"/>
    </font>
    <font>
      <b/>
      <sz val="12"/>
      <color theme="1"/>
      <name val="Calibri"/>
      <family val="2"/>
      <scheme val="minor"/>
    </font>
    <font>
      <b/>
      <sz val="10"/>
      <color rgb="FFC00000"/>
      <name val="Arial"/>
      <family val="2"/>
    </font>
    <font>
      <b/>
      <sz val="11"/>
      <color rgb="FFC00000"/>
      <name val="Calibri"/>
      <family val="2"/>
      <scheme val="minor"/>
    </font>
    <font>
      <b/>
      <sz val="11"/>
      <name val="Calibri Light"/>
      <family val="1"/>
      <scheme val="major"/>
    </font>
    <font>
      <b/>
      <sz val="11"/>
      <color rgb="FFFF0000"/>
      <name val="Calibri Light"/>
      <family val="1"/>
      <scheme val="major"/>
    </font>
    <font>
      <b/>
      <sz val="9"/>
      <name val="Arial"/>
      <family val="2"/>
    </font>
    <font>
      <b/>
      <sz val="11"/>
      <color rgb="FFFF0000"/>
      <name val="Calibri"/>
      <family val="2"/>
      <scheme val="minor"/>
    </font>
    <font>
      <b/>
      <sz val="12"/>
      <name val="Arial"/>
      <family val="2"/>
    </font>
    <font>
      <sz val="9"/>
      <name val="Arial"/>
      <family val="2"/>
    </font>
    <font>
      <sz val="11"/>
      <color rgb="FFFF0000"/>
      <name val="Arial"/>
      <family val="2"/>
    </font>
    <font>
      <b/>
      <i/>
      <sz val="12"/>
      <name val="Arial"/>
      <family val="2"/>
    </font>
    <font>
      <b/>
      <i/>
      <sz val="12"/>
      <color rgb="FFFF0000"/>
      <name val="Arial"/>
      <family val="2"/>
    </font>
    <font>
      <i/>
      <sz val="12"/>
      <name val="Arial"/>
      <family val="2"/>
    </font>
    <font>
      <b/>
      <sz val="12"/>
      <color rgb="FFFF0000"/>
      <name val="Arial"/>
      <family val="2"/>
    </font>
    <font>
      <sz val="12"/>
      <name val="Arial"/>
      <family val="2"/>
    </font>
    <font>
      <b/>
      <sz val="9"/>
      <color indexed="81"/>
      <name val="Tahoma"/>
      <family val="2"/>
    </font>
    <font>
      <sz val="9"/>
      <color indexed="81"/>
      <name val="Tahoma"/>
      <family val="2"/>
    </font>
    <font>
      <sz val="10"/>
      <color theme="1"/>
      <name val="Calibri"/>
      <family val="2"/>
      <scheme val="minor"/>
    </font>
    <font>
      <b/>
      <sz val="10"/>
      <color theme="1"/>
      <name val="Calibri"/>
      <family val="2"/>
      <scheme val="minor"/>
    </font>
    <font>
      <b/>
      <sz val="10"/>
      <color rgb="FFFF0000"/>
      <name val="Calibri"/>
      <family val="2"/>
      <scheme val="minor"/>
    </font>
    <font>
      <b/>
      <u/>
      <sz val="11"/>
      <color theme="1"/>
      <name val="Calibri"/>
      <family val="2"/>
      <scheme val="minor"/>
    </font>
    <font>
      <sz val="16"/>
      <name val="Times New Roman"/>
      <family val="1"/>
    </font>
    <font>
      <sz val="9.5"/>
      <color rgb="FF000000"/>
      <name val="Times New Roman"/>
      <family val="2"/>
    </font>
    <font>
      <sz val="10.5"/>
      <color rgb="FF000000"/>
      <name val="Times New Roman"/>
      <family val="2"/>
    </font>
    <font>
      <sz val="10.5"/>
      <name val="Times New Roman"/>
      <family val="1"/>
    </font>
    <font>
      <b/>
      <sz val="12.5"/>
      <name val="Times New Roman"/>
      <family val="1"/>
    </font>
    <font>
      <sz val="9.5"/>
      <name val="Times New Roman"/>
      <family val="1"/>
    </font>
    <font>
      <sz val="12"/>
      <name val="Times New Roman"/>
      <family val="1"/>
    </font>
    <font>
      <b/>
      <sz val="10"/>
      <name val="Times New Roman"/>
      <family val="1"/>
    </font>
    <font>
      <b/>
      <sz val="10"/>
      <color rgb="FF000000"/>
      <name val="Times New Roman"/>
      <family val="2"/>
    </font>
    <font>
      <b/>
      <sz val="10"/>
      <color rgb="FFFF0000"/>
      <name val="Times New Roman"/>
      <family val="2"/>
    </font>
    <font>
      <b/>
      <sz val="9.5"/>
      <color rgb="FF000000"/>
      <name val="Times New Roman"/>
      <family val="2"/>
    </font>
    <font>
      <b/>
      <u/>
      <sz val="12.5"/>
      <name val="Times New Roman"/>
      <family val="1"/>
    </font>
    <font>
      <b/>
      <sz val="14"/>
      <name val="Times New Roman"/>
      <family val="1"/>
    </font>
    <font>
      <b/>
      <i/>
      <sz val="12"/>
      <color rgb="FFC00000"/>
      <name val="Arial"/>
      <family val="2"/>
    </font>
    <font>
      <sz val="11"/>
      <color theme="1"/>
      <name val="Arial"/>
      <family val="2"/>
    </font>
    <font>
      <b/>
      <sz val="11"/>
      <color theme="1"/>
      <name val="Arial"/>
      <family val="2"/>
    </font>
    <font>
      <b/>
      <sz val="12"/>
      <color theme="1"/>
      <name val="Arial"/>
      <family val="2"/>
    </font>
    <font>
      <b/>
      <sz val="10"/>
      <color rgb="FF7030A0"/>
      <name val="Arial"/>
      <family val="2"/>
    </font>
    <font>
      <b/>
      <sz val="12"/>
      <color rgb="FF7030A0"/>
      <name val="Arial"/>
      <family val="2"/>
    </font>
    <font>
      <b/>
      <sz val="16"/>
      <color rgb="FF7030A0"/>
      <name val="Arial"/>
      <family val="2"/>
    </font>
    <font>
      <b/>
      <u/>
      <sz val="16"/>
      <color theme="1"/>
      <name val="Calibri Light"/>
      <family val="2"/>
      <scheme val="major"/>
    </font>
    <font>
      <sz val="10"/>
      <color theme="0"/>
      <name val="Arial"/>
      <family val="2"/>
    </font>
    <font>
      <b/>
      <sz val="15"/>
      <name val="Times New Roman"/>
      <family val="1"/>
    </font>
    <font>
      <sz val="10.5"/>
      <color theme="1"/>
      <name val="Times New Roman"/>
      <family val="1"/>
    </font>
    <font>
      <b/>
      <sz val="10.5"/>
      <name val="Times New Roman"/>
      <family val="1"/>
    </font>
    <font>
      <b/>
      <sz val="10.5"/>
      <color theme="1"/>
      <name val="Times New Roman"/>
      <family val="1"/>
    </font>
    <font>
      <b/>
      <sz val="14"/>
      <color theme="1"/>
      <name val="Times New Roman"/>
      <family val="1"/>
    </font>
    <font>
      <b/>
      <sz val="11"/>
      <name val="Times New Roman"/>
      <family val="1"/>
    </font>
    <font>
      <sz val="10.5"/>
      <color rgb="FF00B050"/>
      <name val="Times New Roman"/>
      <family val="1"/>
    </font>
    <font>
      <u/>
      <sz val="10.5"/>
      <name val="Times New Roman"/>
      <family val="1"/>
    </font>
    <font>
      <sz val="11"/>
      <name val="Times New Roman"/>
      <family val="1"/>
    </font>
    <font>
      <b/>
      <sz val="10.5"/>
      <color indexed="8"/>
      <name val="Times New Roman"/>
      <family val="1"/>
    </font>
    <font>
      <sz val="10.5"/>
      <color indexed="8"/>
      <name val="Times New Roman"/>
      <family val="1"/>
    </font>
  </fonts>
  <fills count="14">
    <fill>
      <patternFill patternType="none"/>
    </fill>
    <fill>
      <patternFill patternType="gray125"/>
    </fill>
    <fill>
      <patternFill patternType="solid">
        <fgColor theme="5" tint="0.59999389629810485"/>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rgb="FF00FFFF"/>
        <bgColor indexed="64"/>
      </patternFill>
    </fill>
    <fill>
      <patternFill patternType="solid">
        <fgColor rgb="FFFF99FF"/>
        <bgColor indexed="64"/>
      </patternFill>
    </fill>
    <fill>
      <patternFill patternType="solid">
        <fgColor rgb="FF00B050"/>
        <bgColor indexed="64"/>
      </patternFill>
    </fill>
    <fill>
      <patternFill patternType="solid">
        <fgColor theme="0"/>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s>
  <cellStyleXfs count="11">
    <xf numFmtId="0" fontId="0" fillId="0" borderId="0"/>
    <xf numFmtId="0" fontId="2" fillId="0" borderId="0"/>
    <xf numFmtId="0" fontId="1" fillId="0" borderId="0"/>
    <xf numFmtId="0" fontId="3" fillId="0" borderId="0"/>
    <xf numFmtId="0" fontId="3" fillId="0" borderId="0"/>
    <xf numFmtId="0" fontId="1" fillId="0" borderId="0"/>
    <xf numFmtId="0" fontId="2" fillId="0" borderId="0"/>
    <xf numFmtId="0" fontId="2" fillId="0" borderId="0"/>
    <xf numFmtId="0" fontId="1" fillId="0" borderId="0"/>
    <xf numFmtId="0" fontId="2" fillId="0" borderId="0"/>
    <xf numFmtId="0" fontId="1" fillId="0" borderId="0"/>
  </cellStyleXfs>
  <cellXfs count="389">
    <xf numFmtId="0" fontId="0" fillId="0" borderId="0" xfId="0"/>
    <xf numFmtId="0" fontId="12" fillId="0" borderId="0" xfId="1" applyFont="1" applyAlignment="1" applyProtection="1">
      <alignment vertical="center"/>
      <protection hidden="1"/>
    </xf>
    <xf numFmtId="0" fontId="14" fillId="0" borderId="0" xfId="1" applyFont="1" applyAlignment="1" applyProtection="1">
      <alignment horizontal="right" vertical="top"/>
      <protection hidden="1"/>
    </xf>
    <xf numFmtId="0" fontId="2" fillId="0" borderId="0" xfId="1" applyProtection="1">
      <protection hidden="1"/>
    </xf>
    <xf numFmtId="0" fontId="15" fillId="2" borderId="8" xfId="1" applyFont="1" applyFill="1" applyBorder="1" applyAlignment="1" applyProtection="1">
      <alignment horizontal="center"/>
      <protection hidden="1"/>
    </xf>
    <xf numFmtId="14" fontId="16" fillId="2" borderId="9" xfId="1" applyNumberFormat="1" applyFont="1" applyFill="1" applyBorder="1" applyAlignment="1" applyProtection="1">
      <alignment horizontal="center"/>
      <protection hidden="1"/>
    </xf>
    <xf numFmtId="0" fontId="17" fillId="0" borderId="0" xfId="1" applyFont="1" applyProtection="1">
      <protection hidden="1"/>
    </xf>
    <xf numFmtId="0" fontId="18" fillId="0" borderId="0" xfId="1" applyFont="1" applyProtection="1">
      <protection hidden="1"/>
    </xf>
    <xf numFmtId="0" fontId="19" fillId="0" borderId="0" xfId="1" applyFont="1" applyAlignment="1" applyProtection="1">
      <alignment vertical="top" wrapText="1"/>
      <protection hidden="1"/>
    </xf>
    <xf numFmtId="0" fontId="4" fillId="0" borderId="0" xfId="1" applyFont="1" applyAlignment="1" applyProtection="1">
      <alignment vertical="top" wrapText="1" readingOrder="1"/>
      <protection hidden="1"/>
    </xf>
    <xf numFmtId="0" fontId="18" fillId="0" borderId="0" xfId="1" applyFont="1" applyAlignment="1" applyProtection="1">
      <alignment horizontal="center" vertical="center"/>
      <protection hidden="1"/>
    </xf>
    <xf numFmtId="0" fontId="21" fillId="0" borderId="15" xfId="1" applyFont="1" applyBorder="1" applyAlignment="1" applyProtection="1">
      <alignment horizontal="center" vertical="top" wrapText="1" readingOrder="1"/>
      <protection hidden="1"/>
    </xf>
    <xf numFmtId="0" fontId="21" fillId="0" borderId="16" xfId="1" applyFont="1" applyBorder="1" applyAlignment="1" applyProtection="1">
      <alignment horizontal="center" vertical="top" wrapText="1" readingOrder="1"/>
      <protection hidden="1"/>
    </xf>
    <xf numFmtId="0" fontId="2" fillId="0" borderId="0" xfId="1" applyAlignment="1" applyProtection="1">
      <alignment horizontal="center"/>
      <protection hidden="1"/>
    </xf>
    <xf numFmtId="0" fontId="4" fillId="0" borderId="0" xfId="1" applyFont="1" applyAlignment="1" applyProtection="1">
      <alignment horizontal="center" vertical="top" wrapText="1" readingOrder="1"/>
      <protection hidden="1"/>
    </xf>
    <xf numFmtId="0" fontId="22" fillId="0" borderId="0" xfId="1" applyFont="1" applyAlignment="1" applyProtection="1">
      <alignment vertical="top" wrapText="1" readingOrder="1"/>
      <protection hidden="1"/>
    </xf>
    <xf numFmtId="2" fontId="2" fillId="0" borderId="0" xfId="1" applyNumberFormat="1" applyAlignment="1" applyProtection="1">
      <alignment horizontal="center"/>
      <protection hidden="1"/>
    </xf>
    <xf numFmtId="0" fontId="22" fillId="0" borderId="0" xfId="1" applyFont="1" applyAlignment="1" applyProtection="1">
      <alignment horizontal="center" vertical="top" wrapText="1" readingOrder="1"/>
      <protection hidden="1"/>
    </xf>
    <xf numFmtId="0" fontId="25" fillId="0" borderId="0" xfId="1" applyFont="1" applyAlignment="1" applyProtection="1">
      <alignment horizontal="left" vertical="center" wrapText="1" readingOrder="1"/>
      <protection hidden="1"/>
    </xf>
    <xf numFmtId="0" fontId="25" fillId="0" borderId="0" xfId="1" applyFont="1" applyAlignment="1" applyProtection="1">
      <alignment horizontal="left" vertical="center"/>
      <protection hidden="1"/>
    </xf>
    <xf numFmtId="0" fontId="4" fillId="0" borderId="0" xfId="1" applyFont="1" applyAlignment="1" applyProtection="1">
      <alignment vertical="top" wrapText="1"/>
      <protection hidden="1"/>
    </xf>
    <xf numFmtId="0" fontId="4" fillId="0" borderId="0" xfId="1" applyFont="1" applyAlignment="1" applyProtection="1">
      <alignment horizontal="left" vertical="center" wrapText="1" readingOrder="1"/>
      <protection hidden="1"/>
    </xf>
    <xf numFmtId="0" fontId="4" fillId="0" borderId="24" xfId="1" applyFont="1" applyBorder="1" applyAlignment="1" applyProtection="1">
      <alignment horizontal="left" vertical="center"/>
      <protection hidden="1"/>
    </xf>
    <xf numFmtId="0" fontId="4" fillId="0" borderId="20" xfId="1" applyFont="1" applyBorder="1" applyAlignment="1" applyProtection="1">
      <alignment horizontal="left" vertical="center"/>
      <protection hidden="1"/>
    </xf>
    <xf numFmtId="0" fontId="4" fillId="0" borderId="25" xfId="1" applyFont="1" applyBorder="1" applyAlignment="1" applyProtection="1">
      <alignment horizontal="left" vertical="center"/>
      <protection hidden="1"/>
    </xf>
    <xf numFmtId="0" fontId="4" fillId="0" borderId="26" xfId="1" applyFont="1" applyBorder="1" applyAlignment="1" applyProtection="1">
      <alignment horizontal="left" vertical="center"/>
      <protection hidden="1"/>
    </xf>
    <xf numFmtId="0" fontId="4" fillId="0" borderId="10" xfId="1" applyFont="1" applyBorder="1" applyAlignment="1" applyProtection="1">
      <alignment horizontal="left" vertical="center"/>
      <protection hidden="1"/>
    </xf>
    <xf numFmtId="0" fontId="4" fillId="0" borderId="27" xfId="1" applyFont="1" applyBorder="1" applyAlignment="1" applyProtection="1">
      <alignment horizontal="right" vertical="center"/>
      <protection hidden="1"/>
    </xf>
    <xf numFmtId="2" fontId="4" fillId="0" borderId="27" xfId="1" applyNumberFormat="1" applyFont="1" applyBorder="1" applyAlignment="1" applyProtection="1">
      <alignment horizontal="left" vertical="center"/>
      <protection hidden="1"/>
    </xf>
    <xf numFmtId="0" fontId="4" fillId="0" borderId="27" xfId="1" applyFont="1" applyBorder="1" applyAlignment="1" applyProtection="1">
      <alignment horizontal="left" vertical="center"/>
      <protection hidden="1"/>
    </xf>
    <xf numFmtId="0" fontId="18" fillId="0" borderId="0" xfId="1" applyFont="1" applyAlignment="1" applyProtection="1">
      <alignment horizontal="left" vertical="center"/>
      <protection hidden="1"/>
    </xf>
    <xf numFmtId="2" fontId="26" fillId="0" borderId="0" xfId="1" applyNumberFormat="1" applyFont="1" applyAlignment="1" applyProtection="1">
      <alignment horizontal="center" vertical="center"/>
      <protection hidden="1"/>
    </xf>
    <xf numFmtId="2" fontId="11" fillId="0" borderId="0" xfId="1" applyNumberFormat="1" applyFont="1" applyAlignment="1" applyProtection="1">
      <alignment horizontal="center" vertical="center"/>
      <protection hidden="1"/>
    </xf>
    <xf numFmtId="0" fontId="4" fillId="0" borderId="0" xfId="1" applyFont="1" applyAlignment="1" applyProtection="1">
      <alignment horizontal="center" vertical="center" wrapText="1" readingOrder="1"/>
      <protection hidden="1"/>
    </xf>
    <xf numFmtId="0" fontId="4" fillId="0" borderId="0" xfId="1" applyFont="1" applyAlignment="1" applyProtection="1">
      <alignment horizontal="center" vertical="top" wrapText="1"/>
      <protection hidden="1"/>
    </xf>
    <xf numFmtId="0" fontId="29" fillId="0" borderId="0" xfId="1" applyFont="1" applyAlignment="1" applyProtection="1">
      <alignment horizontal="right" vertical="top" wrapText="1"/>
      <protection hidden="1"/>
    </xf>
    <xf numFmtId="0" fontId="29" fillId="0" borderId="0" xfId="1" applyFont="1" applyAlignment="1" applyProtection="1">
      <alignment vertical="top" wrapText="1"/>
      <protection hidden="1"/>
    </xf>
    <xf numFmtId="0" fontId="32" fillId="0" borderId="0" xfId="1" applyFont="1" applyProtection="1">
      <protection hidden="1"/>
    </xf>
    <xf numFmtId="2" fontId="33" fillId="0" borderId="19" xfId="1" applyNumberFormat="1" applyFont="1" applyBorder="1" applyAlignment="1" applyProtection="1">
      <alignment horizontal="center" vertical="center"/>
      <protection hidden="1"/>
    </xf>
    <xf numFmtId="2" fontId="17" fillId="0" borderId="19" xfId="1" applyNumberFormat="1" applyFont="1" applyBorder="1" applyAlignment="1" applyProtection="1">
      <alignment horizontal="center" vertical="center"/>
      <protection hidden="1"/>
    </xf>
    <xf numFmtId="0" fontId="2" fillId="0" borderId="0" xfId="1" applyAlignment="1" applyProtection="1">
      <alignment vertical="center"/>
      <protection hidden="1"/>
    </xf>
    <xf numFmtId="2" fontId="33" fillId="0" borderId="20" xfId="1" applyNumberFormat="1" applyFont="1" applyBorder="1" applyAlignment="1" applyProtection="1">
      <alignment horizontal="center" vertical="center"/>
      <protection hidden="1"/>
    </xf>
    <xf numFmtId="2" fontId="17" fillId="0" borderId="20" xfId="1" applyNumberFormat="1" applyFont="1" applyBorder="1" applyAlignment="1" applyProtection="1">
      <alignment horizontal="center" vertical="center"/>
      <protection hidden="1"/>
    </xf>
    <xf numFmtId="2" fontId="35" fillId="5" borderId="20" xfId="1" applyNumberFormat="1" applyFont="1" applyFill="1" applyBorder="1" applyAlignment="1" applyProtection="1">
      <alignment horizontal="center" vertical="center"/>
      <protection hidden="1"/>
    </xf>
    <xf numFmtId="2" fontId="34" fillId="5" borderId="20" xfId="1" applyNumberFormat="1" applyFont="1" applyFill="1" applyBorder="1" applyAlignment="1" applyProtection="1">
      <alignment horizontal="center" vertical="center"/>
      <protection hidden="1"/>
    </xf>
    <xf numFmtId="0" fontId="36" fillId="0" borderId="0" xfId="1" applyFont="1" applyAlignment="1" applyProtection="1">
      <alignment vertical="center"/>
      <protection hidden="1"/>
    </xf>
    <xf numFmtId="2" fontId="31" fillId="4" borderId="20" xfId="1" applyNumberFormat="1" applyFont="1" applyFill="1" applyBorder="1" applyAlignment="1" applyProtection="1">
      <alignment horizontal="center" vertical="center"/>
      <protection hidden="1"/>
    </xf>
    <xf numFmtId="0" fontId="38" fillId="0" borderId="0" xfId="1" applyFont="1" applyAlignment="1" applyProtection="1">
      <alignment vertical="center"/>
      <protection hidden="1"/>
    </xf>
    <xf numFmtId="0" fontId="17" fillId="0" borderId="0" xfId="1" applyFont="1" applyAlignment="1" applyProtection="1">
      <alignment vertical="center"/>
      <protection hidden="1"/>
    </xf>
    <xf numFmtId="2" fontId="24" fillId="0" borderId="19" xfId="1" applyNumberFormat="1" applyFont="1" applyBorder="1" applyAlignment="1" applyProtection="1">
      <alignment horizontal="center" vertical="center"/>
      <protection hidden="1"/>
    </xf>
    <xf numFmtId="2" fontId="24" fillId="0" borderId="20" xfId="1" applyNumberFormat="1" applyFont="1" applyBorder="1" applyAlignment="1" applyProtection="1">
      <alignment horizontal="center" vertical="center"/>
      <protection hidden="1"/>
    </xf>
    <xf numFmtId="2" fontId="24" fillId="0" borderId="28" xfId="1" applyNumberFormat="1" applyFont="1" applyBorder="1" applyAlignment="1" applyProtection="1">
      <alignment horizontal="center" vertical="center"/>
      <protection hidden="1"/>
    </xf>
    <xf numFmtId="2" fontId="23" fillId="0" borderId="19" xfId="1" applyNumberFormat="1" applyFont="1" applyBorder="1" applyAlignment="1" applyProtection="1">
      <alignment horizontal="center" vertical="center"/>
      <protection hidden="1"/>
    </xf>
    <xf numFmtId="0" fontId="5" fillId="0" borderId="20" xfId="1" applyFont="1" applyBorder="1" applyAlignment="1" applyProtection="1">
      <alignment horizontal="center" vertical="center" wrapText="1" readingOrder="1"/>
      <protection hidden="1"/>
    </xf>
    <xf numFmtId="2" fontId="23" fillId="0" borderId="28" xfId="1" applyNumberFormat="1" applyFont="1" applyBorder="1" applyAlignment="1" applyProtection="1">
      <alignment horizontal="center" vertical="center"/>
      <protection hidden="1"/>
    </xf>
    <xf numFmtId="0" fontId="5" fillId="0" borderId="29" xfId="1" applyFont="1" applyBorder="1" applyAlignment="1" applyProtection="1">
      <alignment horizontal="center" vertical="center" wrapText="1" readingOrder="1"/>
      <protection hidden="1"/>
    </xf>
    <xf numFmtId="0" fontId="28" fillId="0" borderId="0" xfId="1" applyFont="1" applyAlignment="1" applyProtection="1">
      <alignment vertical="top" wrapText="1"/>
      <protection hidden="1"/>
    </xf>
    <xf numFmtId="0" fontId="6" fillId="0" borderId="6" xfId="0" applyFont="1" applyBorder="1" applyAlignment="1" applyProtection="1">
      <alignment horizontal="center" vertical="top"/>
      <protection hidden="1"/>
    </xf>
    <xf numFmtId="0" fontId="4" fillId="0" borderId="6" xfId="0" applyFont="1" applyBorder="1" applyAlignment="1" applyProtection="1">
      <alignment horizontal="center" vertical="top" wrapText="1"/>
      <protection hidden="1"/>
    </xf>
    <xf numFmtId="0" fontId="2" fillId="0" borderId="6" xfId="0" applyFont="1" applyBorder="1" applyAlignment="1" applyProtection="1">
      <alignment horizontal="center" vertical="top" wrapText="1"/>
      <protection hidden="1"/>
    </xf>
    <xf numFmtId="0" fontId="7" fillId="0" borderId="0" xfId="0" applyFont="1" applyAlignment="1" applyProtection="1">
      <alignment vertical="top"/>
      <protection hidden="1"/>
    </xf>
    <xf numFmtId="1" fontId="8" fillId="0" borderId="7" xfId="0" applyNumberFormat="1" applyFont="1" applyBorder="1" applyAlignment="1" applyProtection="1">
      <alignment horizontal="center" vertical="center" shrinkToFit="1"/>
      <protection hidden="1"/>
    </xf>
    <xf numFmtId="0" fontId="2" fillId="0" borderId="5" xfId="0" applyFont="1" applyBorder="1" applyAlignment="1" applyProtection="1">
      <alignment vertical="top" wrapText="1"/>
      <protection hidden="1"/>
    </xf>
    <xf numFmtId="0" fontId="7" fillId="0" borderId="5" xfId="0" applyFont="1" applyBorder="1" applyAlignment="1" applyProtection="1">
      <alignment horizontal="center" vertical="center" wrapText="1"/>
      <protection hidden="1"/>
    </xf>
    <xf numFmtId="2" fontId="5" fillId="0" borderId="5" xfId="0" applyNumberFormat="1" applyFont="1" applyBorder="1" applyAlignment="1" applyProtection="1">
      <alignment horizontal="center" vertical="top" shrinkToFit="1"/>
      <protection hidden="1"/>
    </xf>
    <xf numFmtId="0" fontId="7" fillId="0" borderId="5" xfId="0" applyFont="1" applyBorder="1" applyAlignment="1" applyProtection="1">
      <alignment vertical="top" wrapText="1"/>
      <protection hidden="1"/>
    </xf>
    <xf numFmtId="0" fontId="2" fillId="0" borderId="5" xfId="0" applyFont="1" applyBorder="1" applyAlignment="1" applyProtection="1">
      <alignment horizontal="center" vertical="top" wrapText="1"/>
      <protection hidden="1"/>
    </xf>
    <xf numFmtId="1" fontId="8" fillId="0" borderId="5" xfId="0" applyNumberFormat="1" applyFont="1" applyBorder="1" applyAlignment="1" applyProtection="1">
      <alignment horizontal="center" vertical="top" shrinkToFit="1"/>
      <protection hidden="1"/>
    </xf>
    <xf numFmtId="1" fontId="9" fillId="0" borderId="7" xfId="0" applyNumberFormat="1" applyFont="1" applyBorder="1" applyAlignment="1" applyProtection="1">
      <alignment horizontal="center" vertical="top" shrinkToFit="1"/>
      <protection hidden="1"/>
    </xf>
    <xf numFmtId="0" fontId="7" fillId="0" borderId="5" xfId="0" applyFont="1" applyBorder="1" applyAlignment="1" applyProtection="1">
      <alignment horizontal="center" vertical="top" wrapText="1"/>
      <protection hidden="1"/>
    </xf>
    <xf numFmtId="0" fontId="7" fillId="0" borderId="0" xfId="0" applyFont="1" applyProtection="1">
      <protection hidden="1"/>
    </xf>
    <xf numFmtId="1" fontId="8" fillId="0" borderId="1" xfId="0" applyNumberFormat="1" applyFont="1" applyBorder="1" applyAlignment="1" applyProtection="1">
      <alignment horizontal="center" vertical="center" shrinkToFit="1"/>
      <protection hidden="1"/>
    </xf>
    <xf numFmtId="0" fontId="2" fillId="0" borderId="2" xfId="0" applyFont="1" applyBorder="1" applyAlignment="1" applyProtection="1">
      <alignment vertical="top" wrapText="1"/>
      <protection hidden="1"/>
    </xf>
    <xf numFmtId="0" fontId="7" fillId="0" borderId="2" xfId="0" applyFont="1" applyBorder="1" applyAlignment="1" applyProtection="1">
      <alignment horizontal="center" vertical="center" wrapText="1"/>
      <protection hidden="1"/>
    </xf>
    <xf numFmtId="2" fontId="5" fillId="0" borderId="2" xfId="0" applyNumberFormat="1" applyFont="1" applyBorder="1" applyAlignment="1" applyProtection="1">
      <alignment horizontal="center" vertical="top" shrinkToFit="1"/>
      <protection hidden="1"/>
    </xf>
    <xf numFmtId="0" fontId="2" fillId="0" borderId="2" xfId="0" applyFont="1" applyBorder="1" applyAlignment="1" applyProtection="1">
      <alignment horizontal="center" vertical="top" wrapText="1"/>
      <protection hidden="1"/>
    </xf>
    <xf numFmtId="1" fontId="8" fillId="0" borderId="2" xfId="0" applyNumberFormat="1" applyFont="1" applyBorder="1" applyAlignment="1" applyProtection="1">
      <alignment horizontal="center" vertical="top" shrinkToFit="1"/>
      <protection hidden="1"/>
    </xf>
    <xf numFmtId="1" fontId="9" fillId="0" borderId="1" xfId="0" applyNumberFormat="1" applyFont="1" applyBorder="1" applyAlignment="1" applyProtection="1">
      <alignment horizontal="center" vertical="top" shrinkToFit="1"/>
      <protection hidden="1"/>
    </xf>
    <xf numFmtId="0" fontId="7" fillId="0" borderId="2" xfId="0" applyFont="1" applyBorder="1" applyAlignment="1" applyProtection="1">
      <alignment vertical="top" wrapText="1"/>
      <protection hidden="1"/>
    </xf>
    <xf numFmtId="0" fontId="7" fillId="0" borderId="2" xfId="0" applyFont="1" applyBorder="1" applyAlignment="1" applyProtection="1">
      <alignment horizontal="center" vertical="top" wrapText="1"/>
      <protection hidden="1"/>
    </xf>
    <xf numFmtId="164" fontId="5" fillId="0" borderId="2" xfId="0" applyNumberFormat="1" applyFont="1" applyBorder="1" applyAlignment="1" applyProtection="1">
      <alignment horizontal="center" vertical="top" shrinkToFit="1"/>
      <protection hidden="1"/>
    </xf>
    <xf numFmtId="0" fontId="6" fillId="0" borderId="1" xfId="0" applyFont="1" applyBorder="1" applyAlignment="1" applyProtection="1">
      <alignment horizontal="center" vertical="center"/>
      <protection hidden="1"/>
    </xf>
    <xf numFmtId="0" fontId="7" fillId="0" borderId="2" xfId="0" applyFont="1" applyBorder="1" applyAlignment="1" applyProtection="1">
      <alignment horizontal="center" wrapText="1"/>
      <protection hidden="1"/>
    </xf>
    <xf numFmtId="0" fontId="4" fillId="0" borderId="2" xfId="0" applyFont="1" applyBorder="1" applyAlignment="1" applyProtection="1">
      <alignment horizontal="center" vertical="top" wrapText="1"/>
      <protection hidden="1"/>
    </xf>
    <xf numFmtId="0" fontId="2" fillId="0" borderId="1" xfId="0" applyFont="1" applyBorder="1" applyAlignment="1" applyProtection="1">
      <alignment horizontal="center" vertical="top" wrapText="1"/>
      <protection hidden="1"/>
    </xf>
    <xf numFmtId="0" fontId="5" fillId="0" borderId="2" xfId="0" applyFont="1" applyBorder="1" applyAlignment="1" applyProtection="1">
      <alignment horizontal="center" vertical="top" wrapText="1"/>
      <protection hidden="1"/>
    </xf>
    <xf numFmtId="0" fontId="6" fillId="0" borderId="2" xfId="0" applyFont="1" applyBorder="1" applyAlignment="1" applyProtection="1">
      <alignment horizontal="center" vertical="top" wrapText="1"/>
      <protection hidden="1"/>
    </xf>
    <xf numFmtId="0" fontId="7" fillId="0" borderId="1" xfId="0" applyFont="1" applyBorder="1" applyAlignment="1" applyProtection="1">
      <alignment horizontal="center" vertical="top" wrapText="1"/>
      <protection hidden="1"/>
    </xf>
    <xf numFmtId="2" fontId="8" fillId="0" borderId="2" xfId="0" applyNumberFormat="1" applyFont="1" applyBorder="1" applyAlignment="1" applyProtection="1">
      <alignment horizontal="center" vertical="top" shrinkToFit="1"/>
      <protection hidden="1"/>
    </xf>
    <xf numFmtId="2" fontId="9" fillId="0" borderId="1" xfId="0" applyNumberFormat="1" applyFont="1" applyBorder="1" applyAlignment="1" applyProtection="1">
      <alignment horizontal="center" vertical="top" shrinkToFit="1"/>
      <protection hidden="1"/>
    </xf>
    <xf numFmtId="0" fontId="6" fillId="0" borderId="2" xfId="0" applyFont="1" applyBorder="1" applyAlignment="1" applyProtection="1">
      <alignment horizontal="center" vertical="center" wrapText="1"/>
      <protection hidden="1"/>
    </xf>
    <xf numFmtId="0" fontId="7" fillId="0" borderId="1" xfId="0" applyFont="1" applyBorder="1" applyAlignment="1" applyProtection="1">
      <alignment horizontal="center" vertical="center" wrapText="1"/>
      <protection hidden="1"/>
    </xf>
    <xf numFmtId="0" fontId="6" fillId="0" borderId="2" xfId="0" applyFont="1" applyBorder="1" applyAlignment="1" applyProtection="1">
      <alignment horizontal="center" wrapText="1"/>
      <protection hidden="1"/>
    </xf>
    <xf numFmtId="0" fontId="7" fillId="0" borderId="1" xfId="0" applyFont="1" applyBorder="1" applyAlignment="1" applyProtection="1">
      <alignment horizontal="center" wrapText="1"/>
      <protection hidden="1"/>
    </xf>
    <xf numFmtId="0" fontId="7" fillId="0" borderId="2" xfId="0" applyFont="1" applyBorder="1" applyAlignment="1" applyProtection="1">
      <alignment wrapText="1"/>
      <protection hidden="1"/>
    </xf>
    <xf numFmtId="165" fontId="5" fillId="0" borderId="2" xfId="0" applyNumberFormat="1" applyFont="1" applyBorder="1" applyAlignment="1" applyProtection="1">
      <alignment horizontal="center" vertical="top" shrinkToFit="1"/>
      <protection hidden="1"/>
    </xf>
    <xf numFmtId="4" fontId="8" fillId="0" borderId="2" xfId="0" applyNumberFormat="1" applyFont="1" applyBorder="1" applyAlignment="1" applyProtection="1">
      <alignment horizontal="center" vertical="top" shrinkToFit="1"/>
      <protection hidden="1"/>
    </xf>
    <xf numFmtId="1" fontId="9" fillId="0" borderId="2" xfId="0" applyNumberFormat="1" applyFont="1" applyBorder="1" applyAlignment="1" applyProtection="1">
      <alignment horizontal="center" vertical="top" shrinkToFit="1"/>
      <protection hidden="1"/>
    </xf>
    <xf numFmtId="0" fontId="7" fillId="0" borderId="2" xfId="0" applyFont="1" applyBorder="1" applyAlignment="1" applyProtection="1">
      <alignment vertical="center" wrapText="1"/>
      <protection hidden="1"/>
    </xf>
    <xf numFmtId="1" fontId="9" fillId="0" borderId="2" xfId="0" applyNumberFormat="1" applyFont="1" applyBorder="1" applyAlignment="1" applyProtection="1">
      <alignment vertical="top" shrinkToFit="1"/>
      <protection hidden="1"/>
    </xf>
    <xf numFmtId="0" fontId="5" fillId="0" borderId="2" xfId="0" applyFont="1" applyBorder="1" applyAlignment="1" applyProtection="1">
      <alignment horizontal="center" vertical="center" wrapText="1"/>
      <protection hidden="1"/>
    </xf>
    <xf numFmtId="0" fontId="2" fillId="0" borderId="3" xfId="0" applyFont="1" applyBorder="1" applyAlignment="1" applyProtection="1">
      <alignment vertical="top" wrapText="1"/>
      <protection hidden="1"/>
    </xf>
    <xf numFmtId="0" fontId="2" fillId="0" borderId="3" xfId="0" applyFont="1" applyBorder="1" applyAlignment="1" applyProtection="1">
      <alignment horizontal="center" vertical="top" wrapText="1"/>
      <protection hidden="1"/>
    </xf>
    <xf numFmtId="0" fontId="2" fillId="0" borderId="4" xfId="0" applyFont="1" applyBorder="1" applyAlignment="1" applyProtection="1">
      <alignment vertical="top" wrapText="1"/>
      <protection hidden="1"/>
    </xf>
    <xf numFmtId="0" fontId="2" fillId="0" borderId="4" xfId="0" applyFont="1" applyBorder="1" applyAlignment="1" applyProtection="1">
      <alignment horizontal="center" vertical="top" wrapText="1"/>
      <protection hidden="1"/>
    </xf>
    <xf numFmtId="2" fontId="5" fillId="0" borderId="3" xfId="0" applyNumberFormat="1" applyFont="1" applyBorder="1" applyAlignment="1" applyProtection="1">
      <alignment horizontal="center" vertical="top" shrinkToFit="1"/>
      <protection hidden="1"/>
    </xf>
    <xf numFmtId="164" fontId="8" fillId="0" borderId="2" xfId="0" applyNumberFormat="1" applyFont="1" applyBorder="1" applyAlignment="1" applyProtection="1">
      <alignment horizontal="center" vertical="top" shrinkToFit="1"/>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5" fillId="0" borderId="0" xfId="0" applyFont="1" applyAlignment="1" applyProtection="1">
      <alignment horizontal="center"/>
      <protection hidden="1"/>
    </xf>
    <xf numFmtId="0" fontId="6" fillId="0" borderId="0" xfId="0" applyFont="1" applyAlignment="1" applyProtection="1">
      <alignment horizontal="center"/>
      <protection hidden="1"/>
    </xf>
    <xf numFmtId="14" fontId="0" fillId="0" borderId="0" xfId="0" applyNumberFormat="1"/>
    <xf numFmtId="0" fontId="0" fillId="0" borderId="0" xfId="0" applyAlignment="1">
      <alignment horizontal="center"/>
    </xf>
    <xf numFmtId="0" fontId="0" fillId="0" borderId="0" xfId="0" applyAlignment="1">
      <alignment vertical="top"/>
    </xf>
    <xf numFmtId="0" fontId="0" fillId="6" borderId="0" xfId="0" applyFill="1"/>
    <xf numFmtId="0" fontId="0" fillId="6" borderId="0" xfId="0" applyFill="1" applyAlignment="1">
      <alignment vertical="top"/>
    </xf>
    <xf numFmtId="0" fontId="0" fillId="0" borderId="6" xfId="0" applyBorder="1" applyAlignment="1">
      <alignment vertical="center"/>
    </xf>
    <xf numFmtId="0" fontId="0" fillId="0" borderId="12" xfId="0" applyBorder="1" applyAlignment="1">
      <alignment vertical="center"/>
    </xf>
    <xf numFmtId="0" fontId="0" fillId="0" borderId="30" xfId="0" applyBorder="1"/>
    <xf numFmtId="14" fontId="0" fillId="0" borderId="0" xfId="0" applyNumberFormat="1" applyAlignment="1">
      <alignment horizontal="left"/>
    </xf>
    <xf numFmtId="0" fontId="0" fillId="5" borderId="31" xfId="0" applyFill="1" applyBorder="1"/>
    <xf numFmtId="0" fontId="0" fillId="5" borderId="32" xfId="0" applyFill="1" applyBorder="1"/>
    <xf numFmtId="0" fontId="0" fillId="5" borderId="34" xfId="0" applyFill="1" applyBorder="1"/>
    <xf numFmtId="0" fontId="0" fillId="6" borderId="0" xfId="0" applyFill="1" applyAlignment="1">
      <alignment horizontal="center"/>
    </xf>
    <xf numFmtId="0" fontId="0" fillId="0" borderId="0" xfId="0" applyAlignment="1">
      <alignment horizontal="center" vertical="top"/>
    </xf>
    <xf numFmtId="14" fontId="0" fillId="0" borderId="0" xfId="0" applyNumberFormat="1" applyAlignment="1">
      <alignment horizontal="center"/>
    </xf>
    <xf numFmtId="0" fontId="4" fillId="0" borderId="21" xfId="1" applyFont="1" applyBorder="1" applyAlignment="1" applyProtection="1">
      <alignment horizontal="left" vertical="center"/>
      <protection hidden="1"/>
    </xf>
    <xf numFmtId="0" fontId="4" fillId="0" borderId="22" xfId="1" applyFont="1" applyBorder="1" applyAlignment="1" applyProtection="1">
      <alignment horizontal="left" vertical="center"/>
      <protection hidden="1"/>
    </xf>
    <xf numFmtId="0" fontId="4" fillId="0" borderId="23" xfId="1" applyFont="1" applyBorder="1" applyAlignment="1" applyProtection="1">
      <alignment horizontal="left" vertical="center"/>
      <protection hidden="1"/>
    </xf>
    <xf numFmtId="0" fontId="11" fillId="0" borderId="0" xfId="0" applyFont="1" applyAlignment="1">
      <alignment horizontal="center" vertical="top"/>
    </xf>
    <xf numFmtId="0" fontId="11" fillId="0" borderId="35" xfId="0" applyFont="1" applyBorder="1"/>
    <xf numFmtId="0" fontId="11" fillId="0" borderId="0" xfId="0" applyFont="1" applyAlignment="1">
      <alignment horizontal="center"/>
    </xf>
    <xf numFmtId="0" fontId="11" fillId="0" borderId="37" xfId="0" applyFont="1" applyBorder="1"/>
    <xf numFmtId="2" fontId="11" fillId="0" borderId="39" xfId="0" applyNumberFormat="1" applyFont="1" applyBorder="1" applyAlignment="1">
      <alignment horizontal="center"/>
    </xf>
    <xf numFmtId="0" fontId="0" fillId="0" borderId="13" xfId="0" applyBorder="1"/>
    <xf numFmtId="0" fontId="42" fillId="0" borderId="38" xfId="0" applyFont="1" applyBorder="1"/>
    <xf numFmtId="0" fontId="42" fillId="0" borderId="36" xfId="0" applyFont="1" applyBorder="1"/>
    <xf numFmtId="0" fontId="0" fillId="7" borderId="31" xfId="0" applyFill="1" applyBorder="1"/>
    <xf numFmtId="0" fontId="0" fillId="7" borderId="32" xfId="0" applyFill="1" applyBorder="1"/>
    <xf numFmtId="0" fontId="11" fillId="6" borderId="12" xfId="0" applyFont="1" applyFill="1" applyBorder="1" applyAlignment="1">
      <alignment horizontal="center"/>
    </xf>
    <xf numFmtId="0" fontId="11" fillId="6" borderId="13" xfId="0" applyFont="1" applyFill="1" applyBorder="1" applyAlignment="1">
      <alignment horizontal="center"/>
    </xf>
    <xf numFmtId="0" fontId="11" fillId="6" borderId="13" xfId="0" applyFont="1" applyFill="1" applyBorder="1"/>
    <xf numFmtId="0" fontId="0" fillId="6" borderId="30" xfId="0" applyFill="1" applyBorder="1"/>
    <xf numFmtId="14" fontId="30" fillId="6" borderId="13" xfId="0" applyNumberFormat="1" applyFont="1" applyFill="1" applyBorder="1"/>
    <xf numFmtId="0" fontId="11" fillId="6" borderId="0" xfId="0" applyFont="1" applyFill="1" applyAlignment="1">
      <alignment horizontal="center" vertical="top"/>
    </xf>
    <xf numFmtId="0" fontId="0" fillId="6" borderId="0" xfId="0" applyFill="1" applyAlignment="1">
      <alignment horizontal="center" vertical="top"/>
    </xf>
    <xf numFmtId="0" fontId="0" fillId="8" borderId="0" xfId="0" applyFill="1" applyAlignment="1">
      <alignment vertical="top"/>
    </xf>
    <xf numFmtId="0" fontId="11" fillId="8" borderId="0" xfId="0" applyFont="1" applyFill="1" applyAlignment="1">
      <alignment horizontal="center" vertical="top"/>
    </xf>
    <xf numFmtId="0" fontId="0" fillId="8" borderId="0" xfId="0" applyFill="1" applyAlignment="1">
      <alignment horizontal="center" vertical="top"/>
    </xf>
    <xf numFmtId="0" fontId="0" fillId="8" borderId="0" xfId="0" applyFill="1" applyAlignment="1">
      <alignment vertical="center"/>
    </xf>
    <xf numFmtId="0" fontId="44" fillId="8" borderId="0" xfId="0" applyFont="1" applyFill="1" applyAlignment="1">
      <alignment vertical="center"/>
    </xf>
    <xf numFmtId="2" fontId="11" fillId="7" borderId="33" xfId="0" applyNumberFormat="1" applyFont="1" applyFill="1" applyBorder="1" applyAlignment="1">
      <alignment horizontal="center"/>
    </xf>
    <xf numFmtId="0" fontId="11" fillId="7" borderId="34" xfId="0" applyFont="1" applyFill="1" applyBorder="1"/>
    <xf numFmtId="2" fontId="11" fillId="5" borderId="33" xfId="0" applyNumberFormat="1" applyFont="1" applyFill="1" applyBorder="1" applyAlignment="1">
      <alignment horizontal="center"/>
    </xf>
    <xf numFmtId="0" fontId="0" fillId="0" borderId="0" xfId="0" applyAlignment="1">
      <alignment vertical="center"/>
    </xf>
    <xf numFmtId="0" fontId="42" fillId="0" borderId="0" xfId="0" applyFont="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xf numFmtId="0" fontId="0" fillId="0" borderId="30" xfId="0" applyBorder="1" applyAlignment="1">
      <alignment horizontal="center" vertical="center"/>
    </xf>
    <xf numFmtId="0" fontId="0" fillId="8" borderId="0" xfId="0" applyFill="1" applyAlignment="1">
      <alignment horizontal="center" vertical="center"/>
    </xf>
    <xf numFmtId="0" fontId="41" fillId="8" borderId="0" xfId="0" applyFont="1" applyFill="1" applyAlignment="1">
      <alignment vertical="center"/>
    </xf>
    <xf numFmtId="0" fontId="41" fillId="6" borderId="0" xfId="0" applyFont="1" applyFill="1" applyAlignment="1">
      <alignment vertical="center"/>
    </xf>
    <xf numFmtId="0" fontId="41" fillId="0" borderId="0" xfId="0" applyFont="1" applyAlignment="1">
      <alignment vertical="center"/>
    </xf>
    <xf numFmtId="0" fontId="42" fillId="0" borderId="0" xfId="0" applyFont="1" applyAlignment="1">
      <alignment vertical="center"/>
    </xf>
    <xf numFmtId="0" fontId="42" fillId="0" borderId="0" xfId="0" applyFont="1" applyAlignment="1">
      <alignment horizontal="center" vertical="center" wrapText="1"/>
    </xf>
    <xf numFmtId="0" fontId="43" fillId="0" borderId="0" xfId="0" applyFont="1" applyAlignment="1">
      <alignment horizontal="center" vertical="center"/>
    </xf>
    <xf numFmtId="0" fontId="30" fillId="0" borderId="0" xfId="0" applyFont="1" applyAlignment="1">
      <alignment horizontal="center" vertical="top"/>
    </xf>
    <xf numFmtId="0" fontId="11" fillId="0" borderId="0" xfId="0" applyFont="1" applyAlignment="1">
      <alignment horizontal="center" vertical="center"/>
    </xf>
    <xf numFmtId="0" fontId="11" fillId="0" borderId="0" xfId="0" applyFont="1"/>
    <xf numFmtId="0" fontId="11" fillId="0" borderId="12" xfId="0" applyFont="1" applyBorder="1" applyAlignment="1">
      <alignment horizontal="center" vertical="center"/>
    </xf>
    <xf numFmtId="0" fontId="11" fillId="0" borderId="13" xfId="0" applyFont="1" applyBorder="1" applyAlignment="1">
      <alignment horizontal="center"/>
    </xf>
    <xf numFmtId="0" fontId="11" fillId="0" borderId="30" xfId="0" applyFont="1" applyBorder="1"/>
    <xf numFmtId="0" fontId="30" fillId="6" borderId="13" xfId="0" applyFont="1" applyFill="1" applyBorder="1" applyAlignment="1">
      <alignment horizontal="center"/>
    </xf>
    <xf numFmtId="0" fontId="0" fillId="0" borderId="0" xfId="0" applyAlignment="1">
      <alignment horizontal="left" vertical="top"/>
    </xf>
    <xf numFmtId="0" fontId="48" fillId="0" borderId="2" xfId="0" applyFont="1" applyBorder="1" applyAlignment="1">
      <alignment horizontal="center" vertical="top" wrapText="1"/>
    </xf>
    <xf numFmtId="1" fontId="47" fillId="0" borderId="2" xfId="0" applyNumberFormat="1" applyFont="1" applyBorder="1" applyAlignment="1">
      <alignment horizontal="center" vertical="top" shrinkToFit="1"/>
    </xf>
    <xf numFmtId="0" fontId="50" fillId="0" borderId="2" xfId="0" applyFont="1" applyBorder="1" applyAlignment="1">
      <alignment horizontal="center" vertical="top" wrapText="1"/>
    </xf>
    <xf numFmtId="0" fontId="45" fillId="0" borderId="0" xfId="0" applyFont="1" applyAlignment="1">
      <alignment vertical="center" wrapText="1"/>
    </xf>
    <xf numFmtId="1" fontId="47" fillId="0" borderId="41" xfId="0" applyNumberFormat="1" applyFont="1" applyBorder="1" applyAlignment="1">
      <alignment vertical="top" shrinkToFit="1"/>
    </xf>
    <xf numFmtId="0" fontId="48" fillId="0" borderId="2" xfId="0" applyFont="1" applyBorder="1" applyAlignment="1">
      <alignment vertical="top" wrapText="1"/>
    </xf>
    <xf numFmtId="2" fontId="47" fillId="0" borderId="42" xfId="0" applyNumberFormat="1" applyFont="1" applyBorder="1" applyAlignment="1">
      <alignment vertical="top" shrinkToFit="1"/>
    </xf>
    <xf numFmtId="2" fontId="47" fillId="0" borderId="41" xfId="0" applyNumberFormat="1" applyFont="1" applyBorder="1" applyAlignment="1">
      <alignment vertical="top" shrinkToFit="1"/>
    </xf>
    <xf numFmtId="0" fontId="0" fillId="0" borderId="2" xfId="0" applyBorder="1" applyAlignment="1">
      <alignment wrapText="1"/>
    </xf>
    <xf numFmtId="0" fontId="0" fillId="0" borderId="41" xfId="0" applyBorder="1" applyAlignment="1">
      <alignment wrapText="1"/>
    </xf>
    <xf numFmtId="0" fontId="49" fillId="0" borderId="2" xfId="0" applyFont="1" applyBorder="1" applyAlignment="1">
      <alignment vertical="top" wrapText="1"/>
    </xf>
    <xf numFmtId="0" fontId="0" fillId="0" borderId="42" xfId="0" applyBorder="1" applyAlignment="1">
      <alignment wrapText="1"/>
    </xf>
    <xf numFmtId="0" fontId="0" fillId="0" borderId="2" xfId="0" applyBorder="1" applyAlignment="1">
      <alignment vertical="top" wrapText="1"/>
    </xf>
    <xf numFmtId="0" fontId="0" fillId="0" borderId="41" xfId="0" applyBorder="1" applyAlignment="1">
      <alignment vertical="center" wrapText="1"/>
    </xf>
    <xf numFmtId="0" fontId="0" fillId="0" borderId="42" xfId="0" applyBorder="1" applyAlignment="1">
      <alignment vertical="center" wrapText="1"/>
    </xf>
    <xf numFmtId="2" fontId="47" fillId="0" borderId="44" xfId="0" applyNumberFormat="1" applyFont="1" applyBorder="1" applyAlignment="1">
      <alignment vertical="top" shrinkToFit="1"/>
    </xf>
    <xf numFmtId="2" fontId="47" fillId="0" borderId="43" xfId="0" applyNumberFormat="1" applyFont="1" applyBorder="1" applyAlignment="1">
      <alignment vertical="top" shrinkToFit="1"/>
    </xf>
    <xf numFmtId="2" fontId="47" fillId="0" borderId="40" xfId="0" applyNumberFormat="1" applyFont="1" applyBorder="1" applyAlignment="1">
      <alignment vertical="top" shrinkToFit="1"/>
    </xf>
    <xf numFmtId="2" fontId="47" fillId="0" borderId="45" xfId="0" applyNumberFormat="1" applyFont="1" applyBorder="1" applyAlignment="1">
      <alignment vertical="top" shrinkToFit="1"/>
    </xf>
    <xf numFmtId="2" fontId="46" fillId="0" borderId="42" xfId="0" applyNumberFormat="1" applyFont="1" applyBorder="1" applyAlignment="1">
      <alignment vertical="top" shrinkToFit="1"/>
    </xf>
    <xf numFmtId="2" fontId="46" fillId="0" borderId="41" xfId="0" applyNumberFormat="1" applyFont="1" applyBorder="1" applyAlignment="1">
      <alignment vertical="top" shrinkToFit="1"/>
    </xf>
    <xf numFmtId="1" fontId="47" fillId="0" borderId="42" xfId="0" applyNumberFormat="1" applyFont="1" applyBorder="1" applyAlignment="1">
      <alignment vertical="top" shrinkToFit="1"/>
    </xf>
    <xf numFmtId="0" fontId="0" fillId="0" borderId="2" xfId="0" applyBorder="1" applyAlignment="1">
      <alignment horizontal="center" wrapText="1"/>
    </xf>
    <xf numFmtId="0" fontId="0" fillId="0" borderId="2" xfId="0" applyBorder="1" applyAlignment="1">
      <alignment horizontal="center" vertical="center" wrapText="1"/>
    </xf>
    <xf numFmtId="0" fontId="48" fillId="0" borderId="3" xfId="0" applyFont="1" applyBorder="1" applyAlignment="1">
      <alignment horizontal="center" vertical="top" wrapText="1"/>
    </xf>
    <xf numFmtId="0" fontId="48" fillId="0" borderId="5" xfId="0" applyFont="1" applyBorder="1" applyAlignment="1">
      <alignment horizontal="center" vertical="top" wrapText="1"/>
    </xf>
    <xf numFmtId="0" fontId="42" fillId="0" borderId="0" xfId="0" applyFont="1" applyAlignment="1">
      <alignment horizontal="center"/>
    </xf>
    <xf numFmtId="1" fontId="53" fillId="0" borderId="20" xfId="0" applyNumberFormat="1" applyFont="1" applyBorder="1" applyAlignment="1">
      <alignment horizontal="center" vertical="top" shrinkToFit="1"/>
    </xf>
    <xf numFmtId="0" fontId="42" fillId="0" borderId="20" xfId="0" applyFont="1" applyBorder="1" applyAlignment="1">
      <alignment horizontal="center" wrapText="1"/>
    </xf>
    <xf numFmtId="2" fontId="54" fillId="0" borderId="20" xfId="0" applyNumberFormat="1" applyFont="1" applyBorder="1" applyAlignment="1">
      <alignment horizontal="center" vertical="center" shrinkToFit="1"/>
    </xf>
    <xf numFmtId="0" fontId="43" fillId="0" borderId="20" xfId="0" applyFont="1" applyBorder="1" applyAlignment="1">
      <alignment horizontal="center"/>
    </xf>
    <xf numFmtId="1" fontId="47" fillId="0" borderId="3" xfId="0" applyNumberFormat="1" applyFont="1" applyBorder="1" applyAlignment="1">
      <alignment horizontal="center" vertical="top" shrinkToFit="1"/>
    </xf>
    <xf numFmtId="1" fontId="47" fillId="0" borderId="5" xfId="0" applyNumberFormat="1" applyFont="1" applyBorder="1" applyAlignment="1">
      <alignment horizontal="center" vertical="top" shrinkToFit="1"/>
    </xf>
    <xf numFmtId="1" fontId="55" fillId="0" borderId="2" xfId="0" applyNumberFormat="1" applyFont="1" applyBorder="1" applyAlignment="1">
      <alignment horizontal="center" vertical="top" shrinkToFit="1"/>
    </xf>
    <xf numFmtId="1" fontId="55" fillId="0" borderId="42" xfId="0" applyNumberFormat="1" applyFont="1" applyBorder="1" applyAlignment="1">
      <alignment vertical="top" shrinkToFit="1"/>
    </xf>
    <xf numFmtId="1" fontId="55" fillId="0" borderId="41" xfId="0" applyNumberFormat="1" applyFont="1" applyBorder="1" applyAlignment="1">
      <alignment vertical="top" shrinkToFit="1"/>
    </xf>
    <xf numFmtId="2" fontId="54" fillId="9" borderId="20" xfId="0" applyNumberFormat="1" applyFont="1" applyFill="1" applyBorder="1" applyAlignment="1">
      <alignment horizontal="center" vertical="center" shrinkToFit="1"/>
    </xf>
    <xf numFmtId="0" fontId="56" fillId="0" borderId="2" xfId="0" applyFont="1" applyBorder="1" applyAlignment="1">
      <alignment vertical="top" wrapText="1"/>
    </xf>
    <xf numFmtId="0" fontId="57" fillId="6" borderId="2" xfId="0" applyFont="1" applyFill="1" applyBorder="1" applyAlignment="1">
      <alignment vertical="top" wrapText="1"/>
    </xf>
    <xf numFmtId="0" fontId="57" fillId="6" borderId="2" xfId="0" applyFont="1" applyFill="1" applyBorder="1" applyAlignment="1">
      <alignment horizontal="center" vertical="top" wrapText="1"/>
    </xf>
    <xf numFmtId="0" fontId="57" fillId="0" borderId="42" xfId="0" applyFont="1" applyBorder="1" applyAlignment="1">
      <alignment vertical="top" wrapText="1"/>
    </xf>
    <xf numFmtId="0" fontId="57" fillId="0" borderId="41" xfId="0" applyFont="1" applyBorder="1" applyAlignment="1">
      <alignment vertical="top" wrapText="1"/>
    </xf>
    <xf numFmtId="0" fontId="42" fillId="0" borderId="2" xfId="0" applyFont="1" applyBorder="1" applyAlignment="1">
      <alignment horizontal="center" vertical="top" wrapText="1"/>
    </xf>
    <xf numFmtId="0" fontId="24" fillId="0" borderId="12" xfId="0" applyFont="1" applyBorder="1"/>
    <xf numFmtId="2" fontId="59" fillId="0" borderId="19" xfId="1" applyNumberFormat="1" applyFont="1" applyBorder="1" applyAlignment="1" applyProtection="1">
      <alignment horizontal="center" vertical="center"/>
      <protection hidden="1"/>
    </xf>
    <xf numFmtId="2" fontId="33" fillId="0" borderId="47" xfId="1" applyNumberFormat="1" applyFont="1" applyBorder="1" applyAlignment="1" applyProtection="1">
      <alignment horizontal="center" vertical="center"/>
      <protection hidden="1"/>
    </xf>
    <xf numFmtId="2" fontId="17" fillId="0" borderId="47" xfId="1" applyNumberFormat="1" applyFont="1" applyBorder="1" applyAlignment="1" applyProtection="1">
      <alignment horizontal="center" vertical="center"/>
      <protection hidden="1"/>
    </xf>
    <xf numFmtId="2" fontId="59" fillId="0" borderId="47" xfId="1" applyNumberFormat="1" applyFont="1" applyBorder="1" applyAlignment="1" applyProtection="1">
      <alignment horizontal="center" vertical="center"/>
      <protection hidden="1"/>
    </xf>
    <xf numFmtId="2" fontId="58" fillId="4" borderId="46" xfId="1" applyNumberFormat="1" applyFont="1" applyFill="1" applyBorder="1" applyAlignment="1" applyProtection="1">
      <alignment horizontal="center" vertical="center"/>
      <protection hidden="1"/>
    </xf>
    <xf numFmtId="2" fontId="35" fillId="5" borderId="15" xfId="1" applyNumberFormat="1" applyFont="1" applyFill="1" applyBorder="1" applyAlignment="1" applyProtection="1">
      <alignment horizontal="center" vertical="center"/>
      <protection hidden="1"/>
    </xf>
    <xf numFmtId="2" fontId="34" fillId="5" borderId="15" xfId="1" applyNumberFormat="1" applyFont="1" applyFill="1" applyBorder="1" applyAlignment="1" applyProtection="1">
      <alignment horizontal="center" vertical="center"/>
      <protection hidden="1"/>
    </xf>
    <xf numFmtId="2" fontId="59" fillId="0" borderId="15" xfId="1" applyNumberFormat="1" applyFont="1" applyBorder="1" applyAlignment="1" applyProtection="1">
      <alignment horizontal="center" vertical="center"/>
      <protection hidden="1"/>
    </xf>
    <xf numFmtId="2" fontId="34" fillId="4" borderId="16" xfId="1" applyNumberFormat="1" applyFont="1" applyFill="1" applyBorder="1" applyAlignment="1" applyProtection="1">
      <alignment horizontal="center" vertical="center"/>
      <protection hidden="1"/>
    </xf>
    <xf numFmtId="2" fontId="33" fillId="0" borderId="26" xfId="1" applyNumberFormat="1" applyFont="1" applyBorder="1" applyAlignment="1" applyProtection="1">
      <alignment horizontal="center" vertical="center"/>
      <protection hidden="1"/>
    </xf>
    <xf numFmtId="2" fontId="17" fillId="0" borderId="26" xfId="1" applyNumberFormat="1" applyFont="1" applyBorder="1" applyAlignment="1" applyProtection="1">
      <alignment horizontal="center" vertical="center"/>
      <protection hidden="1"/>
    </xf>
    <xf numFmtId="2" fontId="37" fillId="5" borderId="15" xfId="1" applyNumberFormat="1" applyFont="1" applyFill="1" applyBorder="1" applyAlignment="1" applyProtection="1">
      <alignment horizontal="center" vertical="center"/>
      <protection hidden="1"/>
    </xf>
    <xf numFmtId="2" fontId="31" fillId="5" borderId="15" xfId="1" applyNumberFormat="1" applyFont="1" applyFill="1" applyBorder="1" applyAlignment="1" applyProtection="1">
      <alignment horizontal="center" vertical="center"/>
      <protection hidden="1"/>
    </xf>
    <xf numFmtId="2" fontId="31" fillId="4" borderId="16" xfId="1" applyNumberFormat="1" applyFont="1" applyFill="1" applyBorder="1" applyAlignment="1" applyProtection="1">
      <alignment horizontal="center" vertical="center"/>
      <protection hidden="1"/>
    </xf>
    <xf numFmtId="2" fontId="60" fillId="0" borderId="15" xfId="1" applyNumberFormat="1" applyFont="1" applyBorder="1" applyAlignment="1" applyProtection="1">
      <alignment horizontal="center" vertical="center"/>
      <protection hidden="1"/>
    </xf>
    <xf numFmtId="2" fontId="60" fillId="4" borderId="19" xfId="1" applyNumberFormat="1" applyFont="1" applyFill="1" applyBorder="1" applyAlignment="1" applyProtection="1">
      <alignment horizontal="center" vertical="center"/>
      <protection hidden="1"/>
    </xf>
    <xf numFmtId="2" fontId="60" fillId="4" borderId="20" xfId="1" applyNumberFormat="1" applyFont="1" applyFill="1" applyBorder="1" applyAlignment="1" applyProtection="1">
      <alignment horizontal="center" vertical="center"/>
      <protection hidden="1"/>
    </xf>
    <xf numFmtId="2" fontId="60" fillId="4" borderId="47" xfId="1" applyNumberFormat="1" applyFont="1" applyFill="1" applyBorder="1" applyAlignment="1" applyProtection="1">
      <alignment horizontal="center" vertical="center"/>
      <protection hidden="1"/>
    </xf>
    <xf numFmtId="2" fontId="60" fillId="4" borderId="26" xfId="1" applyNumberFormat="1" applyFont="1" applyFill="1" applyBorder="1" applyAlignment="1" applyProtection="1">
      <alignment horizontal="center" vertical="center"/>
      <protection hidden="1"/>
    </xf>
    <xf numFmtId="2" fontId="61" fillId="4" borderId="46" xfId="1" applyNumberFormat="1" applyFont="1" applyFill="1" applyBorder="1" applyAlignment="1" applyProtection="1">
      <alignment horizontal="center" vertical="center"/>
      <protection hidden="1"/>
    </xf>
    <xf numFmtId="2" fontId="61" fillId="4" borderId="20" xfId="1" applyNumberFormat="1" applyFont="1" applyFill="1" applyBorder="1" applyAlignment="1" applyProtection="1">
      <alignment horizontal="center" vertical="center"/>
      <protection hidden="1"/>
    </xf>
    <xf numFmtId="2" fontId="18" fillId="4" borderId="19" xfId="1" applyNumberFormat="1" applyFont="1" applyFill="1" applyBorder="1" applyAlignment="1" applyProtection="1">
      <alignment horizontal="center" vertical="center"/>
      <protection hidden="1"/>
    </xf>
    <xf numFmtId="2" fontId="18" fillId="4" borderId="20" xfId="1" applyNumberFormat="1" applyFont="1" applyFill="1" applyBorder="1" applyAlignment="1" applyProtection="1">
      <alignment horizontal="center" vertical="center"/>
      <protection hidden="1"/>
    </xf>
    <xf numFmtId="2" fontId="18" fillId="4" borderId="47" xfId="1" applyNumberFormat="1" applyFont="1" applyFill="1" applyBorder="1" applyAlignment="1" applyProtection="1">
      <alignment horizontal="center" vertical="center"/>
      <protection hidden="1"/>
    </xf>
    <xf numFmtId="2" fontId="18" fillId="4" borderId="26" xfId="1" applyNumberFormat="1" applyFont="1" applyFill="1" applyBorder="1" applyAlignment="1" applyProtection="1">
      <alignment horizontal="center" vertical="center"/>
      <protection hidden="1"/>
    </xf>
    <xf numFmtId="0" fontId="62" fillId="0" borderId="48" xfId="1" applyFont="1" applyBorder="1" applyAlignment="1" applyProtection="1">
      <alignment vertical="top" wrapText="1"/>
      <protection hidden="1"/>
    </xf>
    <xf numFmtId="0" fontId="62" fillId="0" borderId="48" xfId="1" applyFont="1" applyBorder="1" applyAlignment="1" applyProtection="1">
      <alignment horizontal="center" vertical="top" wrapText="1"/>
      <protection hidden="1"/>
    </xf>
    <xf numFmtId="0" fontId="62" fillId="0" borderId="49" xfId="1" applyFont="1" applyBorder="1" applyAlignment="1" applyProtection="1">
      <alignment horizontal="center" vertical="top" wrapText="1"/>
      <protection hidden="1"/>
    </xf>
    <xf numFmtId="0" fontId="63" fillId="4" borderId="50" xfId="1" applyFont="1" applyFill="1" applyBorder="1" applyAlignment="1" applyProtection="1">
      <alignment vertical="top" wrapText="1"/>
      <protection hidden="1"/>
    </xf>
    <xf numFmtId="0" fontId="63" fillId="4" borderId="51" xfId="1" applyFont="1" applyFill="1" applyBorder="1" applyAlignment="1" applyProtection="1">
      <alignment horizontal="left" vertical="top" wrapText="1"/>
      <protection hidden="1"/>
    </xf>
    <xf numFmtId="0" fontId="2" fillId="0" borderId="31" xfId="1" applyBorder="1" applyAlignment="1" applyProtection="1">
      <alignment horizontal="center"/>
      <protection hidden="1"/>
    </xf>
    <xf numFmtId="0" fontId="2" fillId="0" borderId="52" xfId="1" applyBorder="1" applyAlignment="1" applyProtection="1">
      <alignment horizontal="center"/>
      <protection hidden="1"/>
    </xf>
    <xf numFmtId="0" fontId="11" fillId="3" borderId="53" xfId="1" applyFont="1" applyFill="1" applyBorder="1" applyAlignment="1" applyProtection="1">
      <alignment horizontal="right"/>
      <protection hidden="1"/>
    </xf>
    <xf numFmtId="0" fontId="11" fillId="3" borderId="52" xfId="1" applyFont="1" applyFill="1" applyBorder="1" applyAlignment="1" applyProtection="1">
      <alignment horizontal="center"/>
      <protection hidden="1"/>
    </xf>
    <xf numFmtId="0" fontId="2" fillId="0" borderId="32" xfId="1" applyBorder="1" applyProtection="1">
      <protection hidden="1"/>
    </xf>
    <xf numFmtId="0" fontId="2" fillId="0" borderId="33" xfId="1" applyBorder="1" applyAlignment="1" applyProtection="1">
      <alignment horizontal="center"/>
      <protection hidden="1"/>
    </xf>
    <xf numFmtId="0" fontId="2" fillId="0" borderId="55" xfId="1" applyBorder="1" applyAlignment="1" applyProtection="1">
      <alignment horizontal="center"/>
      <protection hidden="1"/>
    </xf>
    <xf numFmtId="0" fontId="2" fillId="3" borderId="56" xfId="1" applyFill="1" applyBorder="1" applyAlignment="1" applyProtection="1">
      <alignment horizontal="center"/>
      <protection hidden="1"/>
    </xf>
    <xf numFmtId="0" fontId="2" fillId="3" borderId="57" xfId="1" applyFill="1" applyBorder="1" applyAlignment="1" applyProtection="1">
      <alignment horizontal="center"/>
      <protection hidden="1"/>
    </xf>
    <xf numFmtId="0" fontId="2" fillId="0" borderId="34" xfId="1" applyBorder="1" applyProtection="1">
      <protection hidden="1"/>
    </xf>
    <xf numFmtId="0" fontId="66" fillId="0" borderId="0" xfId="1" applyFont="1" applyAlignment="1" applyProtection="1">
      <alignment horizontal="center"/>
      <protection hidden="1"/>
    </xf>
    <xf numFmtId="0" fontId="66" fillId="0" borderId="0" xfId="1" applyFont="1" applyProtection="1">
      <protection hidden="1"/>
    </xf>
    <xf numFmtId="0" fontId="66" fillId="8" borderId="0" xfId="1" applyFont="1" applyFill="1" applyAlignment="1" applyProtection="1">
      <alignment horizontal="center"/>
      <protection hidden="1"/>
    </xf>
    <xf numFmtId="0" fontId="2" fillId="12" borderId="0" xfId="1" applyFill="1" applyAlignment="1" applyProtection="1">
      <alignment horizontal="center"/>
      <protection hidden="1"/>
    </xf>
    <xf numFmtId="0" fontId="68" fillId="0" borderId="0" xfId="5" applyFont="1" applyAlignment="1" applyProtection="1">
      <alignment horizontal="center" vertical="center"/>
      <protection hidden="1"/>
    </xf>
    <xf numFmtId="0" fontId="69" fillId="0" borderId="20" xfId="5" applyFont="1" applyBorder="1" applyAlignment="1" applyProtection="1">
      <alignment horizontal="center" vertical="top" wrapText="1"/>
      <protection hidden="1"/>
    </xf>
    <xf numFmtId="2" fontId="69" fillId="0" borderId="20" xfId="5" applyNumberFormat="1" applyFont="1" applyBorder="1" applyAlignment="1" applyProtection="1">
      <alignment horizontal="center" vertical="top" wrapText="1"/>
      <protection hidden="1"/>
    </xf>
    <xf numFmtId="0" fontId="69" fillId="0" borderId="20" xfId="5" applyFont="1" applyBorder="1" applyAlignment="1" applyProtection="1">
      <alignment horizontal="center" vertical="top"/>
      <protection hidden="1"/>
    </xf>
    <xf numFmtId="1" fontId="69" fillId="0" borderId="20" xfId="5" applyNumberFormat="1" applyFont="1" applyBorder="1" applyAlignment="1" applyProtection="1">
      <alignment horizontal="center" vertical="top" wrapText="1"/>
      <protection hidden="1"/>
    </xf>
    <xf numFmtId="0" fontId="70" fillId="0" borderId="0" xfId="5" applyFont="1" applyAlignment="1" applyProtection="1">
      <alignment horizontal="center" vertical="top" wrapText="1"/>
      <protection hidden="1"/>
    </xf>
    <xf numFmtId="0" fontId="57" fillId="0" borderId="58" xfId="6" applyFont="1" applyBorder="1" applyAlignment="1" applyProtection="1">
      <alignment vertical="center"/>
      <protection hidden="1"/>
    </xf>
    <xf numFmtId="0" fontId="57" fillId="0" borderId="22" xfId="6" applyFont="1" applyBorder="1" applyAlignment="1" applyProtection="1">
      <alignment vertical="center"/>
      <protection hidden="1"/>
    </xf>
    <xf numFmtId="0" fontId="57" fillId="0" borderId="23" xfId="6" applyFont="1" applyBorder="1" applyAlignment="1" applyProtection="1">
      <alignment vertical="center"/>
      <protection hidden="1"/>
    </xf>
    <xf numFmtId="0" fontId="70" fillId="0" borderId="0" xfId="5" applyFont="1" applyAlignment="1" applyProtection="1">
      <alignment horizontal="center" vertical="center" wrapText="1"/>
      <protection hidden="1"/>
    </xf>
    <xf numFmtId="0" fontId="48" fillId="0" borderId="20" xfId="0" applyFont="1" applyBorder="1" applyAlignment="1" applyProtection="1">
      <alignment horizontal="center" vertical="top" wrapText="1"/>
      <protection hidden="1"/>
    </xf>
    <xf numFmtId="0" fontId="69" fillId="0" borderId="20" xfId="0" applyFont="1" applyBorder="1" applyAlignment="1" applyProtection="1">
      <alignment horizontal="center" vertical="top" wrapText="1"/>
      <protection hidden="1"/>
    </xf>
    <xf numFmtId="0" fontId="48" fillId="0" borderId="20" xfId="0" applyFont="1" applyBorder="1" applyAlignment="1" applyProtection="1">
      <alignment horizontal="justify" vertical="top" wrapText="1"/>
      <protection hidden="1"/>
    </xf>
    <xf numFmtId="1" fontId="69" fillId="0" borderId="20" xfId="0" applyNumberFormat="1" applyFont="1" applyBorder="1" applyAlignment="1" applyProtection="1">
      <alignment horizontal="center" vertical="top"/>
      <protection hidden="1"/>
    </xf>
    <xf numFmtId="1" fontId="48" fillId="0" borderId="20" xfId="0" applyNumberFormat="1" applyFont="1" applyBorder="1" applyAlignment="1" applyProtection="1">
      <alignment horizontal="center" vertical="top"/>
      <protection hidden="1"/>
    </xf>
    <xf numFmtId="1" fontId="68" fillId="0" borderId="0" xfId="0" applyNumberFormat="1" applyFont="1" applyAlignment="1" applyProtection="1">
      <alignment horizontal="center" vertical="top"/>
      <protection hidden="1"/>
    </xf>
    <xf numFmtId="0" fontId="68" fillId="0" borderId="0" xfId="0" applyFont="1" applyAlignment="1" applyProtection="1">
      <alignment horizontal="center" vertical="center"/>
      <protection hidden="1"/>
    </xf>
    <xf numFmtId="0" fontId="48" fillId="0" borderId="26" xfId="0" applyFont="1" applyBorder="1" applyAlignment="1" applyProtection="1">
      <alignment horizontal="center" vertical="top" wrapText="1"/>
      <protection hidden="1"/>
    </xf>
    <xf numFmtId="0" fontId="69" fillId="0" borderId="26" xfId="0" applyFont="1" applyBorder="1" applyAlignment="1" applyProtection="1">
      <alignment horizontal="center" vertical="top" wrapText="1"/>
      <protection hidden="1"/>
    </xf>
    <xf numFmtId="0" fontId="48" fillId="0" borderId="26" xfId="0" applyFont="1" applyBorder="1" applyAlignment="1" applyProtection="1">
      <alignment horizontal="justify" vertical="top" wrapText="1"/>
      <protection hidden="1"/>
    </xf>
    <xf numFmtId="0" fontId="48" fillId="0" borderId="20" xfId="0" applyFont="1" applyBorder="1" applyAlignment="1" applyProtection="1">
      <alignment horizontal="center" vertical="top"/>
      <protection hidden="1"/>
    </xf>
    <xf numFmtId="2" fontId="69" fillId="0" borderId="20" xfId="0" applyNumberFormat="1" applyFont="1" applyBorder="1" applyAlignment="1" applyProtection="1">
      <alignment horizontal="center" vertical="top" wrapText="1"/>
      <protection hidden="1"/>
    </xf>
    <xf numFmtId="2" fontId="48" fillId="0" borderId="20" xfId="0" applyNumberFormat="1" applyFont="1" applyBorder="1" applyAlignment="1" applyProtection="1">
      <alignment horizontal="center" vertical="top" wrapText="1"/>
      <protection hidden="1"/>
    </xf>
    <xf numFmtId="0" fontId="48" fillId="0" borderId="0" xfId="0" applyFont="1" applyAlignment="1" applyProtection="1">
      <alignment horizontal="center" vertical="center"/>
      <protection hidden="1"/>
    </xf>
    <xf numFmtId="0" fontId="48" fillId="0" borderId="20" xfId="5" applyFont="1" applyBorder="1" applyAlignment="1" applyProtection="1">
      <alignment horizontal="center" vertical="top"/>
      <protection hidden="1"/>
    </xf>
    <xf numFmtId="0" fontId="48" fillId="0" borderId="20" xfId="5" applyFont="1" applyBorder="1" applyAlignment="1" applyProtection="1">
      <alignment horizontal="center" vertical="top" wrapText="1"/>
      <protection hidden="1"/>
    </xf>
    <xf numFmtId="2" fontId="69" fillId="0" borderId="20" xfId="5" applyNumberFormat="1" applyFont="1" applyBorder="1" applyAlignment="1" applyProtection="1">
      <alignment horizontal="center" vertical="top"/>
      <protection hidden="1"/>
    </xf>
    <xf numFmtId="1" fontId="48" fillId="0" borderId="20" xfId="5" applyNumberFormat="1" applyFont="1" applyBorder="1" applyAlignment="1" applyProtection="1">
      <alignment horizontal="center" vertical="top" wrapText="1"/>
      <protection hidden="1"/>
    </xf>
    <xf numFmtId="0" fontId="68" fillId="0" borderId="0" xfId="5" applyFont="1" applyAlignment="1" applyProtection="1">
      <alignment horizontal="center" vertical="center" wrapText="1"/>
      <protection hidden="1"/>
    </xf>
    <xf numFmtId="1" fontId="69" fillId="0" borderId="20" xfId="5" applyNumberFormat="1" applyFont="1" applyBorder="1" applyAlignment="1" applyProtection="1">
      <alignment horizontal="center" vertical="top"/>
      <protection hidden="1"/>
    </xf>
    <xf numFmtId="1" fontId="48" fillId="0" borderId="20" xfId="5" applyNumberFormat="1" applyFont="1" applyBorder="1" applyAlignment="1" applyProtection="1">
      <alignment horizontal="center" vertical="top"/>
      <protection hidden="1"/>
    </xf>
    <xf numFmtId="1" fontId="69" fillId="0" borderId="20" xfId="7" applyNumberFormat="1" applyFont="1" applyBorder="1" applyAlignment="1" applyProtection="1">
      <alignment horizontal="center" vertical="top"/>
      <protection hidden="1"/>
    </xf>
    <xf numFmtId="1" fontId="48" fillId="0" borderId="20" xfId="7" applyNumberFormat="1" applyFont="1" applyBorder="1" applyAlignment="1" applyProtection="1">
      <alignment horizontal="center" vertical="top"/>
      <protection hidden="1"/>
    </xf>
    <xf numFmtId="0" fontId="68" fillId="0" borderId="0" xfId="7" applyFont="1" applyAlignment="1" applyProtection="1">
      <alignment horizontal="center" vertical="center"/>
      <protection hidden="1"/>
    </xf>
    <xf numFmtId="0" fontId="71" fillId="0" borderId="0" xfId="5" applyFont="1" applyAlignment="1" applyProtection="1">
      <alignment horizontal="center" vertical="center"/>
      <protection hidden="1"/>
    </xf>
    <xf numFmtId="2" fontId="69" fillId="0" borderId="20" xfId="0" applyNumberFormat="1" applyFont="1" applyBorder="1" applyAlignment="1" applyProtection="1">
      <alignment horizontal="center" vertical="top"/>
      <protection hidden="1"/>
    </xf>
    <xf numFmtId="0" fontId="48" fillId="0" borderId="20" xfId="8" applyFont="1" applyBorder="1" applyAlignment="1" applyProtection="1">
      <alignment horizontal="center" vertical="top" wrapText="1"/>
      <protection hidden="1"/>
    </xf>
    <xf numFmtId="1" fontId="72" fillId="0" borderId="20" xfId="0" applyNumberFormat="1" applyFont="1" applyBorder="1" applyAlignment="1" applyProtection="1">
      <alignment horizontal="center" vertical="top"/>
      <protection hidden="1"/>
    </xf>
    <xf numFmtId="0" fontId="73" fillId="0" borderId="0" xfId="0" applyFont="1" applyAlignment="1" applyProtection="1">
      <alignment horizontal="center" vertical="center"/>
      <protection hidden="1"/>
    </xf>
    <xf numFmtId="0" fontId="48" fillId="0" borderId="20" xfId="9" applyFont="1" applyBorder="1" applyAlignment="1" applyProtection="1">
      <alignment horizontal="center" vertical="top" wrapText="1"/>
      <protection hidden="1"/>
    </xf>
    <xf numFmtId="2" fontId="69" fillId="0" borderId="20" xfId="9" applyNumberFormat="1" applyFont="1" applyBorder="1" applyAlignment="1" applyProtection="1">
      <alignment horizontal="center" vertical="top" wrapText="1"/>
      <protection hidden="1"/>
    </xf>
    <xf numFmtId="165" fontId="69" fillId="0" borderId="20" xfId="9" applyNumberFormat="1" applyFont="1" applyBorder="1" applyAlignment="1" applyProtection="1">
      <alignment horizontal="center" vertical="top" wrapText="1"/>
      <protection hidden="1"/>
    </xf>
    <xf numFmtId="2" fontId="69" fillId="0" borderId="20" xfId="9" applyNumberFormat="1" applyFont="1" applyBorder="1" applyAlignment="1" applyProtection="1">
      <alignment horizontal="center" vertical="top"/>
      <protection hidden="1"/>
    </xf>
    <xf numFmtId="0" fontId="48" fillId="0" borderId="20" xfId="9" applyFont="1" applyBorder="1" applyAlignment="1" applyProtection="1">
      <alignment horizontal="center" vertical="top"/>
      <protection hidden="1"/>
    </xf>
    <xf numFmtId="0" fontId="69" fillId="0" borderId="20" xfId="0" applyFont="1" applyBorder="1" applyAlignment="1" applyProtection="1">
      <alignment horizontal="center" vertical="top"/>
      <protection hidden="1"/>
    </xf>
    <xf numFmtId="165" fontId="69" fillId="0" borderId="20" xfId="0" applyNumberFormat="1" applyFont="1" applyBorder="1" applyAlignment="1" applyProtection="1">
      <alignment horizontal="center" vertical="top"/>
      <protection hidden="1"/>
    </xf>
    <xf numFmtId="0" fontId="48" fillId="13" borderId="20" xfId="0" applyFont="1" applyFill="1" applyBorder="1" applyAlignment="1" applyProtection="1">
      <alignment horizontal="center" vertical="top" wrapText="1"/>
      <protection hidden="1"/>
    </xf>
    <xf numFmtId="2" fontId="69" fillId="13" borderId="20" xfId="0" applyNumberFormat="1" applyFont="1" applyFill="1" applyBorder="1" applyAlignment="1" applyProtection="1">
      <alignment horizontal="center" vertical="top"/>
      <protection hidden="1"/>
    </xf>
    <xf numFmtId="1" fontId="69" fillId="13" borderId="20" xfId="7" applyNumberFormat="1" applyFont="1" applyFill="1" applyBorder="1" applyAlignment="1" applyProtection="1">
      <alignment horizontal="center" vertical="top"/>
      <protection hidden="1"/>
    </xf>
    <xf numFmtId="1" fontId="48" fillId="13" borderId="20" xfId="7" applyNumberFormat="1" applyFont="1" applyFill="1" applyBorder="1" applyAlignment="1" applyProtection="1">
      <alignment horizontal="center" vertical="top"/>
      <protection hidden="1"/>
    </xf>
    <xf numFmtId="0" fontId="69" fillId="13" borderId="20" xfId="0" applyFont="1" applyFill="1" applyBorder="1" applyAlignment="1" applyProtection="1">
      <alignment horizontal="center" vertical="top" wrapText="1"/>
      <protection hidden="1"/>
    </xf>
    <xf numFmtId="2" fontId="69" fillId="13" borderId="20" xfId="0" applyNumberFormat="1" applyFont="1" applyFill="1" applyBorder="1" applyAlignment="1" applyProtection="1">
      <alignment horizontal="center" vertical="top" wrapText="1"/>
      <protection hidden="1"/>
    </xf>
    <xf numFmtId="1" fontId="48" fillId="0" borderId="20" xfId="0" applyNumberFormat="1" applyFont="1" applyBorder="1" applyAlignment="1" applyProtection="1">
      <alignment horizontal="center" vertical="top" wrapText="1"/>
      <protection hidden="1"/>
    </xf>
    <xf numFmtId="1" fontId="68" fillId="0" borderId="37" xfId="7" applyNumberFormat="1" applyFont="1" applyBorder="1" applyAlignment="1" applyProtection="1">
      <alignment horizontal="center" vertical="top"/>
      <protection hidden="1"/>
    </xf>
    <xf numFmtId="2" fontId="48" fillId="0" borderId="20" xfId="9" applyNumberFormat="1" applyFont="1" applyBorder="1" applyAlignment="1" applyProtection="1">
      <alignment horizontal="center" vertical="top" wrapText="1"/>
      <protection hidden="1"/>
    </xf>
    <xf numFmtId="0" fontId="48" fillId="0" borderId="20" xfId="10" applyFont="1" applyBorder="1" applyAlignment="1" applyProtection="1">
      <alignment horizontal="center" vertical="top" wrapText="1"/>
      <protection hidden="1"/>
    </xf>
    <xf numFmtId="2" fontId="69" fillId="0" borderId="20" xfId="10" applyNumberFormat="1" applyFont="1" applyBorder="1" applyAlignment="1" applyProtection="1">
      <alignment horizontal="center" vertical="top" wrapText="1"/>
      <protection hidden="1"/>
    </xf>
    <xf numFmtId="165" fontId="69" fillId="0" borderId="20" xfId="10" applyNumberFormat="1" applyFont="1" applyBorder="1" applyAlignment="1" applyProtection="1">
      <alignment horizontal="center" vertical="top" wrapText="1"/>
      <protection hidden="1"/>
    </xf>
    <xf numFmtId="165" fontId="69" fillId="0" borderId="20" xfId="0" applyNumberFormat="1" applyFont="1" applyBorder="1" applyAlignment="1" applyProtection="1">
      <alignment horizontal="center" vertical="top" wrapText="1"/>
      <protection hidden="1"/>
    </xf>
    <xf numFmtId="0" fontId="69" fillId="0" borderId="26" xfId="0" applyFont="1" applyBorder="1" applyAlignment="1" applyProtection="1">
      <alignment horizontal="center" vertical="top"/>
      <protection hidden="1"/>
    </xf>
    <xf numFmtId="1" fontId="69" fillId="0" borderId="26" xfId="7" applyNumberFormat="1" applyFont="1" applyBorder="1" applyAlignment="1" applyProtection="1">
      <alignment horizontal="center" vertical="top"/>
      <protection hidden="1"/>
    </xf>
    <xf numFmtId="1" fontId="48" fillId="0" borderId="26" xfId="7" applyNumberFormat="1" applyFont="1" applyBorder="1" applyAlignment="1" applyProtection="1">
      <alignment horizontal="center" vertical="top"/>
      <protection hidden="1"/>
    </xf>
    <xf numFmtId="0" fontId="48" fillId="0" borderId="19" xfId="0" applyFont="1" applyBorder="1" applyAlignment="1" applyProtection="1">
      <alignment horizontal="center" vertical="top" wrapText="1"/>
      <protection hidden="1"/>
    </xf>
    <xf numFmtId="0" fontId="69" fillId="0" borderId="19" xfId="0" applyFont="1" applyBorder="1" applyAlignment="1" applyProtection="1">
      <alignment horizontal="center" vertical="top"/>
      <protection hidden="1"/>
    </xf>
    <xf numFmtId="0" fontId="48" fillId="0" borderId="19" xfId="0" applyFont="1" applyBorder="1" applyAlignment="1" applyProtection="1">
      <alignment horizontal="justify" vertical="top" wrapText="1"/>
      <protection hidden="1"/>
    </xf>
    <xf numFmtId="1" fontId="69" fillId="0" borderId="19" xfId="7" applyNumberFormat="1" applyFont="1" applyBorder="1" applyAlignment="1" applyProtection="1">
      <alignment horizontal="center" vertical="top"/>
      <protection hidden="1"/>
    </xf>
    <xf numFmtId="1" fontId="48" fillId="0" borderId="19" xfId="7" applyNumberFormat="1" applyFont="1" applyBorder="1" applyAlignment="1" applyProtection="1">
      <alignment horizontal="center" vertical="top"/>
      <protection hidden="1"/>
    </xf>
    <xf numFmtId="0" fontId="68" fillId="0" borderId="0" xfId="7" applyFont="1" applyAlignment="1" applyProtection="1">
      <alignment horizontal="center" vertical="center" wrapText="1"/>
      <protection hidden="1"/>
    </xf>
    <xf numFmtId="1" fontId="48" fillId="0" borderId="26" xfId="0" applyNumberFormat="1" applyFont="1" applyBorder="1" applyAlignment="1" applyProtection="1">
      <alignment horizontal="center" vertical="top" wrapText="1"/>
      <protection hidden="1"/>
    </xf>
    <xf numFmtId="2" fontId="69" fillId="0" borderId="26" xfId="0" applyNumberFormat="1" applyFont="1" applyBorder="1" applyAlignment="1" applyProtection="1">
      <alignment horizontal="center" vertical="top" wrapText="1"/>
      <protection hidden="1"/>
    </xf>
    <xf numFmtId="2" fontId="69" fillId="0" borderId="19" xfId="0" applyNumberFormat="1" applyFont="1" applyBorder="1" applyAlignment="1" applyProtection="1">
      <alignment horizontal="center" vertical="top" wrapText="1"/>
      <protection hidden="1"/>
    </xf>
    <xf numFmtId="0" fontId="48" fillId="0" borderId="20" xfId="7" applyFont="1" applyBorder="1" applyAlignment="1" applyProtection="1">
      <alignment horizontal="center" vertical="top"/>
      <protection hidden="1"/>
    </xf>
    <xf numFmtId="2" fontId="69" fillId="0" borderId="20" xfId="7" applyNumberFormat="1" applyFont="1" applyBorder="1" applyAlignment="1" applyProtection="1">
      <alignment horizontal="center" vertical="top"/>
      <protection hidden="1"/>
    </xf>
    <xf numFmtId="0" fontId="48" fillId="0" borderId="20" xfId="7" applyFont="1" applyBorder="1" applyAlignment="1" applyProtection="1">
      <alignment horizontal="center" vertical="top" wrapText="1"/>
      <protection hidden="1"/>
    </xf>
    <xf numFmtId="0" fontId="75" fillId="0" borderId="20" xfId="0" applyFont="1" applyBorder="1" applyAlignment="1" applyProtection="1">
      <alignment horizontal="center" vertical="top" wrapText="1"/>
      <protection hidden="1"/>
    </xf>
    <xf numFmtId="1" fontId="75" fillId="0" borderId="20" xfId="0" applyNumberFormat="1" applyFont="1" applyBorder="1" applyAlignment="1" applyProtection="1">
      <alignment horizontal="center" vertical="top"/>
      <protection hidden="1"/>
    </xf>
    <xf numFmtId="2" fontId="69" fillId="0" borderId="20" xfId="7" applyNumberFormat="1" applyFont="1" applyBorder="1" applyAlignment="1" applyProtection="1">
      <alignment horizontal="center" vertical="top" wrapText="1"/>
      <protection hidden="1"/>
    </xf>
    <xf numFmtId="2" fontId="75" fillId="0" borderId="20" xfId="0" applyNumberFormat="1" applyFont="1" applyBorder="1" applyAlignment="1" applyProtection="1">
      <alignment horizontal="center" vertical="top"/>
      <protection hidden="1"/>
    </xf>
    <xf numFmtId="2" fontId="72" fillId="0" borderId="20" xfId="0" applyNumberFormat="1" applyFont="1" applyBorder="1" applyAlignment="1" applyProtection="1">
      <alignment horizontal="center" vertical="top"/>
      <protection hidden="1"/>
    </xf>
    <xf numFmtId="0" fontId="75" fillId="0" borderId="26" xfId="0" applyFont="1" applyBorder="1" applyAlignment="1" applyProtection="1">
      <alignment horizontal="center" vertical="top" wrapText="1"/>
      <protection hidden="1"/>
    </xf>
    <xf numFmtId="2" fontId="72" fillId="0" borderId="26" xfId="0" applyNumberFormat="1" applyFont="1" applyBorder="1" applyAlignment="1" applyProtection="1">
      <alignment horizontal="center" vertical="top" wrapText="1"/>
      <protection hidden="1"/>
    </xf>
    <xf numFmtId="2" fontId="72" fillId="0" borderId="20" xfId="0" applyNumberFormat="1" applyFont="1" applyBorder="1" applyAlignment="1" applyProtection="1">
      <alignment horizontal="center" vertical="top" wrapText="1"/>
      <protection hidden="1"/>
    </xf>
    <xf numFmtId="0" fontId="68" fillId="0" borderId="20" xfId="0" applyFont="1" applyBorder="1" applyAlignment="1" applyProtection="1">
      <alignment horizontal="center" vertical="top" wrapText="1"/>
      <protection hidden="1"/>
    </xf>
    <xf numFmtId="2" fontId="70" fillId="0" borderId="20" xfId="0" applyNumberFormat="1" applyFont="1" applyBorder="1" applyAlignment="1" applyProtection="1">
      <alignment horizontal="center" vertical="top" wrapText="1"/>
      <protection hidden="1"/>
    </xf>
    <xf numFmtId="0" fontId="68" fillId="0" borderId="20" xfId="0" applyFont="1" applyBorder="1" applyAlignment="1" applyProtection="1">
      <alignment horizontal="justify" vertical="top" wrapText="1"/>
      <protection hidden="1"/>
    </xf>
    <xf numFmtId="1" fontId="68" fillId="13" borderId="20" xfId="0" applyNumberFormat="1" applyFont="1" applyFill="1" applyBorder="1" applyAlignment="1" applyProtection="1">
      <alignment horizontal="center" vertical="top"/>
      <protection hidden="1"/>
    </xf>
    <xf numFmtId="0" fontId="68" fillId="0" borderId="20" xfId="0" applyFont="1" applyBorder="1" applyAlignment="1" applyProtection="1">
      <alignment vertical="top" wrapText="1"/>
      <protection hidden="1"/>
    </xf>
    <xf numFmtId="0" fontId="68" fillId="0" borderId="20" xfId="0" applyFont="1" applyBorder="1" applyAlignment="1" applyProtection="1">
      <alignment horizontal="center" vertical="top"/>
      <protection hidden="1"/>
    </xf>
    <xf numFmtId="0" fontId="70" fillId="0" borderId="20" xfId="0" applyFont="1" applyBorder="1" applyAlignment="1" applyProtection="1">
      <alignment horizontal="center" vertical="top" wrapText="1"/>
      <protection hidden="1"/>
    </xf>
    <xf numFmtId="0" fontId="68" fillId="0" borderId="0" xfId="7" applyFont="1" applyAlignment="1" applyProtection="1">
      <alignment horizontal="center" vertical="top"/>
      <protection hidden="1"/>
    </xf>
    <xf numFmtId="2" fontId="70" fillId="0" borderId="0" xfId="7" applyNumberFormat="1" applyFont="1" applyAlignment="1" applyProtection="1">
      <alignment horizontal="center" vertical="top"/>
      <protection hidden="1"/>
    </xf>
    <xf numFmtId="0" fontId="68" fillId="0" borderId="0" xfId="7" applyFont="1" applyAlignment="1" applyProtection="1">
      <alignment horizontal="left" vertical="top"/>
      <protection hidden="1"/>
    </xf>
    <xf numFmtId="1" fontId="70" fillId="0" borderId="0" xfId="7" applyNumberFormat="1" applyFont="1" applyAlignment="1" applyProtection="1">
      <alignment horizontal="center" vertical="top"/>
      <protection hidden="1"/>
    </xf>
    <xf numFmtId="1" fontId="68" fillId="0" borderId="0" xfId="7" applyNumberFormat="1" applyFont="1" applyAlignment="1" applyProtection="1">
      <alignment horizontal="center" vertical="top"/>
      <protection hidden="1"/>
    </xf>
    <xf numFmtId="0" fontId="67" fillId="0" borderId="58" xfId="5" applyFont="1" applyBorder="1" applyAlignment="1" applyProtection="1">
      <alignment horizontal="center" vertical="top" wrapText="1"/>
      <protection hidden="1"/>
    </xf>
    <xf numFmtId="0" fontId="67" fillId="0" borderId="22" xfId="5" applyFont="1" applyBorder="1" applyAlignment="1" applyProtection="1">
      <alignment horizontal="center" vertical="top" wrapText="1"/>
      <protection hidden="1"/>
    </xf>
    <xf numFmtId="0" fontId="67" fillId="0" borderId="23" xfId="5" applyFont="1" applyBorder="1" applyAlignment="1" applyProtection="1">
      <alignment horizontal="center" vertical="top" wrapText="1"/>
      <protection hidden="1"/>
    </xf>
    <xf numFmtId="0" fontId="48" fillId="0" borderId="20" xfId="0" applyFont="1" applyBorder="1" applyAlignment="1" applyProtection="1">
      <alignment horizontal="center" vertical="top" wrapText="1"/>
      <protection hidden="1"/>
    </xf>
    <xf numFmtId="0" fontId="48" fillId="0" borderId="20" xfId="0" applyFont="1" applyBorder="1" applyAlignment="1" applyProtection="1">
      <alignment horizontal="center" vertical="top"/>
      <protection hidden="1"/>
    </xf>
    <xf numFmtId="0" fontId="69" fillId="0" borderId="20" xfId="0" applyFont="1" applyBorder="1" applyAlignment="1" applyProtection="1">
      <alignment horizontal="center" vertical="top"/>
      <protection hidden="1"/>
    </xf>
    <xf numFmtId="0" fontId="4" fillId="0" borderId="21" xfId="1" applyFont="1" applyBorder="1" applyAlignment="1" applyProtection="1">
      <alignment horizontal="left" vertical="center" wrapText="1"/>
      <protection hidden="1"/>
    </xf>
    <xf numFmtId="0" fontId="4" fillId="0" borderId="22" xfId="1" applyFont="1" applyBorder="1" applyAlignment="1" applyProtection="1">
      <alignment horizontal="left" vertical="center" wrapText="1"/>
      <protection hidden="1"/>
    </xf>
    <xf numFmtId="0" fontId="4" fillId="0" borderId="23" xfId="1" applyFont="1" applyBorder="1" applyAlignment="1" applyProtection="1">
      <alignment horizontal="left" vertical="center" wrapText="1"/>
      <protection hidden="1"/>
    </xf>
    <xf numFmtId="0" fontId="13" fillId="0" borderId="0" xfId="1" applyFont="1" applyAlignment="1" applyProtection="1">
      <alignment horizontal="center" vertical="top"/>
      <protection hidden="1"/>
    </xf>
    <xf numFmtId="0" fontId="19" fillId="0" borderId="0" xfId="1" applyFont="1" applyAlignment="1" applyProtection="1">
      <alignment horizontal="center" vertical="top" wrapText="1"/>
      <protection hidden="1"/>
    </xf>
    <xf numFmtId="0" fontId="5" fillId="0" borderId="0" xfId="1" applyFont="1" applyAlignment="1" applyProtection="1">
      <alignment horizontal="left" vertical="top" wrapText="1"/>
      <protection hidden="1"/>
    </xf>
    <xf numFmtId="0" fontId="15" fillId="2" borderId="10" xfId="1" applyFont="1" applyFill="1" applyBorder="1" applyAlignment="1" applyProtection="1">
      <alignment horizontal="center" vertical="top"/>
      <protection hidden="1"/>
    </xf>
    <xf numFmtId="0" fontId="15" fillId="2" borderId="11" xfId="1" applyFont="1" applyFill="1" applyBorder="1" applyAlignment="1" applyProtection="1">
      <alignment horizontal="center" vertical="top"/>
      <protection hidden="1"/>
    </xf>
    <xf numFmtId="0" fontId="20" fillId="0" borderId="12" xfId="1" applyFont="1" applyBorder="1" applyAlignment="1" applyProtection="1">
      <alignment horizontal="center" vertical="top"/>
      <protection hidden="1"/>
    </xf>
    <xf numFmtId="0" fontId="20" fillId="0" borderId="13" xfId="1" applyFont="1" applyBorder="1" applyAlignment="1" applyProtection="1">
      <alignment horizontal="center" vertical="top"/>
      <protection hidden="1"/>
    </xf>
    <xf numFmtId="0" fontId="20" fillId="0" borderId="14" xfId="1" applyFont="1" applyBorder="1" applyAlignment="1" applyProtection="1">
      <alignment horizontal="center" vertical="top"/>
      <protection hidden="1"/>
    </xf>
    <xf numFmtId="0" fontId="4" fillId="0" borderId="8" xfId="1" applyFont="1" applyBorder="1" applyAlignment="1" applyProtection="1">
      <alignment horizontal="left" vertical="center"/>
      <protection hidden="1"/>
    </xf>
    <xf numFmtId="0" fontId="4" fillId="0" borderId="17" xfId="1" applyFont="1" applyBorder="1" applyAlignment="1" applyProtection="1">
      <alignment horizontal="left" vertical="center"/>
      <protection hidden="1"/>
    </xf>
    <xf numFmtId="0" fontId="4" fillId="0" borderId="18" xfId="1" applyFont="1" applyBorder="1" applyAlignment="1" applyProtection="1">
      <alignment horizontal="left" vertical="center"/>
      <protection hidden="1"/>
    </xf>
    <xf numFmtId="0" fontId="4" fillId="0" borderId="21" xfId="1" applyFont="1" applyBorder="1" applyAlignment="1" applyProtection="1">
      <alignment horizontal="left" vertical="center"/>
      <protection hidden="1"/>
    </xf>
    <xf numFmtId="0" fontId="4" fillId="0" borderId="22" xfId="1" applyFont="1" applyBorder="1" applyAlignment="1" applyProtection="1">
      <alignment horizontal="left" vertical="center"/>
      <protection hidden="1"/>
    </xf>
    <xf numFmtId="0" fontId="4" fillId="0" borderId="23" xfId="1" applyFont="1" applyBorder="1" applyAlignment="1" applyProtection="1">
      <alignment horizontal="left" vertical="center"/>
      <protection hidden="1"/>
    </xf>
    <xf numFmtId="0" fontId="65" fillId="11" borderId="52" xfId="1" applyFont="1" applyFill="1" applyBorder="1" applyAlignment="1" applyProtection="1">
      <alignment horizontal="center"/>
      <protection hidden="1"/>
    </xf>
    <xf numFmtId="14" fontId="30" fillId="3" borderId="52" xfId="1" applyNumberFormat="1" applyFont="1" applyFill="1" applyBorder="1" applyAlignment="1" applyProtection="1">
      <alignment horizontal="left"/>
      <protection hidden="1"/>
    </xf>
    <xf numFmtId="14" fontId="30" fillId="3" borderId="54" xfId="1" applyNumberFormat="1" applyFont="1" applyFill="1" applyBorder="1" applyAlignment="1" applyProtection="1">
      <alignment horizontal="left"/>
      <protection hidden="1"/>
    </xf>
    <xf numFmtId="0" fontId="11" fillId="10" borderId="55" xfId="1" applyFont="1" applyFill="1" applyBorder="1" applyAlignment="1" applyProtection="1">
      <alignment horizontal="center" vertical="top"/>
      <protection hidden="1"/>
    </xf>
    <xf numFmtId="0" fontId="27" fillId="0" borderId="0" xfId="1" applyFont="1" applyAlignment="1" applyProtection="1">
      <alignment horizontal="center" vertical="top" wrapText="1"/>
      <protection hidden="1"/>
    </xf>
    <xf numFmtId="0" fontId="27" fillId="0" borderId="0" xfId="1" applyFont="1" applyAlignment="1" applyProtection="1">
      <alignment horizontal="right" vertical="top" wrapText="1"/>
      <protection hidden="1"/>
    </xf>
    <xf numFmtId="0" fontId="0" fillId="0" borderId="12" xfId="0" applyBorder="1" applyAlignment="1">
      <alignment horizontal="center" vertical="center" wrapText="1"/>
    </xf>
    <xf numFmtId="0" fontId="0" fillId="0" borderId="30" xfId="0" applyBorder="1" applyAlignment="1">
      <alignment horizontal="center" vertical="center" wrapText="1"/>
    </xf>
    <xf numFmtId="0" fontId="44" fillId="6" borderId="0" xfId="0" applyFont="1" applyFill="1" applyAlignment="1">
      <alignment horizontal="center" vertical="center"/>
    </xf>
    <xf numFmtId="0" fontId="51" fillId="0" borderId="0" xfId="0" applyFont="1" applyAlignment="1">
      <alignment horizontal="center" vertical="center" wrapText="1"/>
    </xf>
  </cellXfs>
  <cellStyles count="11">
    <cellStyle name="Normal" xfId="0" builtinId="0"/>
    <cellStyle name="Normal 10" xfId="1" xr:uid="{15715F8E-C638-4E32-8E4C-989D6F9CB326}"/>
    <cellStyle name="Normal 10 2" xfId="8" xr:uid="{E388DF37-62D8-4F2A-8113-99E304C6E78F}"/>
    <cellStyle name="Normal 11" xfId="6" xr:uid="{EF365118-39A3-4795-89F3-1255FACC1F92}"/>
    <cellStyle name="Normal 2" xfId="3" xr:uid="{93468B11-39C9-4590-A1F4-A59B18CAC160}"/>
    <cellStyle name="Normal 2 2 3" xfId="10" xr:uid="{53BE3010-A793-458E-9DFD-BB7C139AC3BD}"/>
    <cellStyle name="Normal 2 2 4" xfId="2" xr:uid="{2E2FDD49-399A-4174-9DD9-606689F7F5D4}"/>
    <cellStyle name="Normal 2 2 4 2" xfId="5" xr:uid="{D16D535A-BC9A-4BC8-BA20-584450D194CD}"/>
    <cellStyle name="Normal 2 5" xfId="7" xr:uid="{CE7B22B4-19DD-42FA-82B9-259E35CE1451}"/>
    <cellStyle name="Normal 3 2" xfId="9" xr:uid="{FA3704E8-3791-452F-9FE6-DA53AB7EFB8F}"/>
    <cellStyle name="Normal 4" xfId="4" xr:uid="{507AB036-23F3-4BD8-AA79-C40393226DF8}"/>
  </cellStyles>
  <dxfs count="0"/>
  <tableStyles count="0" defaultTableStyle="TableStyleMedium2" defaultPivotStyle="PivotStyleLight16"/>
  <colors>
    <mruColors>
      <color rgb="FFFF99FF"/>
      <color rgb="FF00FFFF"/>
      <color rgb="FFFF6600"/>
      <color rgb="FFFFFFCC"/>
      <color rgb="FF66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dc601002\G\ASU1\DTP\AB%2078%20TO%208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160;\Add.Judge%20Court%20Darwh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agpur-SE/Desktop/&#160;/Add.Judge%20Court%20Darwh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TP%20ODR-78%20CM-Fu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Nagpur-SE/Desktop/RPN%202013/Fonts/Backyp%2011%20Jan%202013/RPN/Estimate/BRIDGE/OPEN/bridge-121220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Nagpur-SE/Desktop/Draft%20DSR%202014-15/LeadStatemen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l6041002\C\Meeting14010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Nagpur-SE/Desktop/downloads/MaterialLabEeq.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l1001044c\common\WINDOWS\TEMP\TD_0017.DIR\TSpadbsahmsch300804\nsk1509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Nagpur-SE/Desktop/RPN%202013/Fonts/Backyp%2011%20Jan%202013/RPN/HPC/hpc-25March20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Nagpur-SE/Desktop/RPN%202013/Fonts/Backyp%2011%20Jan%202013/RPN/road/medshi-mungala150220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5"/>
      <sheetName val="Sheet4"/>
      <sheetName val="  SCh.C(1)"/>
      <sheetName val="  SCh.B (1)"/>
      <sheetName val="  SCh.B (2)"/>
      <sheetName val="  SCh.C(2)"/>
      <sheetName val="  SCh.B (3)"/>
      <sheetName val="  SCh.C(3)"/>
      <sheetName val="MS Sch.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Add.Judge Court Darwha"/>
    </sheetNames>
    <sheetDataSet>
      <sheetData sheetId="0" refreshError="1"/>
      <sheetData sheetId="1" refreshError="1"/>
      <sheetData sheetId="2" refreshError="1"/>
      <sheetData sheetId="3" refreshError="1">
        <row r="1">
          <cell r="L1">
            <v>1</v>
          </cell>
        </row>
        <row r="10">
          <cell r="H10">
            <v>0</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Add.Judge Court Darwha"/>
    </sheetNames>
    <sheetDataSet>
      <sheetData sheetId="0" refreshError="1"/>
      <sheetData sheetId="1" refreshError="1"/>
      <sheetData sheetId="2" refreshError="1">
        <row r="7">
          <cell r="L7">
            <v>70.67</v>
          </cell>
        </row>
        <row r="21">
          <cell r="I21">
            <v>651.1</v>
          </cell>
        </row>
      </sheetData>
      <sheetData sheetId="3" refreshError="1">
        <row r="1">
          <cell r="L1">
            <v>1</v>
          </cell>
        </row>
        <row r="3">
          <cell r="L3">
            <v>16</v>
          </cell>
        </row>
        <row r="7">
          <cell r="L7">
            <v>5.5</v>
          </cell>
          <cell r="M7">
            <v>4.2</v>
          </cell>
        </row>
        <row r="10">
          <cell r="H10">
            <v>0</v>
          </cell>
        </row>
        <row r="11">
          <cell r="H11">
            <v>63.75</v>
          </cell>
          <cell r="J11" t="str">
            <v>M Bed &amp;R2 balcony</v>
          </cell>
        </row>
        <row r="12">
          <cell r="H12">
            <v>0</v>
          </cell>
        </row>
        <row r="13">
          <cell r="H13">
            <v>0</v>
          </cell>
        </row>
        <row r="14">
          <cell r="H14">
            <v>90</v>
          </cell>
        </row>
        <row r="15">
          <cell r="H15">
            <v>95</v>
          </cell>
        </row>
        <row r="16">
          <cell r="H16">
            <v>80.75</v>
          </cell>
        </row>
        <row r="19">
          <cell r="H19">
            <v>0</v>
          </cell>
        </row>
        <row r="341">
          <cell r="A341">
            <v>0.5</v>
          </cell>
          <cell r="B341">
            <v>66</v>
          </cell>
        </row>
        <row r="342">
          <cell r="A342">
            <v>1</v>
          </cell>
          <cell r="B342">
            <v>72</v>
          </cell>
        </row>
        <row r="343">
          <cell r="A343">
            <v>1.5</v>
          </cell>
          <cell r="B343">
            <v>78</v>
          </cell>
        </row>
        <row r="344">
          <cell r="A344">
            <v>2</v>
          </cell>
          <cell r="B344">
            <v>84</v>
          </cell>
        </row>
        <row r="345">
          <cell r="A345">
            <v>2.5</v>
          </cell>
          <cell r="B345">
            <v>90</v>
          </cell>
        </row>
        <row r="346">
          <cell r="A346">
            <v>3</v>
          </cell>
          <cell r="B346">
            <v>96</v>
          </cell>
        </row>
        <row r="347">
          <cell r="A347">
            <v>3.5</v>
          </cell>
          <cell r="B347">
            <v>102</v>
          </cell>
        </row>
        <row r="348">
          <cell r="A348">
            <v>4</v>
          </cell>
          <cell r="B348">
            <v>108</v>
          </cell>
        </row>
        <row r="349">
          <cell r="A349">
            <v>4.5</v>
          </cell>
          <cell r="B349">
            <v>114</v>
          </cell>
        </row>
        <row r="350">
          <cell r="A350">
            <v>5</v>
          </cell>
          <cell r="B350">
            <v>120</v>
          </cell>
        </row>
        <row r="351">
          <cell r="A351">
            <v>5.5</v>
          </cell>
          <cell r="B351">
            <v>126</v>
          </cell>
        </row>
        <row r="352">
          <cell r="A352">
            <v>6</v>
          </cell>
          <cell r="B352">
            <v>132</v>
          </cell>
        </row>
        <row r="353">
          <cell r="A353">
            <v>6.5</v>
          </cell>
          <cell r="B353">
            <v>138</v>
          </cell>
        </row>
        <row r="354">
          <cell r="A354">
            <v>7</v>
          </cell>
          <cell r="B354">
            <v>144</v>
          </cell>
        </row>
        <row r="355">
          <cell r="A355">
            <v>7.5</v>
          </cell>
          <cell r="B355">
            <v>150</v>
          </cell>
        </row>
        <row r="356">
          <cell r="A356">
            <v>8</v>
          </cell>
          <cell r="B356">
            <v>156</v>
          </cell>
        </row>
        <row r="357">
          <cell r="A357">
            <v>8.5</v>
          </cell>
          <cell r="B357">
            <v>162</v>
          </cell>
        </row>
        <row r="358">
          <cell r="A358">
            <v>9</v>
          </cell>
          <cell r="B358">
            <v>168</v>
          </cell>
        </row>
        <row r="359">
          <cell r="A359">
            <v>9.5</v>
          </cell>
          <cell r="B359">
            <v>174</v>
          </cell>
        </row>
        <row r="360">
          <cell r="A360">
            <v>10</v>
          </cell>
          <cell r="B360">
            <v>180</v>
          </cell>
        </row>
        <row r="361">
          <cell r="A361">
            <v>10.5</v>
          </cell>
          <cell r="B361">
            <v>185</v>
          </cell>
        </row>
        <row r="362">
          <cell r="A362">
            <v>11</v>
          </cell>
          <cell r="B362">
            <v>190</v>
          </cell>
        </row>
        <row r="363">
          <cell r="A363">
            <v>11.5</v>
          </cell>
          <cell r="B363">
            <v>195</v>
          </cell>
        </row>
        <row r="364">
          <cell r="A364">
            <v>12</v>
          </cell>
          <cell r="B364">
            <v>200</v>
          </cell>
        </row>
        <row r="365">
          <cell r="A365">
            <v>12.5</v>
          </cell>
          <cell r="B365">
            <v>205</v>
          </cell>
        </row>
        <row r="366">
          <cell r="A366">
            <v>13</v>
          </cell>
          <cell r="B366">
            <v>210</v>
          </cell>
        </row>
        <row r="367">
          <cell r="A367">
            <v>13.5</v>
          </cell>
          <cell r="B367">
            <v>215</v>
          </cell>
        </row>
        <row r="368">
          <cell r="A368">
            <v>14</v>
          </cell>
          <cell r="B368">
            <v>220</v>
          </cell>
        </row>
        <row r="369">
          <cell r="A369">
            <v>14.5</v>
          </cell>
          <cell r="B369">
            <v>225</v>
          </cell>
        </row>
        <row r="370">
          <cell r="A370">
            <v>15</v>
          </cell>
          <cell r="B370">
            <v>230</v>
          </cell>
        </row>
        <row r="371">
          <cell r="A371">
            <v>15.5</v>
          </cell>
          <cell r="B371">
            <v>235</v>
          </cell>
        </row>
        <row r="372">
          <cell r="A372">
            <v>16</v>
          </cell>
          <cell r="B372">
            <v>240</v>
          </cell>
        </row>
        <row r="373">
          <cell r="A373">
            <v>16.5</v>
          </cell>
          <cell r="B373">
            <v>245</v>
          </cell>
        </row>
        <row r="374">
          <cell r="A374">
            <v>17</v>
          </cell>
          <cell r="B374">
            <v>250</v>
          </cell>
        </row>
        <row r="375">
          <cell r="A375">
            <v>17.5</v>
          </cell>
          <cell r="B375">
            <v>255</v>
          </cell>
        </row>
        <row r="376">
          <cell r="A376">
            <v>18</v>
          </cell>
          <cell r="B376">
            <v>260</v>
          </cell>
        </row>
        <row r="377">
          <cell r="A377">
            <v>18.5</v>
          </cell>
          <cell r="B377">
            <v>265</v>
          </cell>
        </row>
        <row r="378">
          <cell r="A378">
            <v>19</v>
          </cell>
          <cell r="B378">
            <v>270</v>
          </cell>
        </row>
        <row r="379">
          <cell r="A379">
            <v>19.5</v>
          </cell>
          <cell r="B379">
            <v>275</v>
          </cell>
        </row>
        <row r="380">
          <cell r="A380">
            <v>20</v>
          </cell>
          <cell r="B380">
            <v>280</v>
          </cell>
        </row>
        <row r="381">
          <cell r="A381">
            <v>20.5</v>
          </cell>
          <cell r="B381">
            <v>285</v>
          </cell>
        </row>
        <row r="382">
          <cell r="A382">
            <v>21</v>
          </cell>
          <cell r="B382">
            <v>290</v>
          </cell>
        </row>
        <row r="383">
          <cell r="A383">
            <v>21.5</v>
          </cell>
          <cell r="B383">
            <v>295</v>
          </cell>
        </row>
        <row r="384">
          <cell r="A384">
            <v>22</v>
          </cell>
          <cell r="B384">
            <v>300</v>
          </cell>
        </row>
        <row r="385">
          <cell r="A385">
            <v>22.5</v>
          </cell>
          <cell r="B385">
            <v>305</v>
          </cell>
        </row>
        <row r="386">
          <cell r="A386">
            <v>23</v>
          </cell>
          <cell r="B386">
            <v>310</v>
          </cell>
        </row>
        <row r="387">
          <cell r="A387">
            <v>23.5</v>
          </cell>
          <cell r="B387">
            <v>315</v>
          </cell>
        </row>
        <row r="388">
          <cell r="A388">
            <v>24</v>
          </cell>
          <cell r="B388">
            <v>320</v>
          </cell>
        </row>
        <row r="389">
          <cell r="A389">
            <v>24.5</v>
          </cell>
          <cell r="B389">
            <v>325</v>
          </cell>
        </row>
        <row r="390">
          <cell r="A390">
            <v>25</v>
          </cell>
          <cell r="B390">
            <v>330</v>
          </cell>
        </row>
        <row r="391">
          <cell r="A391">
            <v>25.5</v>
          </cell>
          <cell r="B391">
            <v>333</v>
          </cell>
        </row>
        <row r="392">
          <cell r="A392">
            <v>26</v>
          </cell>
          <cell r="B392">
            <v>336</v>
          </cell>
        </row>
        <row r="393">
          <cell r="A393">
            <v>26.5</v>
          </cell>
          <cell r="B393">
            <v>339</v>
          </cell>
        </row>
        <row r="394">
          <cell r="A394">
            <v>27</v>
          </cell>
          <cell r="B394">
            <v>342</v>
          </cell>
        </row>
        <row r="395">
          <cell r="A395">
            <v>27.5</v>
          </cell>
          <cell r="B395">
            <v>345</v>
          </cell>
        </row>
        <row r="396">
          <cell r="A396">
            <v>28</v>
          </cell>
          <cell r="B396">
            <v>348</v>
          </cell>
        </row>
        <row r="397">
          <cell r="A397">
            <v>28.5</v>
          </cell>
          <cell r="B397">
            <v>351</v>
          </cell>
        </row>
        <row r="398">
          <cell r="A398">
            <v>29</v>
          </cell>
          <cell r="B398">
            <v>354</v>
          </cell>
        </row>
        <row r="399">
          <cell r="A399">
            <v>29.5</v>
          </cell>
          <cell r="B399">
            <v>357</v>
          </cell>
        </row>
        <row r="400">
          <cell r="A400">
            <v>30</v>
          </cell>
          <cell r="B400">
            <v>360</v>
          </cell>
        </row>
        <row r="401">
          <cell r="A401">
            <v>30.5</v>
          </cell>
          <cell r="B401">
            <v>363.75</v>
          </cell>
        </row>
        <row r="402">
          <cell r="A402">
            <v>31</v>
          </cell>
          <cell r="B402">
            <v>367.5</v>
          </cell>
        </row>
        <row r="403">
          <cell r="A403">
            <v>31.5</v>
          </cell>
          <cell r="B403">
            <v>371.25</v>
          </cell>
        </row>
        <row r="404">
          <cell r="A404">
            <v>32</v>
          </cell>
          <cell r="B404">
            <v>375</v>
          </cell>
        </row>
        <row r="405">
          <cell r="A405">
            <v>32.5</v>
          </cell>
          <cell r="B405">
            <v>378.75</v>
          </cell>
        </row>
        <row r="406">
          <cell r="A406">
            <v>33</v>
          </cell>
          <cell r="B406">
            <v>382.5</v>
          </cell>
        </row>
        <row r="407">
          <cell r="A407">
            <v>33.5</v>
          </cell>
          <cell r="B407">
            <v>386.25</v>
          </cell>
        </row>
        <row r="408">
          <cell r="A408">
            <v>34</v>
          </cell>
          <cell r="B408">
            <v>390</v>
          </cell>
        </row>
        <row r="409">
          <cell r="A409">
            <v>34.5</v>
          </cell>
          <cell r="B409">
            <v>393.75</v>
          </cell>
        </row>
        <row r="410">
          <cell r="A410">
            <v>35</v>
          </cell>
          <cell r="B410">
            <v>397.5</v>
          </cell>
        </row>
        <row r="411">
          <cell r="A411">
            <v>35.5</v>
          </cell>
          <cell r="B411">
            <v>401.25</v>
          </cell>
        </row>
        <row r="412">
          <cell r="A412">
            <v>36</v>
          </cell>
          <cell r="B412">
            <v>405</v>
          </cell>
        </row>
        <row r="413">
          <cell r="A413">
            <v>36.5</v>
          </cell>
          <cell r="B413">
            <v>408.75</v>
          </cell>
        </row>
        <row r="414">
          <cell r="A414">
            <v>37</v>
          </cell>
          <cell r="B414">
            <v>412.5</v>
          </cell>
        </row>
        <row r="415">
          <cell r="A415">
            <v>37.5</v>
          </cell>
          <cell r="B415">
            <v>416.25</v>
          </cell>
        </row>
        <row r="416">
          <cell r="A416">
            <v>38</v>
          </cell>
          <cell r="B416">
            <v>420</v>
          </cell>
        </row>
        <row r="417">
          <cell r="A417">
            <v>38.5</v>
          </cell>
          <cell r="B417">
            <v>423.75</v>
          </cell>
        </row>
        <row r="418">
          <cell r="A418">
            <v>39</v>
          </cell>
          <cell r="B418">
            <v>427.5</v>
          </cell>
        </row>
        <row r="419">
          <cell r="A419">
            <v>39.5</v>
          </cell>
          <cell r="B419">
            <v>431.25</v>
          </cell>
        </row>
        <row r="420">
          <cell r="A420">
            <v>40</v>
          </cell>
          <cell r="B420">
            <v>435</v>
          </cell>
        </row>
        <row r="421">
          <cell r="A421">
            <v>40.5</v>
          </cell>
          <cell r="B421">
            <v>438.75</v>
          </cell>
        </row>
        <row r="422">
          <cell r="A422">
            <v>41</v>
          </cell>
          <cell r="B422">
            <v>442.5</v>
          </cell>
        </row>
        <row r="423">
          <cell r="A423">
            <v>41.5</v>
          </cell>
          <cell r="B423">
            <v>446.25</v>
          </cell>
        </row>
        <row r="424">
          <cell r="A424">
            <v>42</v>
          </cell>
          <cell r="B424">
            <v>450</v>
          </cell>
        </row>
        <row r="425">
          <cell r="A425">
            <v>42.5</v>
          </cell>
          <cell r="B425">
            <v>453.75</v>
          </cell>
        </row>
        <row r="426">
          <cell r="A426">
            <v>43</v>
          </cell>
          <cell r="B426">
            <v>457.5</v>
          </cell>
        </row>
        <row r="427">
          <cell r="A427">
            <v>43.5</v>
          </cell>
          <cell r="B427">
            <v>461.25</v>
          </cell>
        </row>
        <row r="428">
          <cell r="A428">
            <v>44</v>
          </cell>
          <cell r="B428">
            <v>465</v>
          </cell>
        </row>
        <row r="429">
          <cell r="A429">
            <v>44.5</v>
          </cell>
          <cell r="B429">
            <v>468.75</v>
          </cell>
        </row>
        <row r="430">
          <cell r="A430">
            <v>45</v>
          </cell>
          <cell r="B430">
            <v>472.5</v>
          </cell>
        </row>
        <row r="431">
          <cell r="A431">
            <v>45.5</v>
          </cell>
          <cell r="B431">
            <v>476.25</v>
          </cell>
        </row>
        <row r="432">
          <cell r="A432">
            <v>46</v>
          </cell>
          <cell r="B432">
            <v>480</v>
          </cell>
        </row>
        <row r="433">
          <cell r="A433">
            <v>46.5</v>
          </cell>
          <cell r="B433">
            <v>483.75</v>
          </cell>
        </row>
        <row r="434">
          <cell r="A434">
            <v>47</v>
          </cell>
          <cell r="B434">
            <v>487.5</v>
          </cell>
        </row>
        <row r="435">
          <cell r="A435">
            <v>47.5</v>
          </cell>
          <cell r="B435">
            <v>491.25</v>
          </cell>
        </row>
        <row r="436">
          <cell r="A436">
            <v>48</v>
          </cell>
          <cell r="B436">
            <v>495</v>
          </cell>
        </row>
        <row r="437">
          <cell r="A437">
            <v>48.5</v>
          </cell>
          <cell r="B437">
            <v>498.75</v>
          </cell>
        </row>
        <row r="438">
          <cell r="A438">
            <v>49</v>
          </cell>
          <cell r="B438">
            <v>502.5</v>
          </cell>
        </row>
        <row r="439">
          <cell r="A439">
            <v>49.5</v>
          </cell>
          <cell r="B439">
            <v>506.25</v>
          </cell>
        </row>
        <row r="440">
          <cell r="A440">
            <v>50</v>
          </cell>
          <cell r="B440">
            <v>510</v>
          </cell>
        </row>
        <row r="441">
          <cell r="A441">
            <v>50.5</v>
          </cell>
          <cell r="B441">
            <v>513.75</v>
          </cell>
        </row>
        <row r="442">
          <cell r="A442">
            <v>51</v>
          </cell>
          <cell r="B442">
            <v>517.5</v>
          </cell>
        </row>
        <row r="443">
          <cell r="A443">
            <v>51.5</v>
          </cell>
          <cell r="B443">
            <v>521.25</v>
          </cell>
        </row>
        <row r="444">
          <cell r="A444">
            <v>52</v>
          </cell>
          <cell r="B444">
            <v>525</v>
          </cell>
        </row>
        <row r="445">
          <cell r="A445">
            <v>52.5</v>
          </cell>
          <cell r="B445">
            <v>528.75</v>
          </cell>
        </row>
        <row r="446">
          <cell r="A446">
            <v>53</v>
          </cell>
          <cell r="B446">
            <v>532.5</v>
          </cell>
        </row>
        <row r="447">
          <cell r="A447">
            <v>53.5</v>
          </cell>
          <cell r="B447">
            <v>536.25</v>
          </cell>
        </row>
        <row r="448">
          <cell r="A448">
            <v>54</v>
          </cell>
          <cell r="B448">
            <v>540</v>
          </cell>
        </row>
        <row r="449">
          <cell r="A449">
            <v>54.5</v>
          </cell>
          <cell r="B449">
            <v>543.75</v>
          </cell>
        </row>
        <row r="450">
          <cell r="A450">
            <v>55</v>
          </cell>
          <cell r="B450">
            <v>547.5</v>
          </cell>
        </row>
        <row r="451">
          <cell r="A451">
            <v>55.5</v>
          </cell>
          <cell r="B451">
            <v>551.25</v>
          </cell>
        </row>
        <row r="452">
          <cell r="A452">
            <v>56</v>
          </cell>
          <cell r="B452">
            <v>555</v>
          </cell>
        </row>
        <row r="453">
          <cell r="A453">
            <v>56.5</v>
          </cell>
          <cell r="B453">
            <v>558.75</v>
          </cell>
        </row>
        <row r="454">
          <cell r="A454">
            <v>57</v>
          </cell>
          <cell r="B454">
            <v>562.5</v>
          </cell>
        </row>
        <row r="455">
          <cell r="A455">
            <v>57.5</v>
          </cell>
          <cell r="B455">
            <v>566.25</v>
          </cell>
        </row>
        <row r="456">
          <cell r="A456">
            <v>58</v>
          </cell>
          <cell r="B456">
            <v>570</v>
          </cell>
        </row>
        <row r="457">
          <cell r="A457">
            <v>58.5</v>
          </cell>
          <cell r="B457">
            <v>573.75</v>
          </cell>
        </row>
        <row r="458">
          <cell r="A458">
            <v>59</v>
          </cell>
          <cell r="B458">
            <v>577.5</v>
          </cell>
        </row>
        <row r="459">
          <cell r="A459">
            <v>59.5</v>
          </cell>
          <cell r="B459">
            <v>581.25</v>
          </cell>
        </row>
        <row r="460">
          <cell r="A460">
            <v>60</v>
          </cell>
          <cell r="B460">
            <v>585</v>
          </cell>
        </row>
      </sheetData>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XXXXXXX"/>
      <sheetName val="XXXXXXXXXXXX0"/>
      <sheetName val="Sheet2 (2)"/>
      <sheetName val="Sheet1"/>
      <sheetName val="Sheet2"/>
      <sheetName val="Sheet4"/>
      <sheetName val="cement c"/>
      <sheetName val="Choice"/>
      <sheetName val="Groping"/>
      <sheetName val="Sche B"/>
      <sheetName val="Sch A"/>
      <sheetName val="Specifi"/>
      <sheetName val="Check list"/>
      <sheetName val="Cover"/>
      <sheetName val="Formate"/>
      <sheetName val="Labour"/>
      <sheetName val="Fuel"/>
      <sheetName val="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
      <sheetName val="Gabst"/>
      <sheetName val="AbsBr"/>
      <sheetName val="MeaBR"/>
      <sheetName val="dataAPProches"/>
      <sheetName val="abstApproches"/>
      <sheetName val="MesApp"/>
      <sheetName val="CSR item"/>
      <sheetName val="RA"/>
      <sheetName val="Lead"/>
      <sheetName val="Wing"/>
      <sheetName val="Drawing"/>
      <sheetName val="Drawing2"/>
      <sheetName val="Data lead"/>
      <sheetName val="bridge"/>
      <sheetName val="c.d.work"/>
    </sheetNames>
    <sheetDataSet>
      <sheetData sheetId="0" refreshError="1">
        <row r="20">
          <cell r="D20">
            <v>1.5</v>
          </cell>
        </row>
        <row r="23">
          <cell r="D23">
            <v>10</v>
          </cell>
        </row>
        <row r="30">
          <cell r="E30">
            <v>1.2</v>
          </cell>
        </row>
        <row r="33">
          <cell r="E33">
            <v>1.2</v>
          </cell>
        </row>
      </sheetData>
      <sheetData sheetId="1" refreshError="1"/>
      <sheetData sheetId="2" refreshError="1"/>
      <sheetData sheetId="3" refreshError="1"/>
      <sheetData sheetId="4" refreshError="1"/>
      <sheetData sheetId="5" refreshError="1">
        <row r="16">
          <cell r="D16">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tatement"/>
      <sheetName val="Consumption Statement"/>
      <sheetName val="Lead statement-01"/>
      <sheetName val="C1"/>
      <sheetName val="C1.1"/>
    </sheetNames>
    <sheetDataSet>
      <sheetData sheetId="0" refreshError="1">
        <row r="2">
          <cell r="D2">
            <v>63</v>
          </cell>
        </row>
        <row r="3">
          <cell r="D3">
            <v>290</v>
          </cell>
        </row>
        <row r="4">
          <cell r="D4">
            <v>294</v>
          </cell>
        </row>
        <row r="5">
          <cell r="D5">
            <v>2000</v>
          </cell>
        </row>
      </sheetData>
      <sheetData sheetId="1"/>
      <sheetData sheetId="2">
        <row r="2">
          <cell r="E2" t="str">
            <v>Per Litre</v>
          </cell>
        </row>
      </sheetData>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Abstract"/>
      <sheetName val="Abstract"/>
      <sheetName val="16420(2)"/>
      <sheetName val="327(2) "/>
      <sheetName val="16368(2)"/>
      <sheetName val="RISP"/>
      <sheetName val="vdb"/>
      <sheetName val="VDBABSAT"/>
      <sheetName val="Abst"/>
      <sheetName val="Sheet1"/>
    </sheetNames>
    <sheetDataSet>
      <sheetData sheetId="0" refreshError="1">
        <row r="1">
          <cell r="A1" t="str">
            <v>P. W. Division, Washim.</v>
          </cell>
        </row>
        <row r="2">
          <cell r="A2" t="str">
            <v>Works under NABARD 3, 4, 5. 6 &amp; 7.</v>
          </cell>
        </row>
        <row r="3">
          <cell r="A3" t="str">
            <v>A B S T R A C T</v>
          </cell>
        </row>
        <row r="4">
          <cell r="A4" t="str">
            <v>A B S T R A C T</v>
          </cell>
        </row>
        <row r="5">
          <cell r="A5" t="str">
            <v>Discription</v>
          </cell>
          <cell r="C5" t="str">
            <v>Estimated</v>
          </cell>
          <cell r="D5" t="str">
            <v>Allotment</v>
          </cell>
          <cell r="E5" t="str">
            <v>Expenditure</v>
          </cell>
          <cell r="F5" t="str">
            <v xml:space="preserve">Balance </v>
          </cell>
          <cell r="G5" t="str">
            <v>Expenditure</v>
          </cell>
          <cell r="H5" t="str">
            <v>Demand</v>
          </cell>
        </row>
        <row r="6">
          <cell r="C6" t="str">
            <v>cost.</v>
          </cell>
          <cell r="D6" t="str">
            <v xml:space="preserve"> 2002-03 </v>
          </cell>
          <cell r="E6" t="str">
            <v xml:space="preserve">up to </v>
          </cell>
          <cell r="F6" t="str">
            <v>cost</v>
          </cell>
          <cell r="G6" t="str">
            <v xml:space="preserve"> 12/2002</v>
          </cell>
          <cell r="H6" t="str">
            <v xml:space="preserve">for </v>
          </cell>
        </row>
        <row r="7">
          <cell r="E7" t="str">
            <v xml:space="preserve"> 3/2002</v>
          </cell>
          <cell r="H7" t="str">
            <v xml:space="preserve"> 2002-03</v>
          </cell>
        </row>
        <row r="8">
          <cell r="H8" t="str">
            <v>2002-03</v>
          </cell>
        </row>
        <row r="9">
          <cell r="A9" t="str">
            <v>Nabard III</v>
          </cell>
          <cell r="C9">
            <v>516.54</v>
          </cell>
          <cell r="D9">
            <v>0</v>
          </cell>
          <cell r="E9">
            <v>507.27000000000004</v>
          </cell>
          <cell r="F9">
            <v>9.269999999999925</v>
          </cell>
          <cell r="G9">
            <v>0</v>
          </cell>
          <cell r="H9">
            <v>0</v>
          </cell>
        </row>
        <row r="10">
          <cell r="C10">
            <v>516.54</v>
          </cell>
          <cell r="D10">
            <v>0</v>
          </cell>
          <cell r="E10">
            <v>507.27000000000004</v>
          </cell>
          <cell r="F10">
            <v>9.269999999999925</v>
          </cell>
          <cell r="G10">
            <v>0</v>
          </cell>
          <cell r="H10">
            <v>0</v>
          </cell>
        </row>
        <row r="11">
          <cell r="A11" t="str">
            <v>Nabard IV</v>
          </cell>
          <cell r="B11" t="str">
            <v>Road</v>
          </cell>
          <cell r="C11">
            <v>811.88999999999987</v>
          </cell>
          <cell r="D11">
            <v>0</v>
          </cell>
          <cell r="E11">
            <v>883.05999999999983</v>
          </cell>
          <cell r="F11">
            <v>0</v>
          </cell>
          <cell r="G11">
            <v>0</v>
          </cell>
          <cell r="H11">
            <v>0</v>
          </cell>
        </row>
        <row r="12">
          <cell r="A12" t="str">
            <v>Nabard IV</v>
          </cell>
          <cell r="B12" t="str">
            <v>Road</v>
          </cell>
          <cell r="C12">
            <v>811.88999999999987</v>
          </cell>
          <cell r="D12">
            <v>0</v>
          </cell>
          <cell r="E12">
            <v>883.05999999999983</v>
          </cell>
          <cell r="F12">
            <v>0</v>
          </cell>
          <cell r="G12">
            <v>0</v>
          </cell>
          <cell r="H12">
            <v>0</v>
          </cell>
        </row>
        <row r="13">
          <cell r="B13" t="str">
            <v>Bridges</v>
          </cell>
          <cell r="C13">
            <v>185.79999999999998</v>
          </cell>
          <cell r="D13">
            <v>0</v>
          </cell>
          <cell r="E13">
            <v>194.08</v>
          </cell>
          <cell r="F13">
            <v>5.84</v>
          </cell>
          <cell r="G13">
            <v>0</v>
          </cell>
          <cell r="H13">
            <v>0</v>
          </cell>
        </row>
        <row r="14">
          <cell r="B14" t="str">
            <v>Bridges</v>
          </cell>
          <cell r="C14">
            <v>185.79999999999998</v>
          </cell>
          <cell r="D14">
            <v>0</v>
          </cell>
          <cell r="E14">
            <v>194.08</v>
          </cell>
          <cell r="F14">
            <v>5.84</v>
          </cell>
          <cell r="G14">
            <v>0</v>
          </cell>
          <cell r="H14">
            <v>0</v>
          </cell>
        </row>
        <row r="15">
          <cell r="B15" t="str">
            <v>Total</v>
          </cell>
          <cell r="C15">
            <v>997.68999999999983</v>
          </cell>
          <cell r="D15">
            <v>0</v>
          </cell>
          <cell r="E15">
            <v>1077.1399999999999</v>
          </cell>
          <cell r="F15">
            <v>5.84</v>
          </cell>
          <cell r="G15">
            <v>0</v>
          </cell>
          <cell r="H15">
            <v>0</v>
          </cell>
        </row>
        <row r="16">
          <cell r="B16" t="str">
            <v>Total</v>
          </cell>
          <cell r="C16">
            <v>997.68999999999983</v>
          </cell>
          <cell r="D16">
            <v>0</v>
          </cell>
          <cell r="E16">
            <v>1077.1399999999999</v>
          </cell>
          <cell r="F16">
            <v>5.84</v>
          </cell>
          <cell r="G16">
            <v>0</v>
          </cell>
          <cell r="H16">
            <v>0</v>
          </cell>
        </row>
        <row r="17">
          <cell r="A17" t="str">
            <v>Nabard V</v>
          </cell>
          <cell r="B17" t="str">
            <v>Road</v>
          </cell>
          <cell r="C17">
            <v>999.43</v>
          </cell>
          <cell r="D17">
            <v>0</v>
          </cell>
          <cell r="E17">
            <v>1069.9899999999998</v>
          </cell>
          <cell r="F17">
            <v>0</v>
          </cell>
          <cell r="G17">
            <v>0</v>
          </cell>
          <cell r="H17">
            <v>0</v>
          </cell>
        </row>
        <row r="18">
          <cell r="A18" t="str">
            <v>Nabard V</v>
          </cell>
          <cell r="B18" t="str">
            <v>Road</v>
          </cell>
          <cell r="C18">
            <v>999.43</v>
          </cell>
          <cell r="D18">
            <v>0</v>
          </cell>
          <cell r="E18">
            <v>1069.9899999999998</v>
          </cell>
          <cell r="F18">
            <v>0</v>
          </cell>
          <cell r="G18">
            <v>0</v>
          </cell>
          <cell r="H18">
            <v>0</v>
          </cell>
        </row>
        <row r="19">
          <cell r="B19" t="str">
            <v>Bridges</v>
          </cell>
          <cell r="C19">
            <v>42</v>
          </cell>
          <cell r="D19">
            <v>0</v>
          </cell>
          <cell r="E19">
            <v>42.239999999999995</v>
          </cell>
          <cell r="F19">
            <v>0</v>
          </cell>
          <cell r="G19">
            <v>0</v>
          </cell>
          <cell r="H19">
            <v>0</v>
          </cell>
        </row>
        <row r="20">
          <cell r="B20" t="str">
            <v>Bridges</v>
          </cell>
          <cell r="C20">
            <v>42</v>
          </cell>
          <cell r="D20">
            <v>0</v>
          </cell>
          <cell r="E20">
            <v>42.239999999999995</v>
          </cell>
          <cell r="F20">
            <v>0</v>
          </cell>
          <cell r="G20">
            <v>0</v>
          </cell>
          <cell r="H20">
            <v>0</v>
          </cell>
        </row>
        <row r="21">
          <cell r="B21" t="str">
            <v>Total</v>
          </cell>
          <cell r="C21">
            <v>1041.4299999999998</v>
          </cell>
          <cell r="D21">
            <v>0</v>
          </cell>
          <cell r="E21">
            <v>1112.2299999999998</v>
          </cell>
          <cell r="F21">
            <v>0</v>
          </cell>
          <cell r="G21">
            <v>0</v>
          </cell>
          <cell r="H21">
            <v>0</v>
          </cell>
        </row>
        <row r="22">
          <cell r="B22" t="str">
            <v>Total</v>
          </cell>
          <cell r="C22">
            <v>1041.4299999999998</v>
          </cell>
          <cell r="D22">
            <v>0</v>
          </cell>
          <cell r="E22">
            <v>1112.2299999999998</v>
          </cell>
          <cell r="F22">
            <v>0</v>
          </cell>
          <cell r="G22">
            <v>0</v>
          </cell>
          <cell r="H22">
            <v>0</v>
          </cell>
        </row>
        <row r="23">
          <cell r="A23" t="str">
            <v>Nabard VI</v>
          </cell>
          <cell r="B23" t="str">
            <v>Road</v>
          </cell>
          <cell r="C23">
            <v>401.44</v>
          </cell>
          <cell r="D23">
            <v>0</v>
          </cell>
          <cell r="E23">
            <v>383.4100000000002</v>
          </cell>
          <cell r="F23">
            <v>36.78</v>
          </cell>
          <cell r="G23">
            <v>9.42</v>
          </cell>
          <cell r="H23">
            <v>40</v>
          </cell>
        </row>
        <row r="24">
          <cell r="A24" t="str">
            <v>Nabard VI</v>
          </cell>
          <cell r="B24" t="str">
            <v>Road</v>
          </cell>
          <cell r="C24">
            <v>401.44</v>
          </cell>
          <cell r="D24">
            <v>0</v>
          </cell>
          <cell r="E24">
            <v>383.4100000000002</v>
          </cell>
          <cell r="F24">
            <v>36.78</v>
          </cell>
          <cell r="G24">
            <v>9.42</v>
          </cell>
          <cell r="H24">
            <v>40</v>
          </cell>
        </row>
        <row r="25">
          <cell r="B25" t="str">
            <v>Total</v>
          </cell>
          <cell r="C25">
            <v>401.44</v>
          </cell>
          <cell r="D25">
            <v>0</v>
          </cell>
          <cell r="E25">
            <v>383.4100000000002</v>
          </cell>
          <cell r="F25">
            <v>36.78</v>
          </cell>
          <cell r="G25">
            <v>9.42</v>
          </cell>
          <cell r="H25">
            <v>40</v>
          </cell>
        </row>
        <row r="26">
          <cell r="B26" t="str">
            <v>Total</v>
          </cell>
          <cell r="C26">
            <v>401.44</v>
          </cell>
          <cell r="D26">
            <v>0</v>
          </cell>
          <cell r="E26">
            <v>383.4100000000002</v>
          </cell>
          <cell r="F26">
            <v>36.78</v>
          </cell>
          <cell r="G26">
            <v>9.42</v>
          </cell>
          <cell r="H26">
            <v>40</v>
          </cell>
        </row>
        <row r="27">
          <cell r="A27" t="str">
            <v>Nabard VII</v>
          </cell>
          <cell r="B27" t="str">
            <v>Road</v>
          </cell>
          <cell r="C27">
            <v>553.71</v>
          </cell>
          <cell r="D27">
            <v>105.47</v>
          </cell>
          <cell r="E27">
            <v>54.28</v>
          </cell>
          <cell r="F27">
            <v>499.43000000000006</v>
          </cell>
          <cell r="G27">
            <v>79.23</v>
          </cell>
          <cell r="H27">
            <v>510</v>
          </cell>
        </row>
        <row r="28">
          <cell r="A28" t="str">
            <v>Nabard VII</v>
          </cell>
          <cell r="B28" t="str">
            <v>Road</v>
          </cell>
          <cell r="C28">
            <v>553.71</v>
          </cell>
          <cell r="D28">
            <v>105.47</v>
          </cell>
          <cell r="E28">
            <v>54.28</v>
          </cell>
          <cell r="F28">
            <v>499.43000000000006</v>
          </cell>
          <cell r="G28">
            <v>79.23</v>
          </cell>
          <cell r="H28">
            <v>510</v>
          </cell>
        </row>
        <row r="29">
          <cell r="B29" t="str">
            <v>Bridges</v>
          </cell>
          <cell r="C29">
            <v>27.27</v>
          </cell>
          <cell r="D29">
            <v>0</v>
          </cell>
          <cell r="E29">
            <v>0</v>
          </cell>
          <cell r="F29">
            <v>27.27</v>
          </cell>
          <cell r="G29">
            <v>5.24</v>
          </cell>
          <cell r="H29">
            <v>30</v>
          </cell>
        </row>
        <row r="30">
          <cell r="B30" t="str">
            <v>Bridges</v>
          </cell>
          <cell r="C30">
            <v>27.27</v>
          </cell>
          <cell r="D30">
            <v>0</v>
          </cell>
          <cell r="E30">
            <v>0</v>
          </cell>
          <cell r="F30">
            <v>27.27</v>
          </cell>
          <cell r="G30">
            <v>5.24</v>
          </cell>
          <cell r="H30">
            <v>30</v>
          </cell>
        </row>
        <row r="31">
          <cell r="A31" t="str">
            <v/>
          </cell>
          <cell r="B31" t="str">
            <v>Total</v>
          </cell>
          <cell r="C31">
            <v>580.98</v>
          </cell>
          <cell r="D31">
            <v>105.47</v>
          </cell>
          <cell r="E31">
            <v>54.28</v>
          </cell>
          <cell r="F31">
            <v>526.70000000000005</v>
          </cell>
          <cell r="G31">
            <v>84.47</v>
          </cell>
          <cell r="H31">
            <v>540</v>
          </cell>
        </row>
        <row r="32">
          <cell r="A32" t="str">
            <v/>
          </cell>
          <cell r="B32" t="str">
            <v>Total</v>
          </cell>
          <cell r="C32">
            <v>580.98</v>
          </cell>
          <cell r="D32">
            <v>105.47</v>
          </cell>
          <cell r="E32">
            <v>54.28</v>
          </cell>
          <cell r="F32">
            <v>526.70000000000005</v>
          </cell>
          <cell r="G32">
            <v>84.47</v>
          </cell>
          <cell r="H32">
            <v>540</v>
          </cell>
        </row>
        <row r="33">
          <cell r="B33" t="str">
            <v xml:space="preserve">G. Total of III,IV,V,VI.VII = </v>
          </cell>
          <cell r="C33">
            <v>3538.08</v>
          </cell>
          <cell r="D33">
            <v>105.47</v>
          </cell>
          <cell r="E33">
            <v>3134.33</v>
          </cell>
          <cell r="F33">
            <v>578.58999999999992</v>
          </cell>
          <cell r="G33">
            <v>93.89</v>
          </cell>
          <cell r="H33">
            <v>580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hinery"/>
      <sheetName val="Labour"/>
      <sheetName val="Material"/>
      <sheetName val="LMERate"/>
      <sheetName val="Sheet1"/>
    </sheetNames>
    <sheetDataSet>
      <sheetData sheetId="0" refreshError="1"/>
      <sheetData sheetId="1" refreshError="1"/>
      <sheetData sheetId="2" refreshError="1"/>
      <sheetData sheetId="3" refreshError="1">
        <row r="2">
          <cell r="B2" t="str">
            <v>Description of MachineUnit</v>
          </cell>
          <cell r="C2" t="str">
            <v>Description of Machine</v>
          </cell>
          <cell r="D2" t="str">
            <v>Unit</v>
          </cell>
          <cell r="E2" t="str">
            <v>Final Rate for SSR 2018-19</v>
          </cell>
        </row>
        <row r="3">
          <cell r="B3" t="str">
            <v>Air Compressorhour</v>
          </cell>
          <cell r="C3" t="str">
            <v>Air Compressor</v>
          </cell>
          <cell r="D3" t="str">
            <v>hour</v>
          </cell>
          <cell r="E3">
            <v>731</v>
          </cell>
        </row>
        <row r="4">
          <cell r="B4" t="str">
            <v>Batching and Mixing Plant (a) 30 cum capacityhour</v>
          </cell>
          <cell r="C4" t="str">
            <v>Batching and Mixing Plant (a) 30 cum capacity</v>
          </cell>
          <cell r="D4" t="str">
            <v xml:space="preserve"> hour</v>
          </cell>
          <cell r="E4">
            <v>2089</v>
          </cell>
        </row>
        <row r="5">
          <cell r="B5" t="str">
            <v>Batching and Mixing Plant (b) 15 - 20 cum capacityhour</v>
          </cell>
          <cell r="C5" t="str">
            <v>Batching and Mixing Plant (b)  15 - 20 cum capacity</v>
          </cell>
          <cell r="D5" t="str">
            <v xml:space="preserve"> hour</v>
          </cell>
          <cell r="E5">
            <v>1842</v>
          </cell>
        </row>
        <row r="6">
          <cell r="B6" t="str">
            <v>Bitumen Pressure Distributorhour</v>
          </cell>
          <cell r="C6" t="str">
            <v>Bitumen Pressure Distributor</v>
          </cell>
          <cell r="D6" t="str">
            <v xml:space="preserve"> hour</v>
          </cell>
          <cell r="E6">
            <v>1158</v>
          </cell>
        </row>
        <row r="7">
          <cell r="B7" t="str">
            <v>Bitumen Boiler oil firedhour</v>
          </cell>
          <cell r="C7" t="str">
            <v>Bitumen Boiler oil fired</v>
          </cell>
          <cell r="D7" t="str">
            <v xml:space="preserve"> hour</v>
          </cell>
          <cell r="E7">
            <v>200</v>
          </cell>
        </row>
        <row r="8">
          <cell r="B8" t="str">
            <v>Concrete Paver Finisher with 40 HP Motorhour</v>
          </cell>
          <cell r="C8" t="str">
            <v>Concrete Paver Finisher with 40 HP Motor</v>
          </cell>
          <cell r="D8" t="str">
            <v xml:space="preserve"> hour</v>
          </cell>
          <cell r="E8">
            <v>2594</v>
          </cell>
        </row>
        <row r="9">
          <cell r="B9" t="str">
            <v>Concrete Pump of 45 &amp; 30 cum capacityhour</v>
          </cell>
          <cell r="C9" t="str">
            <v>Concrete Pump of 45 &amp; 30 cum capacity</v>
          </cell>
          <cell r="D9" t="str">
            <v xml:space="preserve"> hour</v>
          </cell>
          <cell r="E9">
            <v>476</v>
          </cell>
        </row>
        <row r="10">
          <cell r="B10" t="str">
            <v>Concrete Buckethour</v>
          </cell>
          <cell r="C10" t="str">
            <v>Concrete Bucket</v>
          </cell>
          <cell r="D10" t="str">
            <v xml:space="preserve"> hour</v>
          </cell>
          <cell r="E10">
            <v>50</v>
          </cell>
        </row>
        <row r="11">
          <cell r="B11" t="str">
            <v>Concrete Mixer (a) 0.4/0.28 cumhour</v>
          </cell>
          <cell r="C11" t="str">
            <v>Concrete Mixer (a)  0.4/0.28 cum</v>
          </cell>
          <cell r="D11" t="str">
            <v xml:space="preserve"> hour</v>
          </cell>
          <cell r="E11">
            <v>625</v>
          </cell>
        </row>
        <row r="12">
          <cell r="B12" t="str">
            <v>Concrete Mixer (b) 1 cumhour</v>
          </cell>
          <cell r="C12" t="str">
            <v>Concrete Mixer (b) 1 cum</v>
          </cell>
          <cell r="D12" t="str">
            <v xml:space="preserve"> hour</v>
          </cell>
          <cell r="E12">
            <v>968</v>
          </cell>
        </row>
        <row r="13">
          <cell r="B13" t="str">
            <v>Crane (a) 80 tonneshour</v>
          </cell>
          <cell r="C13" t="str">
            <v>Crane (a)  80 tonnes</v>
          </cell>
          <cell r="D13" t="str">
            <v xml:space="preserve"> hour</v>
          </cell>
          <cell r="E13">
            <v>2700</v>
          </cell>
        </row>
        <row r="14">
          <cell r="B14" t="str">
            <v>Cranes b) 35 tonneshour</v>
          </cell>
          <cell r="C14" t="str">
            <v>Cranes b)  35 tonnes</v>
          </cell>
          <cell r="D14" t="str">
            <v xml:space="preserve"> hour</v>
          </cell>
          <cell r="E14">
            <v>2295</v>
          </cell>
        </row>
        <row r="15">
          <cell r="B15" t="str">
            <v>Cranes c) 3 tonneshour</v>
          </cell>
          <cell r="C15" t="str">
            <v>Cranes c) 3 tonnes</v>
          </cell>
          <cell r="D15" t="str">
            <v xml:space="preserve"> hour</v>
          </cell>
          <cell r="E15">
            <v>612</v>
          </cell>
        </row>
        <row r="16">
          <cell r="B16" t="str">
            <v>Dozer D - 80 - A 12hour</v>
          </cell>
          <cell r="C16" t="str">
            <v>Dozer D - 80 - A 12</v>
          </cell>
          <cell r="D16" t="str">
            <v xml:space="preserve"> hour</v>
          </cell>
          <cell r="E16">
            <v>3484</v>
          </cell>
        </row>
        <row r="17">
          <cell r="B17" t="str">
            <v>Dozer D - 50 - A 15hour</v>
          </cell>
          <cell r="C17" t="str">
            <v>Dozer D - 50 - A 15</v>
          </cell>
          <cell r="D17" t="str">
            <v xml:space="preserve"> hour</v>
          </cell>
          <cell r="E17">
            <v>2489</v>
          </cell>
        </row>
        <row r="18">
          <cell r="B18" t="str">
            <v>Emulsion Pressure Distributorhour</v>
          </cell>
          <cell r="C18" t="str">
            <v>Emulsion Pressure Distributor</v>
          </cell>
          <cell r="D18" t="str">
            <v xml:space="preserve"> hour</v>
          </cell>
          <cell r="E18">
            <v>968</v>
          </cell>
        </row>
        <row r="19">
          <cell r="B19" t="str">
            <v>Front End loader 1 cum bucket capacityhour</v>
          </cell>
          <cell r="C19" t="str">
            <v>Front End loader 1 cum bucket capacity</v>
          </cell>
          <cell r="D19" t="str">
            <v xml:space="preserve"> hour</v>
          </cell>
          <cell r="E19">
            <v>968</v>
          </cell>
        </row>
        <row r="20">
          <cell r="B20" t="str">
            <v>Generator (a) 125 KVAhour</v>
          </cell>
          <cell r="C20" t="str">
            <v>Generator (a)  125 KVA</v>
          </cell>
          <cell r="D20" t="str">
            <v xml:space="preserve"> hour</v>
          </cell>
          <cell r="E20">
            <v>1065</v>
          </cell>
        </row>
        <row r="21">
          <cell r="B21" t="str">
            <v>Generator( b) 63 KVAhour</v>
          </cell>
          <cell r="C21" t="str">
            <v>Generator( b)  63  KVA</v>
          </cell>
          <cell r="D21" t="str">
            <v xml:space="preserve"> hour</v>
          </cell>
          <cell r="E21">
            <v>800</v>
          </cell>
        </row>
        <row r="22">
          <cell r="B22" t="str">
            <v>GSB Plant 50 cumhour</v>
          </cell>
          <cell r="C22" t="str">
            <v>GSB Plant 50 cum</v>
          </cell>
          <cell r="D22" t="str">
            <v xml:space="preserve"> hour</v>
          </cell>
          <cell r="E22">
            <v>1737</v>
          </cell>
        </row>
        <row r="23">
          <cell r="B23" t="str">
            <v>Hotmix Plant - 120 TPH capacity ( Drum Mix Plant)hour</v>
          </cell>
          <cell r="C23" t="str">
            <v>Hotmix Plant - 120 TPH capacity ( Drum Mix Plant)</v>
          </cell>
          <cell r="D23" t="str">
            <v xml:space="preserve"> hour</v>
          </cell>
          <cell r="E23">
            <v>5410</v>
          </cell>
        </row>
        <row r="24">
          <cell r="B24" t="str">
            <v>Hotmix Plant - 100 TPH capacity ( Drum Mix Plant)hour</v>
          </cell>
          <cell r="C24" t="str">
            <v>Hotmix Plant - 100 TPH capacity ( Drum Mix Plant)</v>
          </cell>
          <cell r="D24" t="str">
            <v xml:space="preserve"> hour</v>
          </cell>
          <cell r="E24">
            <v>5077</v>
          </cell>
        </row>
        <row r="25">
          <cell r="B25" t="str">
            <v>Hotmix Plant - 60 to 90 TPH capacity ( Drum Mix Plant)hour</v>
          </cell>
          <cell r="C25" t="str">
            <v>Hotmix Plant - 60 to 90 TPH capacity ( Drum Mix Plant)</v>
          </cell>
          <cell r="D25" t="str">
            <v xml:space="preserve"> hour</v>
          </cell>
          <cell r="E25">
            <v>4578</v>
          </cell>
        </row>
        <row r="26">
          <cell r="B26" t="str">
            <v>Hotmix Plant - 40 to 60 TPH capacity ( Drum Mix Plant)hour</v>
          </cell>
          <cell r="C26" t="str">
            <v>Hotmix Plant - 40 to 60 TPH capacity ( Drum Mix Plant)</v>
          </cell>
          <cell r="D26" t="str">
            <v xml:space="preserve"> hour</v>
          </cell>
          <cell r="E26">
            <v>3912</v>
          </cell>
        </row>
        <row r="27">
          <cell r="B27" t="str">
            <v>Hydraulic Chip Spreaderhour</v>
          </cell>
          <cell r="C27" t="str">
            <v>Hydraulic Chip Spreader</v>
          </cell>
          <cell r="D27" t="str">
            <v xml:space="preserve"> hour</v>
          </cell>
          <cell r="E27">
            <v>400</v>
          </cell>
        </row>
        <row r="28">
          <cell r="B28" t="str">
            <v>Hydraulic Excavator of 1 cum buckethour</v>
          </cell>
          <cell r="C28" t="str">
            <v>Hydraulic Excavator of 1 cum bucket</v>
          </cell>
          <cell r="D28" t="str">
            <v xml:space="preserve"> hour</v>
          </cell>
          <cell r="E28">
            <v>1966</v>
          </cell>
        </row>
        <row r="29">
          <cell r="B29" t="str">
            <v>Integrated Stone Crusher 100THPhour</v>
          </cell>
          <cell r="C29" t="str">
            <v>Integrated Stone Crusher 100THP</v>
          </cell>
          <cell r="D29" t="str">
            <v xml:space="preserve"> hour</v>
          </cell>
          <cell r="E29">
            <v>12000</v>
          </cell>
        </row>
        <row r="30">
          <cell r="B30" t="str">
            <v>Integrated Stone Crusher 200 HPhour</v>
          </cell>
          <cell r="C30" t="str">
            <v>Integrated Stone Crusher 200 HP</v>
          </cell>
          <cell r="D30" t="str">
            <v xml:space="preserve"> hour</v>
          </cell>
          <cell r="E30">
            <v>15000</v>
          </cell>
        </row>
        <row r="31">
          <cell r="B31" t="str">
            <v>Kerb Casting Machinehour</v>
          </cell>
          <cell r="C31" t="str">
            <v>Kerb Casting Machine</v>
          </cell>
          <cell r="D31" t="str">
            <v xml:space="preserve"> hour</v>
          </cell>
          <cell r="E31">
            <v>532</v>
          </cell>
        </row>
        <row r="32">
          <cell r="B32" t="str">
            <v>Mastic Cookerhour</v>
          </cell>
          <cell r="C32" t="str">
            <v>Mastic Cooker</v>
          </cell>
          <cell r="D32" t="str">
            <v xml:space="preserve"> hour</v>
          </cell>
          <cell r="E32">
            <v>908</v>
          </cell>
        </row>
        <row r="33">
          <cell r="B33" t="str">
            <v>Mechanical Broom Hydraulichour</v>
          </cell>
          <cell r="C33" t="str">
            <v>Mechanical Broom Hydraulic</v>
          </cell>
          <cell r="D33" t="str">
            <v xml:space="preserve"> hour</v>
          </cell>
          <cell r="E33">
            <v>250</v>
          </cell>
        </row>
        <row r="34">
          <cell r="B34" t="str">
            <v>Motor Grader 3.35 mtr bladehour</v>
          </cell>
          <cell r="C34" t="str">
            <v>Motor Grader 3.35 mtr blade</v>
          </cell>
          <cell r="D34" t="str">
            <v xml:space="preserve"> hour</v>
          </cell>
          <cell r="E34">
            <v>1807</v>
          </cell>
        </row>
        <row r="35">
          <cell r="B35" t="str">
            <v>Mobile slurry seal equipmenthour</v>
          </cell>
          <cell r="C35" t="str">
            <v>Mobile slurry seal equipment</v>
          </cell>
          <cell r="D35" t="str">
            <v xml:space="preserve"> hour</v>
          </cell>
        </row>
        <row r="36">
          <cell r="B36" t="str">
            <v>Paver Finisher Hydrostatic with sensor control 100 TPHhour</v>
          </cell>
          <cell r="C36" t="str">
            <v>Paver Finisher Hydrostatic with sensor control 100 TPH</v>
          </cell>
          <cell r="D36" t="str">
            <v xml:space="preserve"> hour</v>
          </cell>
          <cell r="E36">
            <v>3000</v>
          </cell>
        </row>
        <row r="37">
          <cell r="B37" t="str">
            <v>Paver Finisher Mechanical 100 TPHhour</v>
          </cell>
          <cell r="C37" t="str">
            <v>Paver Finisher Mechanical 100 TPH</v>
          </cell>
          <cell r="D37" t="str">
            <v xml:space="preserve"> hour</v>
          </cell>
          <cell r="E37">
            <v>981</v>
          </cell>
        </row>
        <row r="38">
          <cell r="B38" t="str">
            <v>Piling Rig with Bantonite Pumphour</v>
          </cell>
          <cell r="C38" t="str">
            <v>Piling Rig with Bantonite Pump</v>
          </cell>
          <cell r="D38" t="str">
            <v xml:space="preserve"> hour</v>
          </cell>
          <cell r="E38">
            <v>4500</v>
          </cell>
        </row>
        <row r="39">
          <cell r="B39" t="str">
            <v>Pneumatic Road Rollerhour</v>
          </cell>
          <cell r="C39" t="str">
            <v>Pneumatic Road Roller</v>
          </cell>
          <cell r="D39" t="str">
            <v xml:space="preserve"> hour</v>
          </cell>
          <cell r="E39">
            <v>650</v>
          </cell>
        </row>
        <row r="40">
          <cell r="B40" t="str">
            <v>Pneumatic Sinking Planthour</v>
          </cell>
          <cell r="C40" t="str">
            <v>Pneumatic Sinking Plant</v>
          </cell>
          <cell r="D40" t="str">
            <v xml:space="preserve"> hour</v>
          </cell>
        </row>
        <row r="41">
          <cell r="B41" t="str">
            <v>Pot Hole Repair Machinehour</v>
          </cell>
          <cell r="C41" t="str">
            <v>Pot Hole Repair Machine</v>
          </cell>
          <cell r="D41" t="str">
            <v xml:space="preserve"> hour</v>
          </cell>
          <cell r="E41">
            <v>400</v>
          </cell>
        </row>
        <row r="42">
          <cell r="B42" t="str">
            <v>Prestressing Jack with Pump &amp; accesshour</v>
          </cell>
          <cell r="C42" t="str">
            <v>Prestressing Jack with Pump &amp; access</v>
          </cell>
          <cell r="D42" t="str">
            <v xml:space="preserve"> hour</v>
          </cell>
        </row>
        <row r="43">
          <cell r="B43" t="str">
            <v>Ripperhour</v>
          </cell>
          <cell r="C43" t="str">
            <v>Ripper</v>
          </cell>
          <cell r="D43" t="str">
            <v xml:space="preserve"> hour</v>
          </cell>
          <cell r="E43">
            <v>25</v>
          </cell>
        </row>
        <row r="44">
          <cell r="B44" t="str">
            <v>Rotavatorhour</v>
          </cell>
          <cell r="C44" t="str">
            <v>Rotavator</v>
          </cell>
          <cell r="D44" t="str">
            <v xml:space="preserve"> hour</v>
          </cell>
          <cell r="E44">
            <v>20</v>
          </cell>
        </row>
        <row r="45">
          <cell r="B45" t="str">
            <v>Road marking machinehour</v>
          </cell>
          <cell r="C45" t="str">
            <v>Road marking machine</v>
          </cell>
          <cell r="D45" t="str">
            <v xml:space="preserve"> hour</v>
          </cell>
          <cell r="E45">
            <v>100</v>
          </cell>
        </row>
        <row r="46">
          <cell r="B46" t="str">
            <v>Smooth Wheeled Roller 8 tonnehour</v>
          </cell>
          <cell r="C46" t="str">
            <v>Smooth Wheeled Roller 8 tonne</v>
          </cell>
          <cell r="D46" t="str">
            <v xml:space="preserve"> hour</v>
          </cell>
          <cell r="E46">
            <v>691</v>
          </cell>
        </row>
        <row r="47">
          <cell r="B47" t="str">
            <v>Tandem Road Rollerhour</v>
          </cell>
          <cell r="C47" t="str">
            <v>Tandem Road Roller</v>
          </cell>
          <cell r="D47" t="str">
            <v xml:space="preserve"> hour</v>
          </cell>
          <cell r="E47">
            <v>1392</v>
          </cell>
        </row>
        <row r="48">
          <cell r="B48" t="str">
            <v>Tipper - 5 cumkm</v>
          </cell>
          <cell r="C48" t="str">
            <v>Tipper - 5 cum</v>
          </cell>
          <cell r="D48" t="str">
            <v xml:space="preserve"> km</v>
          </cell>
          <cell r="E48">
            <v>62</v>
          </cell>
        </row>
        <row r="49">
          <cell r="B49" t="str">
            <v>Tipper - 5 cumtonne.km</v>
          </cell>
          <cell r="C49" t="str">
            <v>Tipper - 5 cum</v>
          </cell>
          <cell r="D49" t="str">
            <v xml:space="preserve"> tonne.km</v>
          </cell>
          <cell r="E49">
            <v>6</v>
          </cell>
        </row>
        <row r="50">
          <cell r="B50" t="str">
            <v>Tipper - 5 cumhour</v>
          </cell>
          <cell r="C50" t="str">
            <v>Tipper - 5 cum</v>
          </cell>
          <cell r="D50" t="str">
            <v xml:space="preserve"> hour</v>
          </cell>
          <cell r="E50">
            <v>745</v>
          </cell>
        </row>
        <row r="51">
          <cell r="B51" t="str">
            <v>Transit Mixer 4.0/4.5 cumhour</v>
          </cell>
          <cell r="C51" t="str">
            <v>Transit Mixer 4.0/4.5 cum</v>
          </cell>
          <cell r="D51" t="str">
            <v xml:space="preserve"> hour</v>
          </cell>
          <cell r="E51">
            <v>1399</v>
          </cell>
        </row>
        <row r="52">
          <cell r="B52" t="str">
            <v>Transit Mixer 4/4.5 cumtonne. km</v>
          </cell>
          <cell r="C52" t="str">
            <v>Transit Mixer 4/4.5 cum</v>
          </cell>
          <cell r="D52" t="str">
            <v xml:space="preserve"> tonne. km</v>
          </cell>
          <cell r="E52">
            <v>10</v>
          </cell>
        </row>
        <row r="53">
          <cell r="B53" t="str">
            <v>Transit Mixer 3.0 cumhour</v>
          </cell>
          <cell r="C53" t="str">
            <v>Transit Mixer 3.0 cum</v>
          </cell>
          <cell r="D53" t="str">
            <v xml:space="preserve"> hour</v>
          </cell>
          <cell r="E53">
            <v>1100</v>
          </cell>
        </row>
        <row r="54">
          <cell r="B54" t="str">
            <v>Transit Mixer 3.0 cumtonne. km</v>
          </cell>
          <cell r="C54" t="str">
            <v>Transit Mixer 3.0 cum</v>
          </cell>
          <cell r="D54" t="str">
            <v xml:space="preserve"> tonne. km</v>
          </cell>
          <cell r="E54">
            <v>8</v>
          </cell>
        </row>
        <row r="55">
          <cell r="B55" t="str">
            <v>Tractorhour</v>
          </cell>
          <cell r="C55" t="str">
            <v>Tractor</v>
          </cell>
          <cell r="D55" t="str">
            <v xml:space="preserve"> hour</v>
          </cell>
          <cell r="E55">
            <v>330</v>
          </cell>
        </row>
        <row r="56">
          <cell r="B56" t="str">
            <v>Tractor with Rotevatorhour</v>
          </cell>
          <cell r="C56" t="str">
            <v>Tractor with Rotevator</v>
          </cell>
          <cell r="D56" t="str">
            <v xml:space="preserve"> hour</v>
          </cell>
          <cell r="E56">
            <v>350</v>
          </cell>
        </row>
        <row r="57">
          <cell r="B57" t="str">
            <v>Tractor with Ripperhour</v>
          </cell>
          <cell r="C57" t="str">
            <v>Tractor with Ripper</v>
          </cell>
          <cell r="D57" t="str">
            <v xml:space="preserve"> hour</v>
          </cell>
          <cell r="E57">
            <v>1131</v>
          </cell>
        </row>
        <row r="58">
          <cell r="B58" t="str">
            <v>Truck 5.5 cum per 10 tonneskm</v>
          </cell>
          <cell r="C58" t="str">
            <v>Truck 5.5 cum per 10 tonnes</v>
          </cell>
          <cell r="D58" t="str">
            <v xml:space="preserve"> km</v>
          </cell>
          <cell r="E58">
            <v>31</v>
          </cell>
        </row>
        <row r="59">
          <cell r="B59" t="str">
            <v>Truck 5.5 cum per 10 tonneshour</v>
          </cell>
          <cell r="C59" t="str">
            <v>Truck 5.5 cum per 10 tonnes</v>
          </cell>
          <cell r="D59" t="str">
            <v xml:space="preserve"> hour</v>
          </cell>
          <cell r="E59">
            <v>600</v>
          </cell>
        </row>
        <row r="60">
          <cell r="B60" t="str">
            <v>Truck 5.5 cum per 10 tonnestonne. km</v>
          </cell>
          <cell r="C60" t="str">
            <v>Truck 5.5 cum per 10 tonnes</v>
          </cell>
          <cell r="D60" t="str">
            <v xml:space="preserve"> tonne. km</v>
          </cell>
          <cell r="E60">
            <v>3.63</v>
          </cell>
        </row>
        <row r="61">
          <cell r="B61" t="str">
            <v>Vibratory Roller 8 tonnehour</v>
          </cell>
          <cell r="C61" t="str">
            <v>Vibratory Roller 8 tonne</v>
          </cell>
          <cell r="D61" t="str">
            <v xml:space="preserve"> hour</v>
          </cell>
          <cell r="E61">
            <v>1591</v>
          </cell>
        </row>
        <row r="62">
          <cell r="B62" t="str">
            <v>Water Tankerhour</v>
          </cell>
          <cell r="C62" t="str">
            <v>Water Tanker</v>
          </cell>
          <cell r="D62" t="str">
            <v xml:space="preserve"> hour</v>
          </cell>
          <cell r="E62">
            <v>1250</v>
          </cell>
        </row>
        <row r="63">
          <cell r="B63" t="str">
            <v>Water Tankerkm</v>
          </cell>
          <cell r="C63" t="str">
            <v>Water Tanker</v>
          </cell>
          <cell r="D63" t="str">
            <v xml:space="preserve"> km</v>
          </cell>
          <cell r="E63">
            <v>24</v>
          </cell>
        </row>
        <row r="64">
          <cell r="B64" t="str">
            <v>Wet Mix Plant 60 TPHhour</v>
          </cell>
          <cell r="C64" t="str">
            <v>Wet Mix Plant 60 TPH</v>
          </cell>
          <cell r="D64" t="str">
            <v xml:space="preserve"> hour</v>
          </cell>
          <cell r="E64">
            <v>1500</v>
          </cell>
        </row>
        <row r="65">
          <cell r="B65" t="str">
            <v>Hotmix Plant - 160 TPH capacity BATCH MIX PLANThour</v>
          </cell>
          <cell r="C65" t="str">
            <v>Hotmix Plant - 160 TPH capacity BATCH MIX PLANT</v>
          </cell>
          <cell r="D65" t="str">
            <v xml:space="preserve"> hour</v>
          </cell>
          <cell r="E65">
            <v>12000</v>
          </cell>
        </row>
        <row r="66">
          <cell r="B66" t="str">
            <v>Hotmix Plant - 120 TPH capacity BATCH MIX PLANThour</v>
          </cell>
          <cell r="C66" t="str">
            <v>Hotmix Plant - 120 TPH capacity BATCH MIX PLANT</v>
          </cell>
          <cell r="D66" t="str">
            <v xml:space="preserve"> hour</v>
          </cell>
          <cell r="E66">
            <v>11000</v>
          </cell>
        </row>
        <row r="67">
          <cell r="B67" t="str">
            <v>Hotmix Plant - 80 TPH capacity BATCH MIX PLANThour</v>
          </cell>
          <cell r="C67" t="str">
            <v>Hotmix Plant - 80 TPH capacity BATCH MIX PLANT</v>
          </cell>
          <cell r="D67" t="str">
            <v xml:space="preserve"> hour</v>
          </cell>
          <cell r="E67">
            <v>10000</v>
          </cell>
        </row>
        <row r="68">
          <cell r="B68" t="str">
            <v>Air compressor with pneumatic chisel attachment for cutting hard clay.hour</v>
          </cell>
          <cell r="C68" t="str">
            <v>Air compressor with pneumatic chisel attachment for cutting hard clay.</v>
          </cell>
          <cell r="D68" t="str">
            <v>hour</v>
          </cell>
          <cell r="E68">
            <v>900</v>
          </cell>
        </row>
        <row r="69">
          <cell r="B69" t="str">
            <v>Batch type cold mixing plant 100-120 TPH capacity producing an average output of 75 tonne per hourhour</v>
          </cell>
          <cell r="C69" t="str">
            <v>Batch type cold mixing plant 100-120 TPH capacity producing an average output of 75 tonne per hour</v>
          </cell>
          <cell r="D69" t="str">
            <v>hour</v>
          </cell>
          <cell r="E69">
            <v>10000</v>
          </cell>
        </row>
        <row r="70">
          <cell r="B70" t="str">
            <v>Belt conveyor systemhour</v>
          </cell>
          <cell r="C70" t="str">
            <v>Belt conveyor system</v>
          </cell>
          <cell r="D70" t="str">
            <v>hour</v>
          </cell>
          <cell r="E70">
            <v>125</v>
          </cell>
        </row>
        <row r="71">
          <cell r="B71" t="str">
            <v>Boat to carry atleast 20 personshour</v>
          </cell>
          <cell r="C71" t="str">
            <v>Boat to carry atleast 20 persons</v>
          </cell>
          <cell r="D71" t="str">
            <v>hour</v>
          </cell>
          <cell r="E71">
            <v>550</v>
          </cell>
        </row>
        <row r="72">
          <cell r="B72" t="str">
            <v>Cement concrete batch mix plant @ 175 cum per hour (effective output)hour</v>
          </cell>
          <cell r="C72" t="str">
            <v>Cement concrete batch mix plant @ 175 cum per hour (effective output)</v>
          </cell>
          <cell r="D72" t="str">
            <v>hour</v>
          </cell>
          <cell r="E72">
            <v>10500</v>
          </cell>
        </row>
        <row r="73">
          <cell r="B73" t="str">
            <v>Cement concrete batch mix plant @ 75 cum per hourhour</v>
          </cell>
          <cell r="C73" t="str">
            <v>Cement concrete batch mix plant @ 75 cum per hour</v>
          </cell>
          <cell r="D73" t="str">
            <v>hour</v>
          </cell>
          <cell r="E73">
            <v>6500</v>
          </cell>
        </row>
        <row r="74">
          <cell r="B74" t="str">
            <v>Cold milling machine @ 20 cum per hourhour</v>
          </cell>
          <cell r="C74" t="str">
            <v>Cold milling machine @ 20 cum per hour</v>
          </cell>
          <cell r="D74" t="str">
            <v>hour</v>
          </cell>
          <cell r="E74">
            <v>150</v>
          </cell>
        </row>
        <row r="75">
          <cell r="B75" t="str">
            <v>Crane 5 tonne capacityhour</v>
          </cell>
          <cell r="C75" t="str">
            <v xml:space="preserve">Crane  5 tonne capacity </v>
          </cell>
          <cell r="D75" t="str">
            <v>hour</v>
          </cell>
          <cell r="E75">
            <v>917</v>
          </cell>
        </row>
        <row r="76">
          <cell r="B76" t="str">
            <v>Crane 10 tonne capacityhour</v>
          </cell>
          <cell r="C76" t="str">
            <v xml:space="preserve">Crane  10 tonne capacity </v>
          </cell>
          <cell r="D76" t="str">
            <v>hour</v>
          </cell>
          <cell r="E76">
            <v>1000</v>
          </cell>
        </row>
        <row r="77">
          <cell r="B77" t="str">
            <v>Crane 15 tonne capacityHour</v>
          </cell>
          <cell r="C77" t="str">
            <v>Crane 15 tonne capacity</v>
          </cell>
          <cell r="D77" t="str">
            <v>Hour</v>
          </cell>
          <cell r="E77">
            <v>1100</v>
          </cell>
        </row>
        <row r="78">
          <cell r="B78" t="str">
            <v>Crane 20 tonne capacityhour</v>
          </cell>
          <cell r="C78" t="str">
            <v xml:space="preserve">Crane  20 tonne capacity </v>
          </cell>
          <cell r="D78" t="str">
            <v>hour</v>
          </cell>
          <cell r="E78">
            <v>1225</v>
          </cell>
        </row>
        <row r="79">
          <cell r="B79" t="str">
            <v>Crane 40 T capacityhour</v>
          </cell>
          <cell r="C79" t="str">
            <v>Crane 40 T capacity</v>
          </cell>
          <cell r="D79" t="str">
            <v>hour</v>
          </cell>
          <cell r="E79">
            <v>2295</v>
          </cell>
        </row>
        <row r="80">
          <cell r="B80" t="str">
            <v>Crane with grab 0.75 cum capacityhour</v>
          </cell>
          <cell r="C80" t="str">
            <v xml:space="preserve">Crane with grab 0.75 cum capacity </v>
          </cell>
          <cell r="D80" t="str">
            <v>hour</v>
          </cell>
          <cell r="E80">
            <v>350</v>
          </cell>
        </row>
        <row r="81">
          <cell r="B81" t="str">
            <v>Compressor with guniting equipment along with accessorieshour</v>
          </cell>
          <cell r="C81" t="str">
            <v>Compressor with guniting equipment along with accessories</v>
          </cell>
          <cell r="D81" t="str">
            <v>hour</v>
          </cell>
          <cell r="E81">
            <v>900</v>
          </cell>
        </row>
        <row r="82">
          <cell r="B82" t="str">
            <v>Drum mix plant for cold mixes of appropriate capacity but not less than 75 tonnes/hour. (35-40tonne)hour</v>
          </cell>
          <cell r="C82" t="str">
            <v>Drum mix plant for cold mixes of appropriate capacity but not less than 75 tonnes/hour. (35-40tonne)</v>
          </cell>
          <cell r="D82" t="str">
            <v>hour</v>
          </cell>
          <cell r="E82">
            <v>7500</v>
          </cell>
        </row>
        <row r="83">
          <cell r="B83" t="str">
            <v>Epoxy Injection gunhour</v>
          </cell>
          <cell r="C83" t="str">
            <v>Epoxy Injection gun</v>
          </cell>
          <cell r="D83" t="str">
            <v>hour</v>
          </cell>
        </row>
        <row r="84">
          <cell r="B84" t="str">
            <v>Generator 33 KVAhour</v>
          </cell>
          <cell r="C84" t="str">
            <v>Generator 33 KVA</v>
          </cell>
          <cell r="D84" t="str">
            <v>hour</v>
          </cell>
          <cell r="E84">
            <v>394</v>
          </cell>
        </row>
        <row r="85">
          <cell r="B85" t="str">
            <v>Generator 100 KVAhour</v>
          </cell>
          <cell r="C85" t="str">
            <v>Generator 100 KVA</v>
          </cell>
          <cell r="D85" t="str">
            <v>hour</v>
          </cell>
          <cell r="E85">
            <v>794</v>
          </cell>
        </row>
        <row r="86">
          <cell r="B86" t="str">
            <v>Generator 250 KVAhour</v>
          </cell>
          <cell r="C86" t="str">
            <v>Generator 250 KVA</v>
          </cell>
          <cell r="D86" t="str">
            <v>hour</v>
          </cell>
          <cell r="E86">
            <v>1200</v>
          </cell>
        </row>
        <row r="87">
          <cell r="B87" t="str">
            <v>Induction, deinduction and erection of plant and equipment including all components and accessories for pneumatic method of well sinking.hour</v>
          </cell>
          <cell r="C87" t="str">
            <v xml:space="preserve">Induction, deinduction and erection of plant and equipment including all components and accessories for pneumatic method of well sinking. </v>
          </cell>
          <cell r="D87" t="str">
            <v>hour</v>
          </cell>
        </row>
        <row r="88">
          <cell r="B88" t="str">
            <v>Joint Cutting Machine with 2-3 blades (for rigid pavement)hour</v>
          </cell>
          <cell r="C88" t="str">
            <v>Joint Cutting Machine with 2-3 blades (for rigid pavement)</v>
          </cell>
          <cell r="D88" t="str">
            <v>hour</v>
          </cell>
          <cell r="E88">
            <v>800</v>
          </cell>
        </row>
        <row r="89">
          <cell r="B89" t="str">
            <v>Jack for Lifting 40 tonne lifting capacity.day</v>
          </cell>
          <cell r="C89" t="str">
            <v>Jack for Lifting  40 tonne lifting capacity.</v>
          </cell>
          <cell r="D89" t="str">
            <v>day</v>
          </cell>
          <cell r="E89">
            <v>3000</v>
          </cell>
        </row>
        <row r="90">
          <cell r="B90" t="str">
            <v>Piling rig Including double acting pile driving hammer (Hydraulic rig)hrs</v>
          </cell>
          <cell r="C90" t="str">
            <v xml:space="preserve">Piling rig Including double acting pile driving hammer (Hydraulic rig) </v>
          </cell>
          <cell r="D90" t="str">
            <v>hrs</v>
          </cell>
          <cell r="E90">
            <v>4500</v>
          </cell>
        </row>
        <row r="91">
          <cell r="B91" t="str">
            <v>Plate compactorhour</v>
          </cell>
          <cell r="C91" t="str">
            <v>Plate compactor</v>
          </cell>
          <cell r="D91" t="str">
            <v>hour</v>
          </cell>
          <cell r="E91">
            <v>200</v>
          </cell>
        </row>
        <row r="92">
          <cell r="B92" t="str">
            <v>Snow blower equipment 140 HP @ 600 cum per hourhour</v>
          </cell>
          <cell r="C92" t="str">
            <v>Snow blower equipment 140 HP @ 600 cum per hour</v>
          </cell>
          <cell r="D92" t="str">
            <v>hour</v>
          </cell>
        </row>
        <row r="93">
          <cell r="B93" t="str">
            <v>Texturing machine (for rigid pavement)hour</v>
          </cell>
          <cell r="C93" t="str">
            <v>Texturing machine (for rigid pavement)</v>
          </cell>
          <cell r="D93" t="str">
            <v>hour</v>
          </cell>
          <cell r="E93">
            <v>145</v>
          </cell>
        </row>
        <row r="94">
          <cell r="B94" t="str">
            <v>Truck Trailor 30 tonne capacityhour</v>
          </cell>
          <cell r="C94" t="str">
            <v>Truck Trailor 30 tonne  capacity</v>
          </cell>
          <cell r="D94" t="str">
            <v>hour</v>
          </cell>
          <cell r="E94">
            <v>1100</v>
          </cell>
        </row>
        <row r="95">
          <cell r="B95" t="str">
            <v>Truck Trailor 30 tonne capacityt.km</v>
          </cell>
          <cell r="C95" t="str">
            <v xml:space="preserve"> Truck Trailor 30 tonne  capacity</v>
          </cell>
          <cell r="D95" t="str">
            <v>t.km</v>
          </cell>
          <cell r="E95">
            <v>6</v>
          </cell>
        </row>
        <row r="96">
          <cell r="B96" t="str">
            <v>Tunnel Boring machinehour</v>
          </cell>
          <cell r="C96" t="str">
            <v>Tunnel Boring machine</v>
          </cell>
          <cell r="D96" t="str">
            <v>hour</v>
          </cell>
        </row>
        <row r="97">
          <cell r="B97" t="str">
            <v>Vibrating Pile driving hammer complete with power unit and accessories.hour</v>
          </cell>
          <cell r="C97" t="str">
            <v>Vibrating Pile driving hammer complete with power unit and accessories.</v>
          </cell>
          <cell r="D97" t="str">
            <v>hour</v>
          </cell>
          <cell r="E97">
            <v>4500</v>
          </cell>
        </row>
        <row r="98">
          <cell r="B98" t="str">
            <v>Wet Mix Plant 100 TPHhour</v>
          </cell>
          <cell r="C98" t="str">
            <v xml:space="preserve">Wet Mix Plant 100 TPH </v>
          </cell>
          <cell r="D98" t="str">
            <v>hour</v>
          </cell>
          <cell r="E98">
            <v>1737</v>
          </cell>
        </row>
        <row r="99">
          <cell r="B99" t="str">
            <v>Wet Mix Plant 75 TPHhour</v>
          </cell>
          <cell r="C99" t="str">
            <v xml:space="preserve">Wet Mix Plant 75 TPH </v>
          </cell>
          <cell r="D99" t="str">
            <v>hour</v>
          </cell>
          <cell r="E99">
            <v>1200</v>
          </cell>
        </row>
        <row r="100">
          <cell r="B100" t="str">
            <v>Vibrator (Electrical)Hour</v>
          </cell>
          <cell r="C100" t="str">
            <v>Vibrator (Electrical)</v>
          </cell>
          <cell r="D100" t="str">
            <v>Hour</v>
          </cell>
          <cell r="E100">
            <v>157</v>
          </cell>
        </row>
        <row r="101">
          <cell r="B101" t="str">
            <v>Reversible drum concrete mixer with SCADAHour</v>
          </cell>
          <cell r="C101" t="str">
            <v>Reversible drum concrete mixer with SCADA</v>
          </cell>
          <cell r="D101" t="str">
            <v>Hour</v>
          </cell>
          <cell r="E101">
            <v>698</v>
          </cell>
        </row>
        <row r="102">
          <cell r="B102" t="str">
            <v>Pile boring machinery 325 - 400 mm dia.R.Mt.</v>
          </cell>
          <cell r="C102" t="str">
            <v>Pile boring machinery 325 - 400 mm dia.</v>
          </cell>
          <cell r="D102" t="str">
            <v>R.Mt.</v>
          </cell>
          <cell r="E102">
            <v>186</v>
          </cell>
        </row>
        <row r="103">
          <cell r="B103">
            <v>0</v>
          </cell>
        </row>
        <row r="104">
          <cell r="B104">
            <v>0</v>
          </cell>
        </row>
        <row r="105">
          <cell r="B105">
            <v>0</v>
          </cell>
        </row>
        <row r="106">
          <cell r="B106" t="str">
            <v>DescriptionPer Unit</v>
          </cell>
          <cell r="C106" t="str">
            <v>Description</v>
          </cell>
          <cell r="D106" t="str">
            <v>Per Unit</v>
          </cell>
          <cell r="E106" t="str">
            <v>Rate</v>
          </cell>
        </row>
        <row r="107">
          <cell r="B107" t="str">
            <v>Black Smith With Tools - II ClassDay</v>
          </cell>
          <cell r="C107" t="str">
            <v>Black Smith With Tools - II Class</v>
          </cell>
          <cell r="D107" t="str">
            <v>Day</v>
          </cell>
          <cell r="E107">
            <v>484</v>
          </cell>
        </row>
        <row r="108">
          <cell r="B108" t="str">
            <v>Stone Cutter With Tools - Semi SkilledDay</v>
          </cell>
          <cell r="C108" t="str">
            <v>Stone Cutter With Tools - Semi Skilled</v>
          </cell>
          <cell r="D108" t="str">
            <v>Day</v>
          </cell>
          <cell r="E108">
            <v>484</v>
          </cell>
        </row>
        <row r="109">
          <cell r="B109" t="str">
            <v>Mason I Class SkilledDay</v>
          </cell>
          <cell r="C109" t="str">
            <v>Mason I Class Skilled</v>
          </cell>
          <cell r="D109" t="str">
            <v>Day</v>
          </cell>
          <cell r="E109">
            <v>511</v>
          </cell>
        </row>
        <row r="110">
          <cell r="B110" t="str">
            <v>Mason II Class SkilledDay</v>
          </cell>
          <cell r="C110" t="str">
            <v>Mason II Class Skilled</v>
          </cell>
          <cell r="D110" t="str">
            <v>Day</v>
          </cell>
          <cell r="E110">
            <v>511</v>
          </cell>
        </row>
        <row r="111">
          <cell r="B111" t="str">
            <v>Cart with DriverDay</v>
          </cell>
          <cell r="C111" t="str">
            <v>Cart with Driver</v>
          </cell>
          <cell r="D111" t="str">
            <v>Day</v>
          </cell>
          <cell r="E111">
            <v>572</v>
          </cell>
        </row>
        <row r="116">
          <cell r="B116" t="str">
            <v>Carpenter I Class SkilledDay</v>
          </cell>
          <cell r="C116" t="str">
            <v>Carpenter I Class Skilled</v>
          </cell>
          <cell r="D116" t="str">
            <v>Day</v>
          </cell>
          <cell r="E116">
            <v>511</v>
          </cell>
        </row>
        <row r="117">
          <cell r="B117" t="str">
            <v>Carpenter II Class SkilledDay</v>
          </cell>
          <cell r="C117" t="str">
            <v>Carpenter II Class Skilled</v>
          </cell>
          <cell r="D117" t="str">
            <v>Day</v>
          </cell>
          <cell r="E117">
            <v>511</v>
          </cell>
        </row>
        <row r="118">
          <cell r="B118" t="str">
            <v>Plumber With Tools - SkilledDay</v>
          </cell>
          <cell r="C118" t="str">
            <v>Plumber With Tools - Skilled</v>
          </cell>
          <cell r="D118" t="str">
            <v>Day</v>
          </cell>
          <cell r="E118">
            <v>511</v>
          </cell>
        </row>
        <row r="119">
          <cell r="B119" t="str">
            <v>Glazier With Tools - SkilledDay</v>
          </cell>
          <cell r="C119" t="str">
            <v>Glazier With Tools - Skilled</v>
          </cell>
          <cell r="D119" t="str">
            <v>Day</v>
          </cell>
          <cell r="E119">
            <v>511</v>
          </cell>
        </row>
        <row r="120">
          <cell r="B120" t="str">
            <v>Tin Smith With Tools - Semi SkilledDay</v>
          </cell>
          <cell r="C120" t="str">
            <v>Tin Smith With Tools - Semi Skilled</v>
          </cell>
          <cell r="D120" t="str">
            <v>Day</v>
          </cell>
          <cell r="E120">
            <v>484</v>
          </cell>
        </row>
        <row r="121">
          <cell r="B121" t="str">
            <v>Painter I Class SkilledDay</v>
          </cell>
          <cell r="C121" t="str">
            <v>Painter I Class Skilled</v>
          </cell>
          <cell r="D121" t="str">
            <v>Day</v>
          </cell>
          <cell r="E121">
            <v>511</v>
          </cell>
        </row>
        <row r="122">
          <cell r="B122" t="str">
            <v>Painter II Class SkilledDay</v>
          </cell>
          <cell r="C122" t="str">
            <v>Painter II Class Skilled</v>
          </cell>
          <cell r="D122" t="str">
            <v>Day</v>
          </cell>
          <cell r="E122">
            <v>511</v>
          </cell>
        </row>
        <row r="123">
          <cell r="B123" t="str">
            <v>Head Fitter With Tools - SkilledDay</v>
          </cell>
          <cell r="C123" t="str">
            <v>Head Fitter With Tools - Skilled</v>
          </cell>
          <cell r="D123" t="str">
            <v>Day</v>
          </cell>
          <cell r="E123">
            <v>511</v>
          </cell>
        </row>
        <row r="124">
          <cell r="B124" t="str">
            <v>MechanicDay</v>
          </cell>
          <cell r="C124" t="str">
            <v>Mechanic</v>
          </cell>
          <cell r="D124" t="str">
            <v>Day</v>
          </cell>
          <cell r="E124">
            <v>511</v>
          </cell>
        </row>
        <row r="125">
          <cell r="B125" t="str">
            <v>Lorry Driver / Mixer OperatorDay</v>
          </cell>
          <cell r="C125" t="str">
            <v>Lorry Driver / Mixer Operator</v>
          </cell>
          <cell r="D125" t="str">
            <v>Day</v>
          </cell>
          <cell r="E125">
            <v>511</v>
          </cell>
        </row>
        <row r="126">
          <cell r="B126" t="str">
            <v>Welder / Driller - SkilledDay</v>
          </cell>
          <cell r="C126" t="str">
            <v>Welder / Driller - Skilled</v>
          </cell>
          <cell r="D126" t="str">
            <v>Day</v>
          </cell>
          <cell r="E126">
            <v>511</v>
          </cell>
        </row>
        <row r="127">
          <cell r="B127" t="str">
            <v>Polishman - Semi SkilledDay</v>
          </cell>
          <cell r="C127" t="str">
            <v>Polishman - Semi Skilled</v>
          </cell>
          <cell r="D127" t="str">
            <v>Day</v>
          </cell>
          <cell r="E127">
            <v>484</v>
          </cell>
        </row>
        <row r="128">
          <cell r="B128" t="str">
            <v>Assistant Plumber - SkilledDay</v>
          </cell>
          <cell r="C128" t="str">
            <v>Assistant Plumber - Skilled</v>
          </cell>
          <cell r="D128" t="str">
            <v>Day</v>
          </cell>
          <cell r="E128">
            <v>484</v>
          </cell>
        </row>
        <row r="129">
          <cell r="B129" t="str">
            <v>Maistry Skilled / Supervisor / MateDay</v>
          </cell>
          <cell r="C129" t="str">
            <v>Maistry Skilled / Supervisor / Mate</v>
          </cell>
          <cell r="D129" t="str">
            <v>Day</v>
          </cell>
          <cell r="E129">
            <v>511</v>
          </cell>
        </row>
        <row r="130">
          <cell r="B130" t="str">
            <v>Vibrator Operator - SkilledDay</v>
          </cell>
          <cell r="C130" t="str">
            <v>Vibrator Operator - Skilled</v>
          </cell>
          <cell r="D130" t="str">
            <v>Day</v>
          </cell>
          <cell r="E130">
            <v>511</v>
          </cell>
        </row>
        <row r="131">
          <cell r="B131" t="str">
            <v>Skilled LabourDay</v>
          </cell>
          <cell r="C131" t="str">
            <v>Skilled Labour</v>
          </cell>
          <cell r="D131" t="str">
            <v>Day</v>
          </cell>
          <cell r="E131">
            <v>464</v>
          </cell>
        </row>
        <row r="132">
          <cell r="B132" t="str">
            <v>Boreman SkilledDay</v>
          </cell>
          <cell r="C132" t="str">
            <v>Boreman Skilled</v>
          </cell>
          <cell r="D132" t="str">
            <v>Day</v>
          </cell>
          <cell r="E132">
            <v>511</v>
          </cell>
        </row>
        <row r="133">
          <cell r="B133" t="str">
            <v>Asphalt Sprayer SkilledDay</v>
          </cell>
          <cell r="C133" t="str">
            <v>Asphalt Sprayer Skilled</v>
          </cell>
          <cell r="D133" t="str">
            <v>Day</v>
          </cell>
          <cell r="E133">
            <v>511</v>
          </cell>
        </row>
        <row r="134">
          <cell r="B134" t="str">
            <v>Minor or Blaster Semi SkilledDay</v>
          </cell>
          <cell r="C134" t="str">
            <v>Minor or Blaster Semi Skilled</v>
          </cell>
          <cell r="D134" t="str">
            <v>Day</v>
          </cell>
          <cell r="E134">
            <v>484</v>
          </cell>
        </row>
        <row r="135">
          <cell r="B135" t="str">
            <v>Quarry Man - Semi SkilledDay</v>
          </cell>
          <cell r="C135" t="str">
            <v>Quarry Man - Semi Skilled</v>
          </cell>
          <cell r="D135" t="str">
            <v>Day</v>
          </cell>
          <cell r="E135">
            <v>484</v>
          </cell>
        </row>
        <row r="136">
          <cell r="B136" t="str">
            <v>Painter / White Washer - Semi SkilledDay</v>
          </cell>
          <cell r="C136" t="str">
            <v>Painter / White Washer - Semi Skilled</v>
          </cell>
          <cell r="D136" t="str">
            <v>Day</v>
          </cell>
          <cell r="E136">
            <v>484</v>
          </cell>
        </row>
        <row r="137">
          <cell r="B137" t="str">
            <v>Labour for Excavation in Hard Rock (Un Blast)Day</v>
          </cell>
          <cell r="C137" t="str">
            <v>Labour for Excavation in Hard Rock (Un Blast)</v>
          </cell>
          <cell r="D137" t="str">
            <v>Day</v>
          </cell>
          <cell r="E137">
            <v>464</v>
          </cell>
        </row>
        <row r="138">
          <cell r="B138" t="str">
            <v>Tile Turner Semi SkilledDay</v>
          </cell>
          <cell r="C138" t="str">
            <v>Tile Turner Semi Skilled</v>
          </cell>
          <cell r="D138" t="str">
            <v>Day</v>
          </cell>
          <cell r="E138">
            <v>484</v>
          </cell>
        </row>
        <row r="139">
          <cell r="B139" t="str">
            <v>Mazdoor - For PolishingDay</v>
          </cell>
          <cell r="C139" t="str">
            <v>Mazdoor - For Polishing</v>
          </cell>
          <cell r="D139" t="str">
            <v>Day</v>
          </cell>
          <cell r="E139">
            <v>464</v>
          </cell>
        </row>
        <row r="140">
          <cell r="B140" t="str">
            <v>Bar Bender SkilledDay</v>
          </cell>
          <cell r="C140" t="str">
            <v>Bar Bender Skilled</v>
          </cell>
          <cell r="D140" t="str">
            <v>Day</v>
          </cell>
          <cell r="E140">
            <v>484</v>
          </cell>
        </row>
        <row r="141">
          <cell r="B141" t="str">
            <v>Bhisti (Mixing / Curing) - Semi SkilledDay</v>
          </cell>
          <cell r="C141" t="str">
            <v>Bhisti (Mixing / Curing) - Semi Skilled</v>
          </cell>
          <cell r="D141" t="str">
            <v>Day</v>
          </cell>
          <cell r="E141">
            <v>484</v>
          </cell>
        </row>
        <row r="142">
          <cell r="B142" t="str">
            <v>Mukadam - Semi SkilledDay</v>
          </cell>
          <cell r="C142" t="str">
            <v>Mukadam - Semi Skilled</v>
          </cell>
          <cell r="D142" t="str">
            <v>Day</v>
          </cell>
          <cell r="E142">
            <v>484</v>
          </cell>
        </row>
        <row r="143">
          <cell r="B143" t="str">
            <v>Tar Handler - Semi SkilledDay</v>
          </cell>
          <cell r="C143" t="str">
            <v>Tar Handler - Semi Skilled</v>
          </cell>
          <cell r="D143" t="str">
            <v>Day</v>
          </cell>
          <cell r="E143">
            <v>484</v>
          </cell>
        </row>
        <row r="144">
          <cell r="B144" t="str">
            <v>Helper Un SkilledDay</v>
          </cell>
          <cell r="C144" t="str">
            <v>Helper Un Skilled</v>
          </cell>
          <cell r="D144" t="str">
            <v>Day</v>
          </cell>
          <cell r="E144">
            <v>484</v>
          </cell>
        </row>
        <row r="145">
          <cell r="B145" t="str">
            <v>Tree Cutter - Semi SkilledDay</v>
          </cell>
          <cell r="C145" t="str">
            <v>Tree Cutter - Semi Skilled</v>
          </cell>
          <cell r="D145" t="str">
            <v>Day</v>
          </cell>
          <cell r="E145">
            <v>484</v>
          </cell>
        </row>
        <row r="146">
          <cell r="B146" t="str">
            <v>NavaghaniDay</v>
          </cell>
          <cell r="C146" t="str">
            <v>Navaghani</v>
          </cell>
          <cell r="D146" t="str">
            <v>Day</v>
          </cell>
          <cell r="E146">
            <v>484</v>
          </cell>
        </row>
        <row r="147">
          <cell r="B147" t="str">
            <v>Mazdoor - Unskilled Heavy MaleDay</v>
          </cell>
          <cell r="C147" t="str">
            <v>Mazdoor - Unskilled Heavy Male</v>
          </cell>
          <cell r="D147" t="str">
            <v>Day</v>
          </cell>
          <cell r="E147">
            <v>464</v>
          </cell>
        </row>
        <row r="148">
          <cell r="B148" t="str">
            <v>Mazdoor - Unskilled Heavy FemaleDay</v>
          </cell>
          <cell r="C148" t="str">
            <v>Mazdoor - Unskilled Heavy Female</v>
          </cell>
          <cell r="D148" t="str">
            <v>Day</v>
          </cell>
          <cell r="E148">
            <v>464</v>
          </cell>
        </row>
        <row r="149">
          <cell r="B149" t="str">
            <v>Below BoyDay</v>
          </cell>
          <cell r="C149" t="str">
            <v>Below Boy</v>
          </cell>
          <cell r="D149" t="str">
            <v>Day</v>
          </cell>
          <cell r="E149">
            <v>464</v>
          </cell>
        </row>
        <row r="150">
          <cell r="B150" t="str">
            <v>Fitter With Tools I Class SkilledDay</v>
          </cell>
          <cell r="C150" t="str">
            <v>Fitter With Tools I Class Skilled</v>
          </cell>
          <cell r="D150" t="str">
            <v>Day</v>
          </cell>
          <cell r="E150">
            <v>511</v>
          </cell>
        </row>
        <row r="151">
          <cell r="B151" t="str">
            <v>Fitter With Tools II Class SkilledDay</v>
          </cell>
          <cell r="C151" t="str">
            <v>Fitter With Tools II Class Skilled</v>
          </cell>
          <cell r="D151" t="str">
            <v>Day</v>
          </cell>
          <cell r="E151">
            <v>484</v>
          </cell>
        </row>
        <row r="152">
          <cell r="B152" t="str">
            <v>Gun Man for GunitingDay</v>
          </cell>
          <cell r="C152" t="str">
            <v>Gun Man for Guniting</v>
          </cell>
          <cell r="D152" t="str">
            <v>Day</v>
          </cell>
          <cell r="E152">
            <v>511</v>
          </cell>
        </row>
        <row r="153">
          <cell r="B153" t="str">
            <v>Laboratory AssistantDay</v>
          </cell>
          <cell r="C153" t="str">
            <v>Laboratory Assistant</v>
          </cell>
          <cell r="D153" t="str">
            <v>Day</v>
          </cell>
          <cell r="E153">
            <v>511</v>
          </cell>
        </row>
        <row r="154">
          <cell r="B154" t="str">
            <v>Labour for Tile TurningDay</v>
          </cell>
          <cell r="C154" t="str">
            <v>Labour for Tile Turning</v>
          </cell>
          <cell r="D154" t="str">
            <v>Day</v>
          </cell>
          <cell r="E154">
            <v>464</v>
          </cell>
        </row>
        <row r="155">
          <cell r="B155" t="str">
            <v>Excavator - Unskilled HeavyDay</v>
          </cell>
          <cell r="C155" t="str">
            <v>Excavator - Unskilled Heavy</v>
          </cell>
          <cell r="D155" t="str">
            <v>Day</v>
          </cell>
          <cell r="E155">
            <v>464</v>
          </cell>
        </row>
        <row r="156">
          <cell r="B156" t="str">
            <v>Breaker - Semi SkilledDay</v>
          </cell>
          <cell r="C156" t="str">
            <v>Breaker - Semi Skilled</v>
          </cell>
          <cell r="D156" t="str">
            <v>Day</v>
          </cell>
          <cell r="E156">
            <v>484</v>
          </cell>
        </row>
        <row r="157">
          <cell r="B157" t="str">
            <v>Hole Driller Semi SkilledDay</v>
          </cell>
          <cell r="C157" t="str">
            <v>Hole Driller Semi Skilled</v>
          </cell>
          <cell r="D157" t="str">
            <v>Day</v>
          </cell>
          <cell r="E157">
            <v>484</v>
          </cell>
        </row>
        <row r="158">
          <cell r="B158" t="str">
            <v>Chiseler Semi SkilledDay</v>
          </cell>
          <cell r="C158" t="str">
            <v>Chiseler Semi Skilled</v>
          </cell>
          <cell r="D158" t="str">
            <v>Day</v>
          </cell>
          <cell r="E158">
            <v>484</v>
          </cell>
        </row>
        <row r="159">
          <cell r="B159" t="str">
            <v>Foreman SkilledDay</v>
          </cell>
          <cell r="C159" t="str">
            <v>Foreman Skilled</v>
          </cell>
          <cell r="D159" t="str">
            <v>Day</v>
          </cell>
          <cell r="E159">
            <v>511</v>
          </cell>
        </row>
        <row r="160">
          <cell r="B160" t="str">
            <v>Bandhani Semi SkilledDay</v>
          </cell>
          <cell r="C160" t="str">
            <v>Bandhani Semi Skilled</v>
          </cell>
          <cell r="D160" t="str">
            <v>Day</v>
          </cell>
          <cell r="E160">
            <v>484</v>
          </cell>
        </row>
        <row r="161">
          <cell r="B161" t="str">
            <v>Emgraver for lettering SkilledDay</v>
          </cell>
          <cell r="C161" t="str">
            <v>Emgraver for lettering Skilled</v>
          </cell>
          <cell r="D161" t="str">
            <v>Day</v>
          </cell>
          <cell r="E161">
            <v>511</v>
          </cell>
        </row>
        <row r="162">
          <cell r="B162" t="str">
            <v>Frabi - Weld - DrillingDay</v>
          </cell>
          <cell r="C162" t="str">
            <v>Frabi - Weld - Drilling</v>
          </cell>
          <cell r="D162" t="str">
            <v>Day</v>
          </cell>
          <cell r="E162">
            <v>484</v>
          </cell>
        </row>
        <row r="163">
          <cell r="B163" t="str">
            <v>Khalashi / DiersDay</v>
          </cell>
          <cell r="C163" t="str">
            <v>Khalashi / Diers</v>
          </cell>
          <cell r="D163" t="str">
            <v>Day</v>
          </cell>
          <cell r="E163">
            <v>511</v>
          </cell>
        </row>
        <row r="164">
          <cell r="B164" t="str">
            <v>Jack Hammer OperatorDay</v>
          </cell>
          <cell r="C164" t="str">
            <v>Jack Hammer Operator</v>
          </cell>
          <cell r="D164" t="str">
            <v>Day</v>
          </cell>
          <cell r="E164">
            <v>511</v>
          </cell>
        </row>
        <row r="165">
          <cell r="B165" t="str">
            <v>ElectricianDay</v>
          </cell>
          <cell r="C165" t="str">
            <v>Electrician</v>
          </cell>
          <cell r="D165" t="str">
            <v>Day</v>
          </cell>
          <cell r="E165">
            <v>511</v>
          </cell>
        </row>
        <row r="166">
          <cell r="B166" t="str">
            <v>Welder SkilledDay</v>
          </cell>
          <cell r="C166" t="str">
            <v>Welder Skilled</v>
          </cell>
          <cell r="D166" t="str">
            <v>Day</v>
          </cell>
          <cell r="E166">
            <v>511</v>
          </cell>
        </row>
        <row r="167">
          <cell r="B167" t="str">
            <v>Labour for Traffic RegulationDay</v>
          </cell>
          <cell r="C167" t="str">
            <v>Labour for Traffic Regulation</v>
          </cell>
          <cell r="D167" t="str">
            <v>Day</v>
          </cell>
          <cell r="E167">
            <v>464</v>
          </cell>
        </row>
        <row r="168">
          <cell r="B168" t="str">
            <v>WatchmanDay</v>
          </cell>
          <cell r="C168" t="str">
            <v>Watchman</v>
          </cell>
          <cell r="D168" t="str">
            <v>Day</v>
          </cell>
          <cell r="E168">
            <v>464</v>
          </cell>
        </row>
        <row r="169">
          <cell r="B169" t="str">
            <v>Compressor Operator / DriverDay</v>
          </cell>
          <cell r="C169" t="str">
            <v>Compressor Operator / Driver</v>
          </cell>
          <cell r="D169" t="str">
            <v>Day</v>
          </cell>
          <cell r="E169">
            <v>511</v>
          </cell>
        </row>
        <row r="170">
          <cell r="B170" t="str">
            <v>Supervisor / MateDay</v>
          </cell>
          <cell r="C170" t="str">
            <v>Supervisor / Mate</v>
          </cell>
          <cell r="D170" t="str">
            <v>Day</v>
          </cell>
          <cell r="E170">
            <v>511</v>
          </cell>
        </row>
        <row r="171">
          <cell r="B171" t="str">
            <v>Blacksmith (1st Class) Welder / Plumber / Electrician.Day</v>
          </cell>
          <cell r="C171" t="str">
            <v>Blacksmith (1st Class) Welder / Plumber / Electrician.</v>
          </cell>
          <cell r="D171" t="str">
            <v>Day</v>
          </cell>
          <cell r="E171">
            <v>511</v>
          </cell>
        </row>
        <row r="172">
          <cell r="B172" t="str">
            <v>Blaster (Stone Cutter)Day</v>
          </cell>
          <cell r="C172" t="str">
            <v>Blaster (Stone Cutter)</v>
          </cell>
          <cell r="D172" t="str">
            <v>Day</v>
          </cell>
          <cell r="E172">
            <v>464</v>
          </cell>
        </row>
        <row r="173">
          <cell r="B173" t="str">
            <v>MaliDay</v>
          </cell>
          <cell r="C173" t="str">
            <v>Mali</v>
          </cell>
          <cell r="D173" t="str">
            <v>Day</v>
          </cell>
          <cell r="E173">
            <v>464</v>
          </cell>
        </row>
        <row r="174">
          <cell r="B174" t="str">
            <v>Mazdoor / Dresser (Semi Skilled)Day</v>
          </cell>
          <cell r="C174" t="str">
            <v>Mazdoor / Dresser (Semi Skilled)</v>
          </cell>
          <cell r="D174" t="str">
            <v>Day</v>
          </cell>
          <cell r="E174">
            <v>484</v>
          </cell>
        </row>
        <row r="175">
          <cell r="B175" t="str">
            <v>Mazdoor / Dresser Sinker B116 SkilledDay</v>
          </cell>
          <cell r="C175" t="str">
            <v>Mazdoor / Dresser Sinker B116 Skilled</v>
          </cell>
          <cell r="D175" t="str">
            <v>Day</v>
          </cell>
          <cell r="E175">
            <v>484</v>
          </cell>
        </row>
        <row r="176">
          <cell r="B176" t="str">
            <v>Medical OfficerDay</v>
          </cell>
          <cell r="C176" t="str">
            <v>Medical Officer</v>
          </cell>
          <cell r="D176" t="str">
            <v>Day</v>
          </cell>
          <cell r="E176">
            <v>1824</v>
          </cell>
        </row>
        <row r="177">
          <cell r="B177" t="str">
            <v>Operator (grouting)Day</v>
          </cell>
          <cell r="C177" t="str">
            <v>Operator (grouting)</v>
          </cell>
          <cell r="D177" t="str">
            <v>Day</v>
          </cell>
          <cell r="E177">
            <v>511</v>
          </cell>
        </row>
        <row r="178">
          <cell r="B178" t="str">
            <v>Para Medical PersonnelDay</v>
          </cell>
          <cell r="C178" t="str">
            <v>Para Medical Personnel</v>
          </cell>
          <cell r="D178" t="str">
            <v>Day</v>
          </cell>
          <cell r="E178">
            <v>912</v>
          </cell>
        </row>
        <row r="179">
          <cell r="B179" t="str">
            <v>Mazdoor unskilled female (light)Day</v>
          </cell>
          <cell r="C179" t="str">
            <v>Mazdoor unskilled female (light)</v>
          </cell>
          <cell r="D179" t="str">
            <v>Day</v>
          </cell>
          <cell r="E179">
            <v>484</v>
          </cell>
        </row>
        <row r="180">
          <cell r="B180" t="str">
            <v>Painting Lettering NumberDay</v>
          </cell>
          <cell r="C180" t="str">
            <v>Painting Lettering Number</v>
          </cell>
          <cell r="D180" t="str">
            <v>Day</v>
          </cell>
          <cell r="E180">
            <v>484</v>
          </cell>
        </row>
        <row r="181">
          <cell r="B181" t="str">
            <v>Junior EngineerDay</v>
          </cell>
          <cell r="C181" t="str">
            <v>Junior Engineer</v>
          </cell>
          <cell r="D181" t="str">
            <v>Day</v>
          </cell>
          <cell r="E181">
            <v>1283</v>
          </cell>
        </row>
        <row r="182">
          <cell r="B182" t="str">
            <v>SurveyorDay</v>
          </cell>
          <cell r="C182" t="str">
            <v>Surveyor</v>
          </cell>
          <cell r="D182" t="str">
            <v>Day</v>
          </cell>
          <cell r="E182">
            <v>884</v>
          </cell>
        </row>
        <row r="183">
          <cell r="B183" t="str">
            <v>Autocad OperatorDay</v>
          </cell>
          <cell r="C183" t="str">
            <v>Autocad Operator</v>
          </cell>
          <cell r="D183" t="str">
            <v>Day</v>
          </cell>
          <cell r="E183">
            <v>1283</v>
          </cell>
        </row>
        <row r="184">
          <cell r="B184" t="str">
            <v>AttendentDay</v>
          </cell>
          <cell r="C184" t="str">
            <v>Attendent</v>
          </cell>
          <cell r="D184" t="str">
            <v>Day</v>
          </cell>
          <cell r="E184">
            <v>464</v>
          </cell>
        </row>
        <row r="185">
          <cell r="B185" t="str">
            <v>Computer TypistDay</v>
          </cell>
          <cell r="C185" t="str">
            <v>Computer Typist</v>
          </cell>
          <cell r="D185" t="str">
            <v>Day</v>
          </cell>
          <cell r="E185">
            <v>690</v>
          </cell>
        </row>
        <row r="186">
          <cell r="B186" t="str">
            <v>TracerDay</v>
          </cell>
          <cell r="C186" t="str">
            <v>Tracer</v>
          </cell>
          <cell r="D186" t="str">
            <v>Day</v>
          </cell>
          <cell r="E186">
            <v>884</v>
          </cell>
        </row>
        <row r="187">
          <cell r="B187" t="str">
            <v>Total Station OperatorDay</v>
          </cell>
          <cell r="C187" t="str">
            <v>Total Station Operator</v>
          </cell>
          <cell r="D187" t="str">
            <v>Day</v>
          </cell>
          <cell r="E187">
            <v>1283</v>
          </cell>
        </row>
        <row r="188">
          <cell r="B188" t="str">
            <v>Senior EngineerDay</v>
          </cell>
          <cell r="C188" t="str">
            <v>Senior Engineer</v>
          </cell>
          <cell r="D188" t="str">
            <v>Day</v>
          </cell>
          <cell r="E188">
            <v>1869</v>
          </cell>
        </row>
        <row r="189">
          <cell r="B189" t="str">
            <v>AssistantDay</v>
          </cell>
          <cell r="C189" t="str">
            <v>Assistant</v>
          </cell>
          <cell r="D189" t="str">
            <v>Day</v>
          </cell>
          <cell r="E189">
            <v>690</v>
          </cell>
        </row>
        <row r="190">
          <cell r="B190" t="str">
            <v>Operator / FitterDay</v>
          </cell>
          <cell r="C190" t="str">
            <v>Operator / Fitter</v>
          </cell>
          <cell r="D190" t="str">
            <v>Day</v>
          </cell>
          <cell r="E190">
            <v>511</v>
          </cell>
        </row>
        <row r="191">
          <cell r="B191" t="str">
            <v>Mazdoor Unskilled Light MaleDay</v>
          </cell>
          <cell r="C191" t="str">
            <v>Mazdoor Unskilled Light Male</v>
          </cell>
          <cell r="D191" t="str">
            <v>Day</v>
          </cell>
          <cell r="E191">
            <v>464</v>
          </cell>
        </row>
        <row r="192">
          <cell r="B192" t="str">
            <v>Computer OperatorDay</v>
          </cell>
          <cell r="C192" t="str">
            <v>Computer Operator</v>
          </cell>
          <cell r="D192" t="str">
            <v>Day</v>
          </cell>
          <cell r="E192">
            <v>781</v>
          </cell>
        </row>
        <row r="193">
          <cell r="B193" t="str">
            <v>Survey HelperDay</v>
          </cell>
          <cell r="C193" t="str">
            <v>Survey Helper</v>
          </cell>
          <cell r="D193" t="str">
            <v>Day</v>
          </cell>
          <cell r="E193">
            <v>464</v>
          </cell>
        </row>
        <row r="194">
          <cell r="B194" t="str">
            <v>TechnicianDay</v>
          </cell>
          <cell r="C194" t="str">
            <v>Technician</v>
          </cell>
          <cell r="D194" t="str">
            <v>Day</v>
          </cell>
          <cell r="E194">
            <v>1869</v>
          </cell>
        </row>
        <row r="195">
          <cell r="B195" t="str">
            <v>Skilled Assistants-on the siteDay</v>
          </cell>
          <cell r="C195" t="str">
            <v>Skilled Assistants-on the site</v>
          </cell>
          <cell r="D195" t="str">
            <v>Day</v>
          </cell>
          <cell r="E195">
            <v>511</v>
          </cell>
        </row>
        <row r="196">
          <cell r="B196" t="str">
            <v>SupervisorDay</v>
          </cell>
          <cell r="C196" t="str">
            <v>Supervisor</v>
          </cell>
          <cell r="D196" t="str">
            <v>Day</v>
          </cell>
          <cell r="E196">
            <v>884</v>
          </cell>
        </row>
        <row r="197">
          <cell r="B197" t="str">
            <v>Valuation expertDay</v>
          </cell>
          <cell r="C197" t="str">
            <v>Valuation expert</v>
          </cell>
          <cell r="D197" t="str">
            <v>Day</v>
          </cell>
          <cell r="E197">
            <v>1553</v>
          </cell>
        </row>
        <row r="198">
          <cell r="B198" t="str">
            <v>Office support StaffDay</v>
          </cell>
          <cell r="C198" t="str">
            <v>Office support Staff</v>
          </cell>
          <cell r="D198" t="str">
            <v>Day</v>
          </cell>
          <cell r="E198">
            <v>464</v>
          </cell>
        </row>
        <row r="199">
          <cell r="B199" t="str">
            <v>Senior SurveyorDay</v>
          </cell>
          <cell r="C199" t="str">
            <v>Senior Surveyor</v>
          </cell>
          <cell r="D199" t="str">
            <v>Day</v>
          </cell>
          <cell r="E199">
            <v>884</v>
          </cell>
        </row>
        <row r="200">
          <cell r="B200" t="str">
            <v>Revenue expertDay</v>
          </cell>
          <cell r="C200" t="str">
            <v>Revenue expert</v>
          </cell>
          <cell r="D200" t="str">
            <v>Day</v>
          </cell>
          <cell r="E200">
            <v>1036</v>
          </cell>
        </row>
        <row r="201">
          <cell r="B201" t="str">
            <v>WelderDay</v>
          </cell>
          <cell r="C201" t="str">
            <v>Welder</v>
          </cell>
          <cell r="D201" t="str">
            <v>Day</v>
          </cell>
          <cell r="E201">
            <v>484</v>
          </cell>
        </row>
        <row r="202">
          <cell r="B202">
            <v>0</v>
          </cell>
        </row>
        <row r="203">
          <cell r="B203">
            <v>0</v>
          </cell>
        </row>
        <row r="204">
          <cell r="B204" t="str">
            <v>DescriptionPer Unit</v>
          </cell>
          <cell r="C204" t="str">
            <v>Description</v>
          </cell>
          <cell r="D204" t="str">
            <v>Per Unit</v>
          </cell>
          <cell r="E204" t="str">
            <v>Rate          (Excluding GST) SSR 2018-19</v>
          </cell>
        </row>
        <row r="205">
          <cell r="B205" t="str">
            <v>Blasting PowderKg.</v>
          </cell>
          <cell r="C205" t="str">
            <v>Blasting Powder</v>
          </cell>
          <cell r="D205" t="str">
            <v>Kg.</v>
          </cell>
          <cell r="E205">
            <v>65</v>
          </cell>
        </row>
        <row r="206">
          <cell r="B206" t="str">
            <v>DetonatorNo.</v>
          </cell>
          <cell r="C206" t="str">
            <v>Detonator</v>
          </cell>
          <cell r="D206" t="str">
            <v>No.</v>
          </cell>
          <cell r="E206">
            <v>16</v>
          </cell>
        </row>
        <row r="207">
          <cell r="B207" t="str">
            <v>FuseNo.</v>
          </cell>
          <cell r="C207" t="str">
            <v>Fuse</v>
          </cell>
          <cell r="D207" t="str">
            <v>No.</v>
          </cell>
          <cell r="E207">
            <v>160</v>
          </cell>
        </row>
        <row r="208">
          <cell r="B208" t="str">
            <v>Nipple For Fastening DetenatorNo.</v>
          </cell>
          <cell r="C208" t="str">
            <v>Nipple For Fastening Detenator</v>
          </cell>
          <cell r="D208" t="str">
            <v>No.</v>
          </cell>
          <cell r="E208">
            <v>40</v>
          </cell>
        </row>
        <row r="209">
          <cell r="B209" t="str">
            <v>Noble DynamiteKg.</v>
          </cell>
          <cell r="C209" t="str">
            <v>Noble Dynamite</v>
          </cell>
          <cell r="D209" t="str">
            <v>Kg.</v>
          </cell>
          <cell r="E209">
            <v>100</v>
          </cell>
        </row>
        <row r="210">
          <cell r="B210" t="str">
            <v>Red Tape Safety FuseR.Mt.</v>
          </cell>
          <cell r="C210" t="str">
            <v>Red Tape Safety Fuse</v>
          </cell>
          <cell r="D210" t="str">
            <v>R.Mt.</v>
          </cell>
          <cell r="E210">
            <v>10</v>
          </cell>
        </row>
        <row r="211">
          <cell r="B211" t="str">
            <v>M.S.screws etc. 35mm dia. and 75mm long (100nos.)Per Box</v>
          </cell>
          <cell r="C211" t="str">
            <v>M.S.screws etc. 35mm dia. and 75mm long (100nos.)</v>
          </cell>
          <cell r="D211" t="str">
            <v>Per Box</v>
          </cell>
          <cell r="E211">
            <v>97</v>
          </cell>
        </row>
        <row r="212">
          <cell r="B212" t="str">
            <v>Nut Bolts 16mm dia./Nails all sizeKg.</v>
          </cell>
          <cell r="C212" t="str">
            <v>Nut Bolts 16mm dia./Nails all size</v>
          </cell>
          <cell r="D212" t="str">
            <v>Kg.</v>
          </cell>
          <cell r="E212">
            <v>72</v>
          </cell>
        </row>
        <row r="213">
          <cell r="B213" t="str">
            <v>Nut Bolts washers 12mm dia. 45mm longNo.</v>
          </cell>
          <cell r="C213" t="str">
            <v>Nut Bolts washers 12mm dia. 45mm long</v>
          </cell>
          <cell r="D213" t="str">
            <v>No.</v>
          </cell>
          <cell r="E213">
            <v>12</v>
          </cell>
        </row>
        <row r="214">
          <cell r="B214" t="str">
            <v>Nut Bolts washers 12mm dia. 75mm longNo.</v>
          </cell>
          <cell r="C214" t="str">
            <v>Nut Bolts washers 12mm dia. 75mm long</v>
          </cell>
          <cell r="D214" t="str">
            <v>No.</v>
          </cell>
          <cell r="E214">
            <v>16</v>
          </cell>
        </row>
        <row r="215">
          <cell r="B215" t="str">
            <v>M.S. Locking Arrangement for gateNo.</v>
          </cell>
          <cell r="C215" t="str">
            <v>M.S. Locking Arrangement for gate</v>
          </cell>
          <cell r="D215" t="str">
            <v>No.</v>
          </cell>
          <cell r="E215">
            <v>725</v>
          </cell>
        </row>
        <row r="216">
          <cell r="B216" t="str">
            <v>Binding WireKg.</v>
          </cell>
          <cell r="C216" t="str">
            <v>Binding Wire</v>
          </cell>
          <cell r="D216" t="str">
            <v>Kg.</v>
          </cell>
          <cell r="E216">
            <v>76</v>
          </cell>
        </row>
        <row r="217">
          <cell r="B217" t="str">
            <v>Centering OilLtr.</v>
          </cell>
          <cell r="C217" t="str">
            <v>Centering Oil</v>
          </cell>
          <cell r="D217" t="str">
            <v>Ltr.</v>
          </cell>
          <cell r="E217">
            <v>10</v>
          </cell>
        </row>
        <row r="218">
          <cell r="B218" t="str">
            <v>Plastic Cover BlockNo.</v>
          </cell>
          <cell r="C218" t="str">
            <v>Plastic Cover Block</v>
          </cell>
          <cell r="D218" t="str">
            <v>No.</v>
          </cell>
          <cell r="E218">
            <v>2.5</v>
          </cell>
        </row>
        <row r="219">
          <cell r="B219" t="str">
            <v>R.C.C.Jali 50mm thickSq.Mt.</v>
          </cell>
          <cell r="C219" t="str">
            <v>R.C.C.Jali 50mm thick</v>
          </cell>
          <cell r="D219" t="str">
            <v>Sq.Mt.</v>
          </cell>
          <cell r="E219">
            <v>470</v>
          </cell>
        </row>
        <row r="220">
          <cell r="B220" t="str">
            <v>Plastizer (Rheobuild) 825 RMt.Ltr.</v>
          </cell>
          <cell r="C220" t="str">
            <v>Plastizer (Rheobuild) 825 RMt.</v>
          </cell>
          <cell r="D220" t="str">
            <v>Ltr.</v>
          </cell>
          <cell r="E220">
            <v>138</v>
          </cell>
        </row>
        <row r="221">
          <cell r="B221" t="str">
            <v>Concrete Spacer Block 15 mmNo.</v>
          </cell>
          <cell r="C221" t="str">
            <v>Concrete Spacer Block 15 mm</v>
          </cell>
          <cell r="D221" t="str">
            <v>No.</v>
          </cell>
          <cell r="E221">
            <v>2.5</v>
          </cell>
        </row>
        <row r="222">
          <cell r="B222" t="str">
            <v>Concrete Spacer Block 20 mmNo.</v>
          </cell>
          <cell r="C222" t="str">
            <v>Concrete Spacer Block 20 mm</v>
          </cell>
          <cell r="D222" t="str">
            <v>No.</v>
          </cell>
          <cell r="E222">
            <v>2.8</v>
          </cell>
        </row>
        <row r="223">
          <cell r="B223" t="str">
            <v>Concrete Spacer Block 25 mmNo.</v>
          </cell>
          <cell r="C223" t="str">
            <v>Concrete Spacer Block 25 mm</v>
          </cell>
          <cell r="D223" t="str">
            <v>No.</v>
          </cell>
          <cell r="E223">
            <v>3.1</v>
          </cell>
        </row>
        <row r="224">
          <cell r="B224" t="str">
            <v>Concrete Spacer Block 30 / 40 mmNo.</v>
          </cell>
          <cell r="C224" t="str">
            <v>Concrete Spacer Block 30 / 40 mm</v>
          </cell>
          <cell r="D224" t="str">
            <v>No.</v>
          </cell>
          <cell r="E224">
            <v>5</v>
          </cell>
        </row>
        <row r="225">
          <cell r="B225" t="str">
            <v>Bricks (Red)No.</v>
          </cell>
          <cell r="C225" t="str">
            <v>Bricks (Red)</v>
          </cell>
          <cell r="D225" t="str">
            <v>No.</v>
          </cell>
          <cell r="E225">
            <v>5.7</v>
          </cell>
        </row>
        <row r="226">
          <cell r="B226" t="str">
            <v>AAC Block 600x200x100 mmNo.</v>
          </cell>
          <cell r="C226" t="str">
            <v>AAC Block 600x200x100 mm</v>
          </cell>
          <cell r="D226" t="str">
            <v>No.</v>
          </cell>
          <cell r="E226">
            <v>49</v>
          </cell>
        </row>
        <row r="227">
          <cell r="B227" t="str">
            <v>Jointing MortarKg</v>
          </cell>
          <cell r="C227" t="str">
            <v>Jointing Mortar</v>
          </cell>
          <cell r="D227" t="str">
            <v>Kg</v>
          </cell>
          <cell r="E227">
            <v>17</v>
          </cell>
        </row>
        <row r="228">
          <cell r="B228" t="str">
            <v>Corner stone 38*20*30cmNo.</v>
          </cell>
          <cell r="C228" t="str">
            <v>Corner stone 38*20*30cm</v>
          </cell>
          <cell r="D228" t="str">
            <v>No.</v>
          </cell>
          <cell r="E228">
            <v>78</v>
          </cell>
        </row>
        <row r="229">
          <cell r="B229" t="str">
            <v>KhandakiesNo.</v>
          </cell>
          <cell r="C229" t="str">
            <v>Khandakies</v>
          </cell>
          <cell r="D229" t="str">
            <v>No.</v>
          </cell>
          <cell r="E229">
            <v>69</v>
          </cell>
        </row>
        <row r="230">
          <cell r="B230" t="str">
            <v>Pin Header (Standard Size)No.</v>
          </cell>
          <cell r="C230" t="str">
            <v>Pin Header (Standard Size)</v>
          </cell>
          <cell r="D230" t="str">
            <v>No.</v>
          </cell>
          <cell r="E230">
            <v>51</v>
          </cell>
        </row>
        <row r="231">
          <cell r="B231" t="str">
            <v>Hollow Blocks C.C.0.2*0.2*0.4MNo.</v>
          </cell>
          <cell r="C231" t="str">
            <v>Hollow Blocks C.C.0.2*0.2*0.4M</v>
          </cell>
          <cell r="D231" t="str">
            <v>No.</v>
          </cell>
          <cell r="E231">
            <v>36</v>
          </cell>
        </row>
        <row r="232">
          <cell r="B232" t="str">
            <v>Hollow Blocks C.C.0.1*0.2*0.4MNo.</v>
          </cell>
          <cell r="C232" t="str">
            <v>Hollow Blocks C.C.0.1*0.2*0.4M</v>
          </cell>
          <cell r="D232" t="str">
            <v>No.</v>
          </cell>
          <cell r="E232">
            <v>30</v>
          </cell>
        </row>
        <row r="233">
          <cell r="B233" t="str">
            <v>Hollow Block C C 0.30 x 0.20 x 0.15No.</v>
          </cell>
          <cell r="C233" t="str">
            <v>Hollow Block C C 0.30 x 0.20 x 0.15</v>
          </cell>
          <cell r="D233" t="str">
            <v>No.</v>
          </cell>
          <cell r="E233">
            <v>39</v>
          </cell>
        </row>
        <row r="234">
          <cell r="B234" t="str">
            <v>Bitumen (Compound)Kg.</v>
          </cell>
          <cell r="C234" t="str">
            <v>Bitumen (Compound)</v>
          </cell>
          <cell r="D234" t="str">
            <v>Kg.</v>
          </cell>
          <cell r="E234">
            <v>59</v>
          </cell>
        </row>
        <row r="235">
          <cell r="B235" t="str">
            <v>Brick batsCu.Mt.</v>
          </cell>
          <cell r="C235" t="str">
            <v>Brick bats</v>
          </cell>
          <cell r="D235" t="str">
            <v>Cu.Mt.</v>
          </cell>
          <cell r="E235">
            <v>650</v>
          </cell>
        </row>
        <row r="236">
          <cell r="B236" t="str">
            <v>Water proof compound I.SKg.</v>
          </cell>
          <cell r="C236" t="str">
            <v>Water proof compound I.S</v>
          </cell>
          <cell r="D236" t="str">
            <v>Kg.</v>
          </cell>
          <cell r="E236">
            <v>120</v>
          </cell>
        </row>
        <row r="237">
          <cell r="B237" t="str">
            <v>Tar Felt B.H.I.S.I.3mm thickSq.Mt.</v>
          </cell>
          <cell r="C237" t="str">
            <v>Tar Felt B.H.I.S.I.3mm thick</v>
          </cell>
          <cell r="D237" t="str">
            <v>Sq.Mt.</v>
          </cell>
          <cell r="E237">
            <v>80</v>
          </cell>
        </row>
        <row r="238">
          <cell r="B238" t="str">
            <v>Acrylic Polymer Modified waterproofing PowderKg.</v>
          </cell>
          <cell r="C238" t="str">
            <v>Acrylic Polymer Modified waterproofing Powder</v>
          </cell>
          <cell r="D238" t="str">
            <v>Kg.</v>
          </cell>
          <cell r="E238">
            <v>146</v>
          </cell>
        </row>
        <row r="239">
          <cell r="B239" t="str">
            <v>Acrylic Polymer Modified LiquidLtr.</v>
          </cell>
          <cell r="C239" t="str">
            <v>Acrylic Polymer Modified Liquid</v>
          </cell>
          <cell r="D239" t="str">
            <v>Ltr.</v>
          </cell>
          <cell r="E239">
            <v>200</v>
          </cell>
        </row>
        <row r="240">
          <cell r="B240" t="str">
            <v>Fibre Glass MeshSq.Mt.</v>
          </cell>
          <cell r="C240" t="str">
            <v>Fibre Glass Mesh</v>
          </cell>
          <cell r="D240" t="str">
            <v>Sq.Mt.</v>
          </cell>
          <cell r="E240">
            <v>63</v>
          </cell>
        </row>
        <row r="241">
          <cell r="B241" t="str">
            <v>Polydee-TP40 PrimerKg.</v>
          </cell>
          <cell r="C241" t="str">
            <v>Polydee-TP40 Primer</v>
          </cell>
          <cell r="D241" t="str">
            <v>Kg.</v>
          </cell>
          <cell r="E241">
            <v>500</v>
          </cell>
        </row>
        <row r="242">
          <cell r="B242" t="str">
            <v>Polydee-TP40 PrimerKg.</v>
          </cell>
          <cell r="C242" t="str">
            <v>Polydee-TP40 Primer</v>
          </cell>
          <cell r="D242" t="str">
            <v>Kg.</v>
          </cell>
          <cell r="E242">
            <v>500</v>
          </cell>
        </row>
        <row r="243">
          <cell r="B243" t="str">
            <v>Polydee-LMKg.</v>
          </cell>
          <cell r="C243" t="str">
            <v>Polydee-LM</v>
          </cell>
          <cell r="D243" t="str">
            <v>Kg.</v>
          </cell>
          <cell r="E243">
            <v>505</v>
          </cell>
        </row>
        <row r="244">
          <cell r="B244" t="str">
            <v>Polydee-LM 150mm widthKg.</v>
          </cell>
          <cell r="C244" t="str">
            <v>Polydee-LM 150mm width</v>
          </cell>
          <cell r="D244" t="str">
            <v>Kg.</v>
          </cell>
          <cell r="E244">
            <v>560</v>
          </cell>
        </row>
        <row r="245">
          <cell r="B245" t="str">
            <v>Bituflex Cloesdcell foam 30x30 mmR.Mt.</v>
          </cell>
          <cell r="C245" t="str">
            <v>Bituflex Cloesdcell foam 30x30 mm</v>
          </cell>
          <cell r="D245" t="str">
            <v>R.Mt.</v>
          </cell>
          <cell r="E245">
            <v>59</v>
          </cell>
        </row>
        <row r="246">
          <cell r="B246" t="str">
            <v>AG 10 GranulesKg.</v>
          </cell>
          <cell r="C246" t="str">
            <v>AG 10 Granules</v>
          </cell>
          <cell r="D246" t="str">
            <v>Kg.</v>
          </cell>
          <cell r="E246">
            <v>20</v>
          </cell>
        </row>
        <row r="247">
          <cell r="B247" t="str">
            <v>Polydee-MCKg.</v>
          </cell>
          <cell r="C247" t="str">
            <v>Polydee-MC</v>
          </cell>
          <cell r="D247" t="str">
            <v>Kg.</v>
          </cell>
          <cell r="E247">
            <v>770</v>
          </cell>
        </row>
        <row r="248">
          <cell r="B248" t="str">
            <v>Polydee-41 sealant and polysealKg.</v>
          </cell>
          <cell r="C248" t="str">
            <v>Polydee-41 sealant and polyseal</v>
          </cell>
          <cell r="D248" t="str">
            <v>Kg.</v>
          </cell>
          <cell r="E248">
            <v>750</v>
          </cell>
        </row>
        <row r="249">
          <cell r="B249" t="str">
            <v>Polydee-11Kg.</v>
          </cell>
          <cell r="C249" t="str">
            <v>Polydee-11</v>
          </cell>
          <cell r="D249" t="str">
            <v>Kg.</v>
          </cell>
          <cell r="E249">
            <v>1180</v>
          </cell>
        </row>
        <row r="250">
          <cell r="B250" t="str">
            <v>Neeru / SanalaKg.</v>
          </cell>
          <cell r="C250" t="str">
            <v>Neeru / Sanala</v>
          </cell>
          <cell r="D250" t="str">
            <v>Kg.</v>
          </cell>
          <cell r="E250">
            <v>5</v>
          </cell>
        </row>
        <row r="251">
          <cell r="B251" t="str">
            <v>White Putty (Cement)Kg.</v>
          </cell>
          <cell r="C251" t="str">
            <v>White Putty (Cement)</v>
          </cell>
          <cell r="D251" t="str">
            <v>Kg.</v>
          </cell>
          <cell r="E251">
            <v>26</v>
          </cell>
        </row>
        <row r="252">
          <cell r="B252" t="str">
            <v>Texture Materialbags</v>
          </cell>
          <cell r="C252" t="str">
            <v>Texture Material</v>
          </cell>
          <cell r="D252" t="str">
            <v>bags</v>
          </cell>
          <cell r="E252">
            <v>1206</v>
          </cell>
        </row>
        <row r="253">
          <cell r="B253" t="str">
            <v>Rough Shahabad 25 to 30mm thickSq.Mt.</v>
          </cell>
          <cell r="C253" t="str">
            <v>Rough Shahabad 25 to 30mm thick</v>
          </cell>
          <cell r="D253" t="str">
            <v>Sq.Mt.</v>
          </cell>
          <cell r="E253">
            <v>215</v>
          </cell>
        </row>
        <row r="254">
          <cell r="B254" t="str">
            <v>Rough Shahabad 40 to 45 mm thickSq.Mt.</v>
          </cell>
          <cell r="C254" t="str">
            <v>Rough Shahabad 40 to 45 mm thick</v>
          </cell>
          <cell r="D254" t="str">
            <v>Sq.Mt.</v>
          </cell>
          <cell r="E254">
            <v>250</v>
          </cell>
        </row>
        <row r="255">
          <cell r="B255" t="str">
            <v>Polished Shahabad 25 to 30mm thickSq.Mt.</v>
          </cell>
          <cell r="C255" t="str">
            <v>Polished Shahabad 25 to 30mm thick</v>
          </cell>
          <cell r="D255" t="str">
            <v>Sq.Mt.</v>
          </cell>
          <cell r="E255">
            <v>248</v>
          </cell>
        </row>
        <row r="256">
          <cell r="B256" t="str">
            <v>Rough Shahabad 50 to 60mm thickSq.Mt.</v>
          </cell>
          <cell r="C256" t="str">
            <v>Rough Shahabad 50 to 60mm thick</v>
          </cell>
          <cell r="D256" t="str">
            <v>Sq.Mt.</v>
          </cell>
          <cell r="E256">
            <v>296</v>
          </cell>
        </row>
        <row r="257">
          <cell r="B257" t="str">
            <v>Polished Shahabad 40 to 50mm thick For stepSq.Mt.</v>
          </cell>
          <cell r="C257" t="str">
            <v>Polished Shahabad 40 to 50mm thick For step</v>
          </cell>
          <cell r="D257" t="str">
            <v>Sq.Mt.</v>
          </cell>
          <cell r="E257">
            <v>400</v>
          </cell>
        </row>
        <row r="258">
          <cell r="B258" t="str">
            <v>Polished Shahabad Machine cut 25mm thickSq.Mt.</v>
          </cell>
          <cell r="C258" t="str">
            <v>Polished Shahabad Machine cut 25mm thick</v>
          </cell>
          <cell r="D258" t="str">
            <v>Sq.Mt.</v>
          </cell>
          <cell r="E258">
            <v>280</v>
          </cell>
        </row>
        <row r="259">
          <cell r="B259" t="str">
            <v>Polished Shahabad for step 25mm thickSq.Mt.</v>
          </cell>
          <cell r="C259" t="str">
            <v>Polished Shahabad for step  25mm thick</v>
          </cell>
          <cell r="D259" t="str">
            <v>Sq.Mt.</v>
          </cell>
          <cell r="E259">
            <v>290</v>
          </cell>
        </row>
        <row r="260">
          <cell r="B260" t="str">
            <v>Tandoor Polished 25mm thick (Machine cut)Sq.Mt.</v>
          </cell>
          <cell r="C260" t="str">
            <v>Tandoor Polished 25mm thick (Machine cut)</v>
          </cell>
          <cell r="D260" t="str">
            <v>Sq.Mt.</v>
          </cell>
          <cell r="E260">
            <v>349</v>
          </cell>
        </row>
        <row r="261">
          <cell r="B261" t="str">
            <v>Tandoor Polished 25mm thick (Hand Cut)Sq.Mt.</v>
          </cell>
          <cell r="C261" t="str">
            <v>Tandoor Polished 25mm thick (Hand Cut)</v>
          </cell>
          <cell r="D261" t="str">
            <v>Sq.Mt.</v>
          </cell>
          <cell r="E261">
            <v>297</v>
          </cell>
        </row>
        <row r="262">
          <cell r="B262" t="str">
            <v>Tandoor Polished for steps 25mm thiskSq.Mt.</v>
          </cell>
          <cell r="C262" t="str">
            <v>Tandoor Polished for steps  25mm thisk</v>
          </cell>
          <cell r="D262" t="str">
            <v>Sq.Mt.</v>
          </cell>
          <cell r="E262">
            <v>377</v>
          </cell>
        </row>
        <row r="263">
          <cell r="B263" t="str">
            <v>Black Kadappa (one side polish) (Machine cut) 25 mm thickSq.Mt.</v>
          </cell>
          <cell r="C263" t="str">
            <v>Black Kadappa (one side polish) (Machine cut) 25 mm thick</v>
          </cell>
          <cell r="D263" t="str">
            <v>Sq.Mt.</v>
          </cell>
          <cell r="E263">
            <v>397</v>
          </cell>
        </row>
        <row r="264">
          <cell r="B264" t="str">
            <v>Black Kadappa (one side polish) (Machine cut) 35mm thickSq.Mt.</v>
          </cell>
          <cell r="C264" t="str">
            <v>Black Kadappa (one side polish) (Machine cut) 35mm thick</v>
          </cell>
          <cell r="D264" t="str">
            <v>Sq.Mt.</v>
          </cell>
          <cell r="E264">
            <v>448</v>
          </cell>
        </row>
        <row r="265">
          <cell r="B265" t="str">
            <v>Both Sides Polished Kadappa stone 25mm thickSq.Mt.</v>
          </cell>
          <cell r="C265" t="str">
            <v>Both Sides Polished Kadappa  stone 25mm thick</v>
          </cell>
          <cell r="D265" t="str">
            <v>Sq.Mt.</v>
          </cell>
          <cell r="E265">
            <v>496</v>
          </cell>
        </row>
        <row r="266">
          <cell r="B266" t="str">
            <v>Kota stone (Machine cut) upto 25-30mm thick one side polishedSq.Mt.</v>
          </cell>
          <cell r="C266" t="str">
            <v>Kota stone (Machine cut) upto 25-30mm thick one side polished</v>
          </cell>
          <cell r="D266" t="str">
            <v>Sq.Mt.</v>
          </cell>
          <cell r="E266">
            <v>488</v>
          </cell>
        </row>
        <row r="267">
          <cell r="B267" t="str">
            <v>Kota stone (Hand cut) upto 25-30mm thick one side polishedSq.Mt.</v>
          </cell>
          <cell r="C267" t="str">
            <v>Kota stone (Hand cut) upto 25-30mm thick one side polished</v>
          </cell>
          <cell r="D267" t="str">
            <v>Sq.Mt.</v>
          </cell>
          <cell r="E267">
            <v>454</v>
          </cell>
        </row>
        <row r="268">
          <cell r="B268" t="str">
            <v>Kota stone for step polished) upto 25mm thick (1.2*0.3M)Sq.Mt.</v>
          </cell>
          <cell r="C268" t="str">
            <v>Kota stone for step polished) upto 25mm thick (1.2*0.3M)</v>
          </cell>
          <cell r="D268" t="str">
            <v>Sq.Mt.</v>
          </cell>
          <cell r="E268">
            <v>500</v>
          </cell>
        </row>
        <row r="269">
          <cell r="B269" t="str">
            <v>Ceramic tiles 30*30cmSq.Mt.</v>
          </cell>
          <cell r="C269" t="str">
            <v>Ceramic tiles 30*30cm</v>
          </cell>
          <cell r="D269" t="str">
            <v>Sq.Mt.</v>
          </cell>
          <cell r="E269">
            <v>480</v>
          </cell>
        </row>
        <row r="270">
          <cell r="B270" t="str">
            <v>Ceramic Antiskid Flooring Tiles 30 x 30 cmSq.Mt.</v>
          </cell>
          <cell r="C270" t="str">
            <v>Ceramic Antiskid Flooring Tiles 30 x 30 cm</v>
          </cell>
          <cell r="D270" t="str">
            <v>Sq.Mt.</v>
          </cell>
          <cell r="E270">
            <v>495</v>
          </cell>
        </row>
        <row r="271">
          <cell r="B271" t="str">
            <v>Ceramic Tiles for dado 30 cm x 30 cmSq.Mt.</v>
          </cell>
          <cell r="C271" t="str">
            <v>Ceramic Tiles for dado 30 cm x 30 cm</v>
          </cell>
          <cell r="D271" t="str">
            <v>Sq.Mt.</v>
          </cell>
          <cell r="E271">
            <v>480</v>
          </cell>
        </row>
        <row r="272">
          <cell r="B272" t="str">
            <v>Ceramic Tiles for dado 30 x 45 cmSq.Mt.</v>
          </cell>
          <cell r="C272" t="str">
            <v>Ceramic Tiles for dado 30 x 45 cm</v>
          </cell>
          <cell r="D272" t="str">
            <v>Sq.Mt.</v>
          </cell>
          <cell r="E272">
            <v>516</v>
          </cell>
        </row>
        <row r="273">
          <cell r="B273" t="str">
            <v>Heavy duty interlocking concrete block 60mm thick gray 300 kg/sq.cm.Sq.Mt.</v>
          </cell>
          <cell r="C273" t="str">
            <v>Heavy duty interlocking concrete block 60mm thick gray 300 kg/sq.cm.</v>
          </cell>
          <cell r="D273" t="str">
            <v>Sq.Mt.</v>
          </cell>
          <cell r="E273">
            <v>486</v>
          </cell>
        </row>
        <row r="274">
          <cell r="B274" t="str">
            <v>Heavy duty interlocking concrete block 60mm thick coloured 300kg/sq.cmSq.Mt.</v>
          </cell>
          <cell r="C274" t="str">
            <v>Heavy duty interlocking concrete block 60mm thick coloured 300kg/sq.cm</v>
          </cell>
          <cell r="D274" t="str">
            <v>Sq.Mt.</v>
          </cell>
          <cell r="E274">
            <v>578</v>
          </cell>
        </row>
        <row r="275">
          <cell r="B275" t="str">
            <v>Heavy duty interlocking concrete block 80mm thick gray 300kg/sq.cmSq.Mt.</v>
          </cell>
          <cell r="C275" t="str">
            <v>Heavy duty interlocking concrete block 80mm thick gray 300kg/sq.cm</v>
          </cell>
          <cell r="D275" t="str">
            <v>Sq.Mt.</v>
          </cell>
          <cell r="E275">
            <v>635</v>
          </cell>
        </row>
        <row r="276">
          <cell r="B276" t="str">
            <v>Heavy duty interlocking concrete block 80mm thick coloured 300kg/sq.cmSq.Mt.</v>
          </cell>
          <cell r="C276" t="str">
            <v>Heavy duty interlocking concrete block 80mm thick coloured 300kg/sq.cm</v>
          </cell>
          <cell r="D276" t="str">
            <v>Sq.Mt.</v>
          </cell>
          <cell r="E276">
            <v>728</v>
          </cell>
        </row>
        <row r="277">
          <cell r="B277" t="str">
            <v>Heavy duty interlocking concrete block 80mm thick rubber mould glossy 400kg/sq.cmSq.Mt.</v>
          </cell>
          <cell r="C277" t="str">
            <v>Heavy duty interlocking concrete block 80mm thick rubber mould glossy 400kg/sq.cm</v>
          </cell>
          <cell r="D277" t="str">
            <v>Sq.Mt.</v>
          </cell>
          <cell r="E277">
            <v>880</v>
          </cell>
        </row>
        <row r="278">
          <cell r="B278" t="str">
            <v>Heavy duty interlocking concrete block 40mm thick colour 200 kg/sq.cmSq.Mt.</v>
          </cell>
          <cell r="C278" t="str">
            <v>Heavy duty interlocking concrete block 40mm thick colour 200 kg/sq.cm</v>
          </cell>
          <cell r="D278" t="str">
            <v>Sq.Mt.</v>
          </cell>
          <cell r="E278">
            <v>486</v>
          </cell>
        </row>
        <row r="279">
          <cell r="B279" t="str">
            <v>Telephone Black GraniteSq.Mt.</v>
          </cell>
          <cell r="C279" t="str">
            <v>Telephone Black Granite</v>
          </cell>
          <cell r="D279" t="str">
            <v>Sq.Mt.</v>
          </cell>
          <cell r="E279">
            <v>2436</v>
          </cell>
        </row>
        <row r="280">
          <cell r="B280" t="str">
            <v>Green marbleSq.Mt.</v>
          </cell>
          <cell r="C280" t="str">
            <v>Green marble</v>
          </cell>
          <cell r="D280" t="str">
            <v>Sq.Mt.</v>
          </cell>
          <cell r="E280">
            <v>1243</v>
          </cell>
        </row>
        <row r="281">
          <cell r="B281" t="str">
            <v>Vitrified tiles Glossy Size 590 to 605 mm* 590 to 605 mm*8 to 10mmSq.Mt.</v>
          </cell>
          <cell r="C281" t="str">
            <v>Vitrified tiles Glossy Size 590 to 605 mm* 590 to 605 mm*8 to 10mm</v>
          </cell>
          <cell r="D281" t="str">
            <v>Sq.Mt.</v>
          </cell>
          <cell r="E281">
            <v>606</v>
          </cell>
        </row>
        <row r="282">
          <cell r="B282" t="str">
            <v>Vitrified matt finish - size 590 to 605 mm* 590 to 605 mm *8 to 10mmSq.Mt.</v>
          </cell>
          <cell r="C282" t="str">
            <v>Vitrified  matt finish - size 590 to 605 mm* 590 to 605 mm *8 to 10mm</v>
          </cell>
          <cell r="D282" t="str">
            <v>Sq.Mt.</v>
          </cell>
          <cell r="E282">
            <v>1068</v>
          </cell>
        </row>
        <row r="283">
          <cell r="B283" t="str">
            <v>Vitrified rustic matt stone finish size 590 to 605mm *590 to 605mm*8 to 10mmSq.Mt.</v>
          </cell>
          <cell r="C283" t="str">
            <v>Vitrified rustic matt stone finish size 590 to 605mm *590 to 605mm*8 to 10mm</v>
          </cell>
          <cell r="D283" t="str">
            <v>Sq.Mt.</v>
          </cell>
          <cell r="E283">
            <v>1068</v>
          </cell>
        </row>
        <row r="284">
          <cell r="B284" t="str">
            <v>Vertified stone effect finish size 590 to 605mm* 590 to 605mm * 8 to 10mmSq.Mt.</v>
          </cell>
          <cell r="C284" t="str">
            <v>Vertified stone effect finish size 590 to 605mm* 590 to 605mm * 8 to 10mm</v>
          </cell>
          <cell r="D284" t="str">
            <v>Sq.Mt.</v>
          </cell>
          <cell r="E284">
            <v>1068</v>
          </cell>
        </row>
        <row r="285">
          <cell r="B285" t="str">
            <v>Calcet PowderKg.</v>
          </cell>
          <cell r="C285" t="str">
            <v>Calcet Powder</v>
          </cell>
          <cell r="D285" t="str">
            <v>Kg.</v>
          </cell>
          <cell r="E285">
            <v>49</v>
          </cell>
        </row>
        <row r="286">
          <cell r="B286" t="str">
            <v>Black Oxide powderKg.</v>
          </cell>
          <cell r="C286" t="str">
            <v>Black Oxide powder</v>
          </cell>
          <cell r="D286" t="str">
            <v>Kg.</v>
          </cell>
          <cell r="E286">
            <v>115</v>
          </cell>
        </row>
        <row r="287">
          <cell r="B287" t="str">
            <v>Fevi Matt Chemical 10 Kg Bagbags</v>
          </cell>
          <cell r="C287" t="str">
            <v>Fevi Matt Chemical 10 Kg Bag</v>
          </cell>
          <cell r="D287" t="str">
            <v>bags</v>
          </cell>
          <cell r="E287">
            <v>662</v>
          </cell>
        </row>
        <row r="288">
          <cell r="B288" t="str">
            <v>Marble chipsKg.</v>
          </cell>
          <cell r="C288" t="str">
            <v>Marble chips</v>
          </cell>
          <cell r="D288" t="str">
            <v>Kg.</v>
          </cell>
          <cell r="E288">
            <v>47</v>
          </cell>
        </row>
        <row r="289">
          <cell r="B289" t="str">
            <v>Heavy duty interlocking concrete block 60mm thick rubber mould glossy 400kg/sq.cmSq.Mt.</v>
          </cell>
          <cell r="C289" t="str">
            <v>Heavy duty interlocking concrete block 60mm thick rubber mould glossy 400kg/sq.cm</v>
          </cell>
          <cell r="D289" t="str">
            <v>Sq.Mt.</v>
          </cell>
          <cell r="E289">
            <v>486</v>
          </cell>
        </row>
        <row r="290">
          <cell r="B290" t="str">
            <v>Tremix Treatment 100 mm thickSq.Mt.</v>
          </cell>
          <cell r="C290" t="str">
            <v>Tremix Treatment 100 mm thick</v>
          </cell>
          <cell r="D290" t="str">
            <v>Sq.Mt.</v>
          </cell>
          <cell r="E290">
            <v>69</v>
          </cell>
        </row>
        <row r="291">
          <cell r="B291" t="str">
            <v>Marble mosaic chequered tiles (gray)Sq.Mt.</v>
          </cell>
          <cell r="C291" t="str">
            <v>Marble mosaic chequered tiles (gray)</v>
          </cell>
          <cell r="D291" t="str">
            <v>Sq.Mt.</v>
          </cell>
          <cell r="E291">
            <v>259</v>
          </cell>
        </row>
        <row r="292">
          <cell r="B292" t="str">
            <v>Colour cementKg.</v>
          </cell>
          <cell r="C292" t="str">
            <v>Colour cement</v>
          </cell>
          <cell r="D292" t="str">
            <v>Kg.</v>
          </cell>
          <cell r="E292">
            <v>15</v>
          </cell>
        </row>
        <row r="293">
          <cell r="B293" t="str">
            <v>Heavy Duty Designer come. tile for flooringSq.Mt.</v>
          </cell>
          <cell r="C293" t="str">
            <v>Heavy Duty Designer come. tile for flooring</v>
          </cell>
          <cell r="D293" t="str">
            <v>Sq.Mt.</v>
          </cell>
          <cell r="E293">
            <v>845</v>
          </cell>
        </row>
        <row r="294">
          <cell r="B294" t="str">
            <v>Heavy Duty Designer come. tile for StepsSq.Mt.</v>
          </cell>
          <cell r="C294" t="str">
            <v>Heavy Duty Designer come. tile for Steps</v>
          </cell>
          <cell r="D294" t="str">
            <v>Sq.Mt.</v>
          </cell>
          <cell r="E294">
            <v>925</v>
          </cell>
        </row>
        <row r="295">
          <cell r="B295" t="str">
            <v>PVC flooringSq.Mt.</v>
          </cell>
          <cell r="C295" t="str">
            <v xml:space="preserve">PVC flooring </v>
          </cell>
          <cell r="D295" t="str">
            <v>Sq.Mt.</v>
          </cell>
          <cell r="E295">
            <v>316</v>
          </cell>
        </row>
        <row r="296">
          <cell r="B296">
            <v>0</v>
          </cell>
        </row>
        <row r="297">
          <cell r="B297">
            <v>0</v>
          </cell>
        </row>
        <row r="298">
          <cell r="B298" t="str">
            <v>Bees waxKg.</v>
          </cell>
          <cell r="C298" t="str">
            <v>Bees wax</v>
          </cell>
          <cell r="D298" t="str">
            <v>Kg.</v>
          </cell>
          <cell r="E298">
            <v>150</v>
          </cell>
        </row>
        <row r="299">
          <cell r="B299" t="str">
            <v>Coal TarKg.</v>
          </cell>
          <cell r="C299" t="str">
            <v>Coal Tar</v>
          </cell>
          <cell r="D299" t="str">
            <v>Kg.</v>
          </cell>
          <cell r="E299">
            <v>65</v>
          </cell>
        </row>
        <row r="300">
          <cell r="B300" t="str">
            <v>Common SpiritLtr.</v>
          </cell>
          <cell r="C300" t="str">
            <v>Common Spirit</v>
          </cell>
          <cell r="D300" t="str">
            <v>Ltr.</v>
          </cell>
          <cell r="E300">
            <v>83</v>
          </cell>
        </row>
        <row r="301">
          <cell r="B301" t="str">
            <v>French PolishLtr.</v>
          </cell>
          <cell r="C301" t="str">
            <v>French Polish</v>
          </cell>
          <cell r="D301" t="str">
            <v>Ltr.</v>
          </cell>
          <cell r="E301">
            <v>178</v>
          </cell>
        </row>
        <row r="302">
          <cell r="B302" t="str">
            <v>VarnishLtr.</v>
          </cell>
          <cell r="C302" t="str">
            <v>Varnish</v>
          </cell>
          <cell r="D302" t="str">
            <v>Ltr.</v>
          </cell>
          <cell r="E302">
            <v>162</v>
          </cell>
        </row>
        <row r="303">
          <cell r="B303" t="str">
            <v>Malemaine PolishLtr.</v>
          </cell>
          <cell r="C303" t="str">
            <v>Malemaine Polish</v>
          </cell>
          <cell r="D303" t="str">
            <v>Ltr.</v>
          </cell>
          <cell r="E303">
            <v>313</v>
          </cell>
        </row>
        <row r="304">
          <cell r="B304" t="str">
            <v>C.C.T.W. Ballies 125 mm DiameterR.Mt.</v>
          </cell>
          <cell r="C304" t="str">
            <v>C.C.T.W. Ballies 125 mm Diameter</v>
          </cell>
          <cell r="D304" t="str">
            <v>R.Mt.</v>
          </cell>
          <cell r="E304">
            <v>166</v>
          </cell>
        </row>
        <row r="305">
          <cell r="B305" t="str">
            <v>Oil enamel paint/flat/glossy paint(ready mix) (with I.S.I. Mark)Ltr.</v>
          </cell>
          <cell r="C305" t="str">
            <v>Oil enamel paint/flat/glossy paint(ready mix) (with I.S.I. Mark)</v>
          </cell>
          <cell r="D305" t="str">
            <v>Ltr.</v>
          </cell>
          <cell r="E305">
            <v>258</v>
          </cell>
        </row>
        <row r="306">
          <cell r="B306" t="str">
            <v>Synthetic paint (ready mix)Ltr.</v>
          </cell>
          <cell r="C306" t="str">
            <v>Synthetic paint (ready mix)</v>
          </cell>
          <cell r="D306" t="str">
            <v>Ltr.</v>
          </cell>
          <cell r="E306">
            <v>253</v>
          </cell>
        </row>
        <row r="307">
          <cell r="B307" t="str">
            <v>Catonic emulsion paintKg.</v>
          </cell>
          <cell r="C307" t="str">
            <v>Catonic emulsion paint</v>
          </cell>
          <cell r="D307" t="str">
            <v>Kg.</v>
          </cell>
          <cell r="E307">
            <v>315</v>
          </cell>
        </row>
        <row r="308">
          <cell r="B308" t="str">
            <v>White oil paint 100ml pack tinNo.</v>
          </cell>
          <cell r="C308" t="str">
            <v>White oil paint 100ml pack tin</v>
          </cell>
          <cell r="D308" t="str">
            <v>No.</v>
          </cell>
          <cell r="E308">
            <v>38</v>
          </cell>
        </row>
        <row r="309">
          <cell r="B309" t="str">
            <v>Red Oxide paintLtr.</v>
          </cell>
          <cell r="C309" t="str">
            <v>Red Oxide paint</v>
          </cell>
          <cell r="D309" t="str">
            <v>Ltr.</v>
          </cell>
          <cell r="E309">
            <v>157</v>
          </cell>
        </row>
        <row r="310">
          <cell r="B310" t="str">
            <v>Cement paintKg.</v>
          </cell>
          <cell r="C310" t="str">
            <v>Cement paint</v>
          </cell>
          <cell r="D310" t="str">
            <v>Kg.</v>
          </cell>
          <cell r="E310">
            <v>59</v>
          </cell>
        </row>
        <row r="311">
          <cell r="B311" t="str">
            <v>Steel PrimerLtr.</v>
          </cell>
          <cell r="C311" t="str">
            <v>Steel Primer</v>
          </cell>
          <cell r="D311" t="str">
            <v>Ltr.</v>
          </cell>
          <cell r="E311">
            <v>147</v>
          </cell>
        </row>
        <row r="312">
          <cell r="B312" t="str">
            <v>Primer for plaster surfaceLtr.</v>
          </cell>
          <cell r="C312" t="str">
            <v>Primer for plaster surface</v>
          </cell>
          <cell r="D312" t="str">
            <v>Ltr.</v>
          </cell>
          <cell r="E312">
            <v>180</v>
          </cell>
        </row>
        <row r="313">
          <cell r="B313" t="str">
            <v>PuttyKg.</v>
          </cell>
          <cell r="C313" t="str">
            <v>Putty</v>
          </cell>
          <cell r="D313" t="str">
            <v>Kg.</v>
          </cell>
          <cell r="E313">
            <v>26</v>
          </cell>
        </row>
        <row r="314">
          <cell r="B314" t="str">
            <v>Boiled linseed oilLtr.</v>
          </cell>
          <cell r="C314" t="str">
            <v>Boiled linseed oil</v>
          </cell>
          <cell r="D314" t="str">
            <v>Ltr.</v>
          </cell>
          <cell r="E314">
            <v>79</v>
          </cell>
        </row>
        <row r="315">
          <cell r="B315" t="str">
            <v>Linseed oil double boiledLtr.</v>
          </cell>
          <cell r="C315" t="str">
            <v>Linseed oil double boiled</v>
          </cell>
          <cell r="D315" t="str">
            <v>Ltr.</v>
          </cell>
          <cell r="E315">
            <v>112</v>
          </cell>
        </row>
        <row r="316">
          <cell r="B316" t="str">
            <v>TerpentineLtr.</v>
          </cell>
          <cell r="C316" t="str">
            <v>Terpentine</v>
          </cell>
          <cell r="D316" t="str">
            <v>Ltr.</v>
          </cell>
          <cell r="E316">
            <v>87</v>
          </cell>
        </row>
        <row r="317">
          <cell r="B317" t="str">
            <v>Wood PrimerLtr.</v>
          </cell>
          <cell r="C317" t="str">
            <v>Wood Primer</v>
          </cell>
          <cell r="D317" t="str">
            <v>Ltr.</v>
          </cell>
          <cell r="E317">
            <v>130</v>
          </cell>
        </row>
        <row r="318">
          <cell r="B318" t="str">
            <v>Brush for lettringNo.</v>
          </cell>
          <cell r="C318" t="str">
            <v>Brush for lettring</v>
          </cell>
          <cell r="D318" t="str">
            <v>No.</v>
          </cell>
          <cell r="E318">
            <v>40</v>
          </cell>
        </row>
        <row r="319">
          <cell r="B319" t="str">
            <v>Brush for road marking 5cmNo.</v>
          </cell>
          <cell r="C319" t="str">
            <v>Brush for road marking 5cm</v>
          </cell>
          <cell r="D319" t="str">
            <v>No.</v>
          </cell>
          <cell r="E319">
            <v>95</v>
          </cell>
        </row>
        <row r="320">
          <cell r="B320" t="str">
            <v>Brush for marking road 8cmNo.</v>
          </cell>
          <cell r="C320" t="str">
            <v>Brush for marking road 8cm</v>
          </cell>
          <cell r="D320" t="str">
            <v>No.</v>
          </cell>
          <cell r="E320">
            <v>184</v>
          </cell>
        </row>
        <row r="321">
          <cell r="B321" t="str">
            <v>Brush for road marking 10cmNo.</v>
          </cell>
          <cell r="C321" t="str">
            <v>Brush for road marking 10cm</v>
          </cell>
          <cell r="D321" t="str">
            <v>No.</v>
          </cell>
          <cell r="E321">
            <v>220</v>
          </cell>
        </row>
        <row r="322">
          <cell r="B322" t="str">
            <v>Lustre paintLtr.</v>
          </cell>
          <cell r="C322" t="str">
            <v>Lustre paint</v>
          </cell>
          <cell r="D322" t="str">
            <v>Ltr.</v>
          </cell>
          <cell r="E322">
            <v>185</v>
          </cell>
        </row>
        <row r="323">
          <cell r="B323" t="str">
            <v>Textured Synthetic paintLtr.</v>
          </cell>
          <cell r="C323" t="str">
            <v>Textured Synthetic paint</v>
          </cell>
          <cell r="D323" t="str">
            <v>Ltr.</v>
          </cell>
          <cell r="E323">
            <v>230</v>
          </cell>
        </row>
        <row r="324">
          <cell r="B324" t="str">
            <v>White lead paintKg.</v>
          </cell>
          <cell r="C324" t="str">
            <v>White lead paint</v>
          </cell>
          <cell r="D324" t="str">
            <v>Kg.</v>
          </cell>
          <cell r="E324">
            <v>280</v>
          </cell>
        </row>
        <row r="325">
          <cell r="B325" t="str">
            <v>Birla wall care puttyKg.</v>
          </cell>
          <cell r="C325" t="str">
            <v>Birla wall care putty</v>
          </cell>
          <cell r="D325" t="str">
            <v>Kg.</v>
          </cell>
          <cell r="E325">
            <v>56</v>
          </cell>
        </row>
        <row r="326">
          <cell r="B326" t="str">
            <v>Aluminium PaintLit.</v>
          </cell>
          <cell r="C326" t="str">
            <v>Aluminium Paint</v>
          </cell>
          <cell r="D326" t="str">
            <v>Lit.</v>
          </cell>
          <cell r="E326">
            <v>279</v>
          </cell>
        </row>
        <row r="327">
          <cell r="B327" t="str">
            <v>NeelKg.</v>
          </cell>
          <cell r="C327" t="str">
            <v>Neel</v>
          </cell>
          <cell r="D327" t="str">
            <v>Kg.</v>
          </cell>
          <cell r="E327">
            <v>125</v>
          </cell>
        </row>
        <row r="328">
          <cell r="B328" t="str">
            <v>Oil bound distemperKg.</v>
          </cell>
          <cell r="C328" t="str">
            <v>Oil bound distemper</v>
          </cell>
          <cell r="D328" t="str">
            <v>Kg.</v>
          </cell>
          <cell r="E328">
            <v>100</v>
          </cell>
        </row>
        <row r="329">
          <cell r="B329" t="str">
            <v>Red powder / GeruKg.</v>
          </cell>
          <cell r="C329" t="str">
            <v>Red powder / Geru</v>
          </cell>
          <cell r="D329" t="str">
            <v>Kg.</v>
          </cell>
          <cell r="E329">
            <v>18</v>
          </cell>
        </row>
        <row r="330">
          <cell r="B330" t="str">
            <v>SarasKg.</v>
          </cell>
          <cell r="C330" t="str">
            <v>Saras</v>
          </cell>
          <cell r="D330" t="str">
            <v>Kg.</v>
          </cell>
          <cell r="E330">
            <v>64</v>
          </cell>
        </row>
        <row r="331">
          <cell r="B331" t="str">
            <v>Scrapping sand paper size (30 * 20cm)No.</v>
          </cell>
          <cell r="C331" t="str">
            <v>Scrapping sand paper size (30 * 20cm)</v>
          </cell>
          <cell r="D331" t="str">
            <v>No.</v>
          </cell>
          <cell r="E331">
            <v>11</v>
          </cell>
        </row>
        <row r="332">
          <cell r="B332" t="str">
            <v>Dry distemperKg.</v>
          </cell>
          <cell r="C332" t="str">
            <v>Dry distemper</v>
          </cell>
          <cell r="D332" t="str">
            <v>Kg.</v>
          </cell>
          <cell r="E332">
            <v>92</v>
          </cell>
        </row>
        <row r="333">
          <cell r="B333" t="str">
            <v>Country Teak WoodCu.Mt.</v>
          </cell>
          <cell r="C333" t="str">
            <v>Country Teak Wood</v>
          </cell>
          <cell r="D333" t="str">
            <v>Cu.Mt.</v>
          </cell>
          <cell r="E333">
            <v>98000</v>
          </cell>
        </row>
        <row r="334">
          <cell r="B334" t="str">
            <v>Ghana teak woodCu.Mt.</v>
          </cell>
          <cell r="C334" t="str">
            <v>Ghana teak wood</v>
          </cell>
          <cell r="D334" t="str">
            <v>Cu.Mt.</v>
          </cell>
          <cell r="E334">
            <v>80000</v>
          </cell>
        </row>
        <row r="335">
          <cell r="B335" t="str">
            <v>Teak Wood planks above 2.5 m lengthCu.Mt.</v>
          </cell>
          <cell r="C335" t="str">
            <v>Teak Wood planks above 2.5 m length</v>
          </cell>
          <cell r="D335" t="str">
            <v>Cu.Mt.</v>
          </cell>
          <cell r="E335">
            <v>85000</v>
          </cell>
        </row>
        <row r="336">
          <cell r="B336" t="str">
            <v>Teak wood bidding 1/2" * 1/2"Rmt</v>
          </cell>
          <cell r="C336" t="str">
            <v>Teak wood bidding 1/2" * 1/2"</v>
          </cell>
          <cell r="D336" t="str">
            <v>Rmt</v>
          </cell>
          <cell r="E336">
            <v>17</v>
          </cell>
        </row>
        <row r="337">
          <cell r="B337" t="str">
            <v>T.W.Balli 100 mm diaRmt</v>
          </cell>
          <cell r="C337" t="str">
            <v>T.W.Balli 100 mm dia</v>
          </cell>
          <cell r="D337" t="str">
            <v>Rmt</v>
          </cell>
          <cell r="E337">
            <v>160</v>
          </cell>
        </row>
        <row r="338">
          <cell r="B338" t="str">
            <v>Jungle wood (non teak) normalCu.Mt.</v>
          </cell>
          <cell r="C338" t="str">
            <v>Jungle wood (non teak) normal</v>
          </cell>
          <cell r="D338" t="str">
            <v>Cu.Mt.</v>
          </cell>
          <cell r="E338">
            <v>34500</v>
          </cell>
        </row>
        <row r="339">
          <cell r="B339" t="str">
            <v>Bamboo 25mm dia.(4.5 to 6m)No.</v>
          </cell>
          <cell r="C339" t="str">
            <v>Bamboo 25mm dia.(4.5 to 6m)</v>
          </cell>
          <cell r="D339" t="str">
            <v>No.</v>
          </cell>
          <cell r="E339">
            <v>18</v>
          </cell>
        </row>
        <row r="340">
          <cell r="B340" t="str">
            <v>Bamboo 50mm dia.No.</v>
          </cell>
          <cell r="C340" t="str">
            <v>Bamboo 50mm dia.</v>
          </cell>
          <cell r="D340" t="str">
            <v>No.</v>
          </cell>
          <cell r="E340">
            <v>24</v>
          </cell>
        </row>
        <row r="341">
          <cell r="B341" t="str">
            <v>Bamboo Matting 1.2*1.8mSq.Mt.</v>
          </cell>
          <cell r="C341" t="str">
            <v>Bamboo Matting 1.2*1.8m</v>
          </cell>
          <cell r="D341" t="str">
            <v>Sq.Mt.</v>
          </cell>
          <cell r="E341">
            <v>56</v>
          </cell>
        </row>
        <row r="342">
          <cell r="B342" t="str">
            <v>Ply wood 12mm thickSq.Mt.</v>
          </cell>
          <cell r="C342" t="str">
            <v>Ply wood 12mm thick</v>
          </cell>
          <cell r="D342" t="str">
            <v>Sq.Mt.</v>
          </cell>
          <cell r="E342">
            <v>429</v>
          </cell>
        </row>
        <row r="343">
          <cell r="B343" t="str">
            <v>Ply wood 6mm thickSq.Mt.</v>
          </cell>
          <cell r="C343" t="str">
            <v>Ply wood 6mm thick</v>
          </cell>
          <cell r="D343" t="str">
            <v>Sq.Mt.</v>
          </cell>
          <cell r="E343">
            <v>329</v>
          </cell>
        </row>
        <row r="344">
          <cell r="B344" t="str">
            <v>Mica laminate as per ISI 0.1 mm thickSq.Mt</v>
          </cell>
          <cell r="C344" t="str">
            <v>Mica laminate as per ISI 0.1 mm thick</v>
          </cell>
          <cell r="D344" t="str">
            <v>Sq.Mt</v>
          </cell>
          <cell r="E344">
            <v>955</v>
          </cell>
        </row>
        <row r="345">
          <cell r="B345" t="str">
            <v>Face Veneel board 4 mm thickSq.Mt</v>
          </cell>
          <cell r="C345" t="str">
            <v>Face Veneel board 4 mm thick</v>
          </cell>
          <cell r="D345" t="str">
            <v>Sq.Mt</v>
          </cell>
          <cell r="E345">
            <v>450</v>
          </cell>
        </row>
        <row r="346">
          <cell r="B346" t="str">
            <v>Particle board B.W.P.Phinol bond 12mm thickSq.Mt.</v>
          </cell>
          <cell r="C346" t="str">
            <v>Particle board B.W.P.Phinol bond 12mm thick</v>
          </cell>
          <cell r="D346" t="str">
            <v>Sq.Mt.</v>
          </cell>
          <cell r="E346">
            <v>386</v>
          </cell>
        </row>
        <row r="347">
          <cell r="B347" t="str">
            <v>Particle board B.W.P.Phinol bond 19 mm thickSq.Mt.</v>
          </cell>
          <cell r="C347" t="str">
            <v>Particle board B.W.P.Phinol bond 19 mm thick</v>
          </cell>
          <cell r="D347" t="str">
            <v>Sq.Mt.</v>
          </cell>
          <cell r="E347">
            <v>677</v>
          </cell>
        </row>
        <row r="348">
          <cell r="B348" t="str">
            <v>Formica 1.5 mm thickSq.Mt</v>
          </cell>
          <cell r="C348" t="str">
            <v>Formica 1.5 mm thick</v>
          </cell>
          <cell r="D348" t="str">
            <v>Sq.Mt</v>
          </cell>
          <cell r="E348">
            <v>1105</v>
          </cell>
        </row>
        <row r="349">
          <cell r="B349" t="str">
            <v>Tower bolt brass oxidised 10 mm dia length 150 mmNo</v>
          </cell>
          <cell r="C349" t="str">
            <v xml:space="preserve">Tower bolt brass oxidised 10 mm dia length 150 mm </v>
          </cell>
          <cell r="D349" t="str">
            <v>No</v>
          </cell>
          <cell r="E349">
            <v>192</v>
          </cell>
        </row>
        <row r="350">
          <cell r="B350" t="str">
            <v>FericalKg</v>
          </cell>
          <cell r="C350" t="str">
            <v>Ferical</v>
          </cell>
          <cell r="D350" t="str">
            <v>Kg</v>
          </cell>
          <cell r="E350">
            <v>197</v>
          </cell>
        </row>
        <row r="351">
          <cell r="B351" t="str">
            <v>A.C.Corrugated sheet 6mm thickSq.Mt.</v>
          </cell>
          <cell r="C351" t="str">
            <v>A.C.Corrugated sheet 6mm thick</v>
          </cell>
          <cell r="D351" t="str">
            <v>Sq.Mt.</v>
          </cell>
          <cell r="E351">
            <v>120</v>
          </cell>
        </row>
        <row r="352">
          <cell r="B352" t="str">
            <v>A.C.Sheet ridgePair</v>
          </cell>
          <cell r="C352" t="str">
            <v>A.C.Sheet ridge</v>
          </cell>
          <cell r="D352" t="str">
            <v>Pair</v>
          </cell>
          <cell r="E352">
            <v>275</v>
          </cell>
        </row>
        <row r="353">
          <cell r="B353" t="str">
            <v>A.C.Sheet plain 4mm thickSq.Mt.</v>
          </cell>
          <cell r="C353" t="str">
            <v>A.C.Sheet plain 4mm thick</v>
          </cell>
          <cell r="D353" t="str">
            <v>Sq.Mt.</v>
          </cell>
          <cell r="E353">
            <v>195</v>
          </cell>
        </row>
        <row r="354">
          <cell r="B354" t="str">
            <v>G.C.I. Sheet (Corrugated) 22 BWGM.T.</v>
          </cell>
          <cell r="C354" t="str">
            <v>G.C.I. Sheet (Corrugated) 22 BWG</v>
          </cell>
          <cell r="D354" t="str">
            <v>M.T.</v>
          </cell>
          <cell r="E354">
            <v>62763</v>
          </cell>
        </row>
        <row r="355">
          <cell r="B355" t="str">
            <v>G.C.I. Sheet (Corrugated) 24 BWGM.T.</v>
          </cell>
          <cell r="C355" t="str">
            <v>G.C.I. Sheet (Corrugated) 24 BWG</v>
          </cell>
          <cell r="D355" t="str">
            <v>M.T.</v>
          </cell>
          <cell r="E355">
            <v>62763</v>
          </cell>
        </row>
        <row r="356">
          <cell r="B356" t="str">
            <v>G.I. Sheet (plain) 22 BWGSq.Mt.</v>
          </cell>
          <cell r="C356" t="str">
            <v>G.I. Sheet (plain) 22 BWG</v>
          </cell>
          <cell r="D356" t="str">
            <v>Sq.Mt.</v>
          </cell>
          <cell r="E356">
            <v>395</v>
          </cell>
        </row>
        <row r="357">
          <cell r="B357" t="str">
            <v>G.I. Sheet (plain) 24 BWGSq.Mt.</v>
          </cell>
          <cell r="C357" t="str">
            <v>G.I. Sheet (plain) 24 BWG</v>
          </cell>
          <cell r="D357" t="str">
            <v>Sq.Mt.</v>
          </cell>
          <cell r="E357">
            <v>315</v>
          </cell>
        </row>
        <row r="358">
          <cell r="B358" t="str">
            <v>G.I.WashersKg.</v>
          </cell>
          <cell r="C358" t="str">
            <v>G.I.Washers</v>
          </cell>
          <cell r="D358" t="str">
            <v>Kg.</v>
          </cell>
          <cell r="E358">
            <v>99</v>
          </cell>
        </row>
        <row r="359">
          <cell r="B359" t="str">
            <v>G.I. J or L hooks 6 mm dia.No.</v>
          </cell>
          <cell r="C359" t="str">
            <v>G.I. J or L hooks 6 mm dia.</v>
          </cell>
          <cell r="D359" t="str">
            <v>No.</v>
          </cell>
          <cell r="E359">
            <v>7</v>
          </cell>
        </row>
        <row r="360">
          <cell r="B360" t="str">
            <v>Nails iron all sizeKg.</v>
          </cell>
          <cell r="C360" t="str">
            <v>Nails iron all size</v>
          </cell>
          <cell r="D360" t="str">
            <v>Kg.</v>
          </cell>
          <cell r="E360">
            <v>80</v>
          </cell>
        </row>
        <row r="361">
          <cell r="B361" t="str">
            <v>Mangalore tiles class AANo.</v>
          </cell>
          <cell r="C361" t="str">
            <v>Mangalore tiles class AA</v>
          </cell>
          <cell r="D361" t="str">
            <v>No.</v>
          </cell>
          <cell r="E361">
            <v>13</v>
          </cell>
        </row>
        <row r="362">
          <cell r="B362" t="str">
            <v>Mangalore Ridge / Hip tilesNo.</v>
          </cell>
          <cell r="C362" t="str">
            <v>Mangalore Ridge / Hip tiles</v>
          </cell>
          <cell r="D362" t="str">
            <v>No.</v>
          </cell>
          <cell r="E362">
            <v>26</v>
          </cell>
        </row>
        <row r="363">
          <cell r="B363" t="str">
            <v>Mangalore Glass tilesNo.</v>
          </cell>
          <cell r="C363" t="str">
            <v>Mangalore Glass tiles</v>
          </cell>
          <cell r="D363" t="str">
            <v>No.</v>
          </cell>
          <cell r="E363">
            <v>352</v>
          </cell>
        </row>
        <row r="364">
          <cell r="B364" t="str">
            <v>Mangalore Pattern cowl VentilatorNo.</v>
          </cell>
          <cell r="C364" t="str">
            <v>Mangalore Pattern cowl Ventilator</v>
          </cell>
          <cell r="D364" t="str">
            <v>No.</v>
          </cell>
          <cell r="E364">
            <v>225</v>
          </cell>
        </row>
        <row r="365">
          <cell r="B365" t="str">
            <v>G.I. Pre coated trapezoidal 0.50 mm thick roof Metalic Coloured SheetSq.Mt.</v>
          </cell>
          <cell r="C365" t="str">
            <v>G.I. Pre coated trapezoidal 0.50 mm thick roof Metalic Coloured Sheet</v>
          </cell>
          <cell r="D365" t="str">
            <v>Sq.Mt.</v>
          </cell>
          <cell r="E365">
            <v>880</v>
          </cell>
        </row>
        <row r="366">
          <cell r="B366" t="str">
            <v>G.I. Pre coated Ridge SheetR.Mt.</v>
          </cell>
          <cell r="C366" t="str">
            <v>G.I. Pre coated Ridge Sheet</v>
          </cell>
          <cell r="D366" t="str">
            <v>R.Mt.</v>
          </cell>
          <cell r="E366">
            <v>555</v>
          </cell>
        </row>
        <row r="367">
          <cell r="B367" t="str">
            <v>Gypsum powderKg.</v>
          </cell>
          <cell r="C367" t="str">
            <v>Gypsum powder</v>
          </cell>
          <cell r="D367" t="str">
            <v>Kg.</v>
          </cell>
          <cell r="E367">
            <v>16.850000000000001</v>
          </cell>
        </row>
        <row r="368">
          <cell r="B368" t="str">
            <v>Aluminium Alloy plate 2mm thickSq.Mt.</v>
          </cell>
          <cell r="C368" t="str">
            <v>Aluminium Alloy plate 2mm thick</v>
          </cell>
          <cell r="D368" t="str">
            <v>Sq.Mt.</v>
          </cell>
          <cell r="E368">
            <v>1325</v>
          </cell>
        </row>
        <row r="369">
          <cell r="B369" t="str">
            <v>Aluminium sheeting fixed with encapsuled lens type reflective sheeting including 2% towards lettering , cost of angle iron, cost of drilling holes , nuts, bolts etc. and signs as applicable.Sq.Mt.</v>
          </cell>
          <cell r="C369" t="str">
            <v>Aluminium sheeting fixed with encapsuled lens type reflective sheeting including 2% towards lettering , cost of angle iron, cost of drilling holes , nuts, bolts etc. and signs as applicable.</v>
          </cell>
          <cell r="D369" t="str">
            <v>Sq.Mt.</v>
          </cell>
          <cell r="E369">
            <v>15555</v>
          </cell>
        </row>
        <row r="370">
          <cell r="B370" t="str">
            <v>Plaster Of Parisbags</v>
          </cell>
          <cell r="C370" t="str">
            <v>Plaster Of Paris</v>
          </cell>
          <cell r="D370" t="str">
            <v>bags</v>
          </cell>
          <cell r="E370">
            <v>220</v>
          </cell>
        </row>
        <row r="371">
          <cell r="B371" t="str">
            <v>Decorative Board of Fibrous Plaster of Paris 12 to 15 mmSq.Mt.</v>
          </cell>
          <cell r="C371" t="str">
            <v>Decorative Board of Fibrous Plaster of Paris 12 to 15 mm</v>
          </cell>
          <cell r="D371" t="str">
            <v>Sq.Mt.</v>
          </cell>
          <cell r="E371">
            <v>365</v>
          </cell>
        </row>
        <row r="372">
          <cell r="B372" t="str">
            <v>Acoustic Board 12 mm thickSq.Mt.</v>
          </cell>
          <cell r="C372" t="str">
            <v>Acoustic Board 12 mm thick</v>
          </cell>
          <cell r="D372" t="str">
            <v>Sq.Mt.</v>
          </cell>
          <cell r="E372">
            <v>212</v>
          </cell>
        </row>
        <row r="373">
          <cell r="B373" t="str">
            <v>Gypsum Board 12.5 mm thickSq.Mt.</v>
          </cell>
          <cell r="C373" t="str">
            <v>Gypsum Board 12.5 mm thick</v>
          </cell>
          <cell r="D373" t="str">
            <v>Sq.Mt.</v>
          </cell>
          <cell r="E373">
            <v>195</v>
          </cell>
        </row>
        <row r="374">
          <cell r="B374" t="str">
            <v>UPVC 3 layer trapezoidal 2.00 mm sheetSq.Mt.</v>
          </cell>
          <cell r="C374" t="str">
            <v>UPVC 3 layer trapezoidal 2.00 mm sheet</v>
          </cell>
          <cell r="D374" t="str">
            <v>Sq.Mt.</v>
          </cell>
          <cell r="E374">
            <v>805</v>
          </cell>
        </row>
        <row r="375">
          <cell r="B375" t="str">
            <v>Light weight calcium silicate tile of size 595 x 595 mm of texture spin stone / cosmos / plain / Glode fine fissured.Sq.Mt.</v>
          </cell>
          <cell r="C375" t="str">
            <v>Light weight calcium silicate tile of size 595 x 595 mm of texture spin stone / cosmos / plain / Glode fine fissured.</v>
          </cell>
          <cell r="D375" t="str">
            <v>Sq.Mt.</v>
          </cell>
          <cell r="E375">
            <v>955</v>
          </cell>
        </row>
        <row r="376">
          <cell r="B376" t="str">
            <v>Bioguard Board 16 mmSq.Mt.</v>
          </cell>
          <cell r="C376" t="str">
            <v>Bioguard Board 16 mm</v>
          </cell>
          <cell r="D376" t="str">
            <v>Sq.Mt.</v>
          </cell>
          <cell r="E376">
            <v>965</v>
          </cell>
        </row>
        <row r="377">
          <cell r="B377" t="str">
            <v>Ultima tileSq.Mt.</v>
          </cell>
          <cell r="C377" t="str">
            <v>Ultima tile</v>
          </cell>
          <cell r="D377" t="str">
            <v>Sq.Mt.</v>
          </cell>
          <cell r="E377">
            <v>1188</v>
          </cell>
        </row>
        <row r="378">
          <cell r="B378" t="str">
            <v>Optra tileSq.Mt.</v>
          </cell>
          <cell r="C378" t="str">
            <v>Optra tile</v>
          </cell>
          <cell r="D378" t="str">
            <v>Sq.Mt.</v>
          </cell>
          <cell r="E378">
            <v>1550</v>
          </cell>
        </row>
        <row r="379">
          <cell r="B379" t="str">
            <v>Proflex Sheet 1 mmKg.</v>
          </cell>
          <cell r="C379" t="str">
            <v>Proflex Sheet 1 mm</v>
          </cell>
          <cell r="D379" t="str">
            <v>Kg.</v>
          </cell>
          <cell r="E379">
            <v>65</v>
          </cell>
        </row>
        <row r="380">
          <cell r="B380" t="str">
            <v>Sky light 2 mm thickKg.</v>
          </cell>
          <cell r="C380" t="str">
            <v>Sky light 2 mm thick</v>
          </cell>
          <cell r="D380" t="str">
            <v>Kg.</v>
          </cell>
          <cell r="E380">
            <v>1255</v>
          </cell>
        </row>
        <row r="381">
          <cell r="B381" t="str">
            <v>Hanger rod 4mm thickNo.</v>
          </cell>
          <cell r="C381" t="str">
            <v>Hanger rod 4mm thick</v>
          </cell>
          <cell r="D381" t="str">
            <v>No.</v>
          </cell>
          <cell r="E381">
            <v>10</v>
          </cell>
        </row>
        <row r="382">
          <cell r="B382" t="str">
            <v>level Adjustment clip size 85x30x0.8mmNo.</v>
          </cell>
          <cell r="C382" t="str">
            <v>level Adjustment clip size 85x30x0.8mm</v>
          </cell>
          <cell r="D382" t="str">
            <v>No.</v>
          </cell>
          <cell r="E382">
            <v>10</v>
          </cell>
        </row>
        <row r="383">
          <cell r="B383" t="str">
            <v>Dash fastener 12.5mm dia 50mm longNo.</v>
          </cell>
          <cell r="C383" t="str">
            <v>Dash fastener 12.5mm dia 50mm long</v>
          </cell>
          <cell r="D383" t="str">
            <v>No.</v>
          </cell>
          <cell r="E383">
            <v>50</v>
          </cell>
        </row>
        <row r="384">
          <cell r="B384" t="str">
            <v>Soffit cleat 25mmx35mmx1.60mmNo.</v>
          </cell>
          <cell r="C384" t="str">
            <v>Soffit cleat 25mmx35mmx1.60mm</v>
          </cell>
          <cell r="D384" t="str">
            <v>No.</v>
          </cell>
          <cell r="E384">
            <v>5.5</v>
          </cell>
        </row>
        <row r="385">
          <cell r="B385" t="str">
            <v>Wooden Screws with plastic rawl plugs 35mmx8mmNo.</v>
          </cell>
          <cell r="C385" t="str">
            <v>Wooden Screws with plastic rawl plugs 35mmx8mm</v>
          </cell>
          <cell r="D385" t="str">
            <v>No.</v>
          </cell>
          <cell r="E385">
            <v>1</v>
          </cell>
        </row>
        <row r="386">
          <cell r="B386" t="str">
            <v>Light weight calcium silicate tiles of size 595x595mm of texture Spintone for Tegular edge ceilingNo.</v>
          </cell>
          <cell r="C386" t="str">
            <v>Light weight calcium silicate tiles of size 595x595mm of texture Spintone for Tegular edge ceiling</v>
          </cell>
          <cell r="D386" t="str">
            <v>No.</v>
          </cell>
          <cell r="E386">
            <v>1120</v>
          </cell>
        </row>
        <row r="387">
          <cell r="B387" t="str">
            <v>Plain Zinc SheetSq.Mt.</v>
          </cell>
          <cell r="C387" t="str">
            <v>Plain Zinc Sheet</v>
          </cell>
          <cell r="D387" t="str">
            <v>Sq.Mt.</v>
          </cell>
          <cell r="E387">
            <v>230</v>
          </cell>
        </row>
        <row r="388">
          <cell r="B388" t="str">
            <v>UPVC ridge/hip tilesNo.</v>
          </cell>
          <cell r="C388" t="str">
            <v>UPVC ridge/hip tiles</v>
          </cell>
          <cell r="D388" t="str">
            <v>No.</v>
          </cell>
          <cell r="E388">
            <v>350</v>
          </cell>
        </row>
        <row r="389">
          <cell r="B389" t="str">
            <v>Hanger wire (2.68 mm dia), 1.82 m longNo.</v>
          </cell>
          <cell r="C389" t="str">
            <v>Hanger wire (2.68 mm dia), 1.82 m long</v>
          </cell>
          <cell r="D389" t="str">
            <v>No.</v>
          </cell>
          <cell r="E389">
            <v>18</v>
          </cell>
        </row>
        <row r="390">
          <cell r="B390" t="str">
            <v>Dune edge tilesSq.Mt.</v>
          </cell>
          <cell r="C390" t="str">
            <v>Dune edge tiles</v>
          </cell>
          <cell r="D390" t="str">
            <v>Sq.Mt.</v>
          </cell>
          <cell r="E390">
            <v>855</v>
          </cell>
        </row>
        <row r="391">
          <cell r="B391" t="str">
            <v>Fine fissured edge tilesSq.Mt.</v>
          </cell>
          <cell r="C391" t="str">
            <v>Fine fissured edge tiles</v>
          </cell>
          <cell r="D391" t="str">
            <v>Sq.Mt.</v>
          </cell>
          <cell r="E391">
            <v>706</v>
          </cell>
        </row>
        <row r="392">
          <cell r="B392" t="str">
            <v>Turbo ventilator 24"No.</v>
          </cell>
          <cell r="C392" t="str">
            <v>Turbo ventilator 24"</v>
          </cell>
          <cell r="D392" t="str">
            <v>No.</v>
          </cell>
          <cell r="E392">
            <v>8090</v>
          </cell>
        </row>
        <row r="393">
          <cell r="B393" t="str">
            <v>Tarat 36" width (Gunny Cloth)R.Mt.</v>
          </cell>
          <cell r="C393" t="str">
            <v>Tarat 36" width (Gunny Cloth)</v>
          </cell>
          <cell r="D393" t="str">
            <v>R.Mt.</v>
          </cell>
          <cell r="E393">
            <v>61</v>
          </cell>
        </row>
        <row r="394">
          <cell r="B394" t="str">
            <v>Wire glassSq.Mt.</v>
          </cell>
          <cell r="C394" t="str">
            <v xml:space="preserve">Wire glass </v>
          </cell>
          <cell r="D394" t="str">
            <v>Sq.Mt.</v>
          </cell>
          <cell r="E394">
            <v>600</v>
          </cell>
        </row>
        <row r="395">
          <cell r="B395" t="str">
            <v>Fire woodQuintal</v>
          </cell>
          <cell r="C395" t="str">
            <v xml:space="preserve">Fire wood </v>
          </cell>
          <cell r="D395" t="str">
            <v>Quintal</v>
          </cell>
          <cell r="E395">
            <v>339</v>
          </cell>
        </row>
        <row r="396">
          <cell r="B396" t="str">
            <v>Aldrop 300*16mm Chromium PlatedNo.</v>
          </cell>
          <cell r="C396" t="str">
            <v>Aldrop 300*16mm Chromium Plated</v>
          </cell>
          <cell r="D396" t="str">
            <v>No.</v>
          </cell>
          <cell r="E396">
            <v>164</v>
          </cell>
        </row>
        <row r="397">
          <cell r="B397" t="str">
            <v>Aldrop Iron Oxidise 300*16mmNo.</v>
          </cell>
          <cell r="C397" t="str">
            <v>Aldrop Iron Oxidise 300*16mm</v>
          </cell>
          <cell r="D397" t="str">
            <v>No.</v>
          </cell>
          <cell r="E397">
            <v>135</v>
          </cell>
        </row>
        <row r="398">
          <cell r="B398" t="str">
            <v>Aldrop Stainless steel 300*16mmNo.</v>
          </cell>
          <cell r="C398" t="str">
            <v>Aldrop Stainless steel 300*16mm</v>
          </cell>
          <cell r="D398" t="str">
            <v>No.</v>
          </cell>
          <cell r="E398">
            <v>355</v>
          </cell>
        </row>
        <row r="399">
          <cell r="B399" t="str">
            <v>Handle 125mm M.S. Chromium PlatedNo.</v>
          </cell>
          <cell r="C399" t="str">
            <v>Handle 125mm M.S. Chromium Plated</v>
          </cell>
          <cell r="D399" t="str">
            <v>No.</v>
          </cell>
          <cell r="E399">
            <v>65</v>
          </cell>
        </row>
        <row r="400">
          <cell r="B400" t="str">
            <v>Handle 150mm Brass Chromium plated (Rounded Shape)No.</v>
          </cell>
          <cell r="C400" t="str">
            <v>Handle 150mm Brass Chromium plated (Rounded Shape)</v>
          </cell>
          <cell r="D400" t="str">
            <v>No.</v>
          </cell>
          <cell r="E400">
            <v>259</v>
          </cell>
        </row>
        <row r="401">
          <cell r="B401" t="str">
            <v>Handle Alluminium 125 mmNo.</v>
          </cell>
          <cell r="C401" t="str">
            <v>Handle Alluminium 125 mm</v>
          </cell>
          <cell r="D401" t="str">
            <v>No.</v>
          </cell>
          <cell r="E401">
            <v>59</v>
          </cell>
        </row>
        <row r="402">
          <cell r="B402" t="str">
            <v>Iron hinges chromium plated 125mmNo.</v>
          </cell>
          <cell r="C402" t="str">
            <v>Iron hinges chromium plated 125mm</v>
          </cell>
          <cell r="D402" t="str">
            <v>No.</v>
          </cell>
          <cell r="E402">
            <v>59</v>
          </cell>
        </row>
        <row r="403">
          <cell r="B403" t="str">
            <v>But Hinges Alluminium 125mmNo.</v>
          </cell>
          <cell r="C403" t="str">
            <v>But Hinges Alluminium 125mm</v>
          </cell>
          <cell r="D403" t="str">
            <v>No.</v>
          </cell>
          <cell r="E403">
            <v>65</v>
          </cell>
        </row>
        <row r="404">
          <cell r="B404" t="str">
            <v>G.I.Screw 50mmDoz.</v>
          </cell>
          <cell r="C404" t="str">
            <v>G.I.Screw 50mm</v>
          </cell>
          <cell r="D404" t="str">
            <v>Doz.</v>
          </cell>
          <cell r="E404">
            <v>22</v>
          </cell>
        </row>
        <row r="405">
          <cell r="B405" t="str">
            <v>G.I.Screw 25mmDoz.</v>
          </cell>
          <cell r="C405" t="str">
            <v>G.I.Screw 25mm</v>
          </cell>
          <cell r="D405" t="str">
            <v>Doz.</v>
          </cell>
          <cell r="E405">
            <v>12</v>
          </cell>
        </row>
        <row r="406">
          <cell r="B406" t="str">
            <v>Stainless Steel Hinges - 125mm 14 gauge (Heavy Duty)No.</v>
          </cell>
          <cell r="C406" t="str">
            <v>Stainless Steel Hinges - 125mm 14 gauge (Heavy Duty)</v>
          </cell>
          <cell r="D406" t="str">
            <v>No.</v>
          </cell>
          <cell r="E406">
            <v>65</v>
          </cell>
        </row>
        <row r="407">
          <cell r="B407" t="str">
            <v>Tower bolt Aluminium 10mm dia.length 250mmNo.</v>
          </cell>
          <cell r="C407" t="str">
            <v>Tower bolt Aluminium 10mm dia.length 250mm</v>
          </cell>
          <cell r="D407" t="str">
            <v>No.</v>
          </cell>
          <cell r="E407">
            <v>79</v>
          </cell>
        </row>
        <row r="408">
          <cell r="B408" t="str">
            <v>Tower bolt Aluminium 10mm dia.length 200mmNo.</v>
          </cell>
          <cell r="C408" t="str">
            <v>Tower bolt Aluminium 10mm dia.length 200mm</v>
          </cell>
          <cell r="D408" t="str">
            <v>No.</v>
          </cell>
          <cell r="E408">
            <v>65</v>
          </cell>
        </row>
        <row r="409">
          <cell r="B409" t="str">
            <v>Tower bolt M.S. Chromium plated 10mm dia,length 300mmNo.</v>
          </cell>
          <cell r="C409" t="str">
            <v>Tower bolt M.S. Chromium plated 10mm dia,length 300mm</v>
          </cell>
          <cell r="D409" t="str">
            <v>No.</v>
          </cell>
          <cell r="E409">
            <v>75</v>
          </cell>
        </row>
        <row r="410">
          <cell r="B410" t="str">
            <v>Tower bolt M.S. Chromium plated 10mm dia,length 200mmNo.</v>
          </cell>
          <cell r="C410" t="str">
            <v>Tower bolt M.S. Chromium plated 10mm dia,length 200mm</v>
          </cell>
          <cell r="D410" t="str">
            <v>No.</v>
          </cell>
          <cell r="E410">
            <v>69</v>
          </cell>
        </row>
        <row r="411">
          <cell r="B411" t="str">
            <v>Cold Rolled Steel Hollow Section Door frame 1829*610mmNo.</v>
          </cell>
          <cell r="C411" t="str">
            <v>Cold Rolled Steel Hollow Section Door frame 1829*610mm</v>
          </cell>
          <cell r="D411" t="str">
            <v>No.</v>
          </cell>
          <cell r="E411">
            <v>1600</v>
          </cell>
        </row>
        <row r="412">
          <cell r="B412" t="str">
            <v>Aluminium stay 25cmNo.</v>
          </cell>
          <cell r="C412" t="str">
            <v>Aluminium stay 25cm</v>
          </cell>
          <cell r="D412" t="str">
            <v>No.</v>
          </cell>
          <cell r="E412">
            <v>61</v>
          </cell>
        </row>
        <row r="413">
          <cell r="B413" t="str">
            <v>Aluminium stay 30cmNo.</v>
          </cell>
          <cell r="C413" t="str">
            <v>Aluminium stay 30cm</v>
          </cell>
          <cell r="D413" t="str">
            <v>No.</v>
          </cell>
          <cell r="E413">
            <v>70</v>
          </cell>
        </row>
        <row r="414">
          <cell r="B414" t="str">
            <v>Jali fly proofSq.Mt.</v>
          </cell>
          <cell r="C414" t="str">
            <v>Jali fly proof</v>
          </cell>
          <cell r="D414" t="str">
            <v>Sq.Mt.</v>
          </cell>
          <cell r="E414">
            <v>204</v>
          </cell>
        </row>
        <row r="415">
          <cell r="B415" t="str">
            <v>Jali chicken meshSq.Mt.</v>
          </cell>
          <cell r="C415" t="str">
            <v>Jali chicken mesh</v>
          </cell>
          <cell r="D415" t="str">
            <v>Sq.Mt.</v>
          </cell>
          <cell r="E415">
            <v>49</v>
          </cell>
        </row>
        <row r="416">
          <cell r="B416" t="str">
            <v>Jali welded mesh 25*25* 13 GuageSq.Mt.</v>
          </cell>
          <cell r="C416" t="str">
            <v>Jali welded mesh 25*25* 13 Guage</v>
          </cell>
          <cell r="D416" t="str">
            <v>Sq.Mt.</v>
          </cell>
          <cell r="E416">
            <v>150</v>
          </cell>
        </row>
        <row r="417">
          <cell r="B417" t="str">
            <v>Jali welded mesh 25*25* 11 GuageSq.Mt.</v>
          </cell>
          <cell r="C417" t="str">
            <v>Jali welded mesh 25*25* 11 Guage</v>
          </cell>
          <cell r="D417" t="str">
            <v>Sq.Mt.</v>
          </cell>
          <cell r="E417">
            <v>252</v>
          </cell>
        </row>
        <row r="418">
          <cell r="B418" t="str">
            <v>Jali welded mesh 50*25 13 GuageSq.Mt.</v>
          </cell>
          <cell r="C418" t="str">
            <v>Jali welded mesh 50*25 13 Guage</v>
          </cell>
          <cell r="D418" t="str">
            <v>Sq.Mt.</v>
          </cell>
          <cell r="E418">
            <v>175</v>
          </cell>
        </row>
        <row r="419">
          <cell r="B419" t="str">
            <v>Jali welded mesh 50*25 11 GuageSq.Mt.</v>
          </cell>
          <cell r="C419" t="str">
            <v>Jali welded mesh 50*25 11 Guage</v>
          </cell>
          <cell r="D419" t="str">
            <v>Sq.Mt.</v>
          </cell>
          <cell r="E419">
            <v>315</v>
          </cell>
        </row>
        <row r="420">
          <cell r="B420" t="str">
            <v>Hold fast Iron 300*40*5mmNo.</v>
          </cell>
          <cell r="C420" t="str">
            <v>Hold fast Iron 300*40*5mm</v>
          </cell>
          <cell r="D420" t="str">
            <v>No.</v>
          </cell>
          <cell r="E420">
            <v>59</v>
          </cell>
        </row>
        <row r="421">
          <cell r="B421" t="str">
            <v>Sliding Door Bolt Stainless Steel 12mm dia. 250mm lengthNo.</v>
          </cell>
          <cell r="C421" t="str">
            <v>Sliding Door Bolt Stainless Steel 12mm dia. 250mm length</v>
          </cell>
          <cell r="D421" t="str">
            <v>No.</v>
          </cell>
          <cell r="E421">
            <v>90</v>
          </cell>
        </row>
        <row r="422">
          <cell r="B422" t="str">
            <v>Glass plain 3mmSq.Mt.</v>
          </cell>
          <cell r="C422" t="str">
            <v>Glass plain 3mm</v>
          </cell>
          <cell r="D422" t="str">
            <v>Sq.Mt.</v>
          </cell>
          <cell r="E422">
            <v>320</v>
          </cell>
        </row>
        <row r="423">
          <cell r="B423" t="str">
            <v>Glass plain 5mmSq.Mt.</v>
          </cell>
          <cell r="C423" t="str">
            <v>Glass plain 5mm</v>
          </cell>
          <cell r="D423" t="str">
            <v>Sq.Mt.</v>
          </cell>
          <cell r="E423">
            <v>446</v>
          </cell>
        </row>
        <row r="424">
          <cell r="B424" t="str">
            <v>Glass frosted (bajara) 5mmSq.Mt.</v>
          </cell>
          <cell r="C424" t="str">
            <v>Glass frosted (bajara) 5mm</v>
          </cell>
          <cell r="D424" t="str">
            <v>Sq.Mt.</v>
          </cell>
          <cell r="E424">
            <v>485</v>
          </cell>
        </row>
        <row r="425">
          <cell r="B425" t="str">
            <v>G.I. Nut BoltKg.</v>
          </cell>
          <cell r="C425" t="str">
            <v>G.I. Nut Bolt</v>
          </cell>
          <cell r="D425" t="str">
            <v>Kg.</v>
          </cell>
          <cell r="E425">
            <v>115</v>
          </cell>
        </row>
        <row r="426">
          <cell r="B426" t="str">
            <v>Housing box to rolling shutterSq.Mt.</v>
          </cell>
          <cell r="C426" t="str">
            <v>Housing box to rolling shutter</v>
          </cell>
          <cell r="D426" t="str">
            <v>Sq.Mt.</v>
          </cell>
          <cell r="E426">
            <v>1312</v>
          </cell>
        </row>
        <row r="427">
          <cell r="B427" t="str">
            <v>Mechanical Gear For Rolling ShutterNo.</v>
          </cell>
          <cell r="C427" t="str">
            <v>Mechanical Gear For Rolling Shutter</v>
          </cell>
          <cell r="D427" t="str">
            <v>No.</v>
          </cell>
          <cell r="E427">
            <v>2082</v>
          </cell>
        </row>
        <row r="428">
          <cell r="B428" t="str">
            <v>Mortice lock superiorNo.</v>
          </cell>
          <cell r="C428" t="str">
            <v>Mortice lock superior</v>
          </cell>
          <cell r="D428" t="str">
            <v>No.</v>
          </cell>
          <cell r="E428">
            <v>765</v>
          </cell>
        </row>
        <row r="429">
          <cell r="B429" t="str">
            <v>Solid Core commercial shutter 30mm thick phenol bonded with face veneer 3 mm thick both sideSq.Mt.</v>
          </cell>
          <cell r="C429" t="str">
            <v>Solid Core commercial shutter 30mm thick phenol bonded with face veneer 3 mm thick both side</v>
          </cell>
          <cell r="D429" t="str">
            <v>Sq.Mt.</v>
          </cell>
          <cell r="E429">
            <v>858</v>
          </cell>
        </row>
        <row r="430">
          <cell r="B430" t="str">
            <v>Iron washer 12mm to 16mmNo.</v>
          </cell>
          <cell r="C430" t="str">
            <v>Iron washer 12mm to 16mm</v>
          </cell>
          <cell r="D430" t="str">
            <v>No.</v>
          </cell>
          <cell r="E430">
            <v>1</v>
          </cell>
        </row>
        <row r="431">
          <cell r="B431" t="str">
            <v>Aluminium SectionKg.</v>
          </cell>
          <cell r="C431" t="str">
            <v>Aluminium Section</v>
          </cell>
          <cell r="D431" t="str">
            <v>Kg.</v>
          </cell>
          <cell r="E431">
            <v>180</v>
          </cell>
        </row>
        <row r="432">
          <cell r="B432" t="str">
            <v>Nylon / PVC GasketR.Mt.</v>
          </cell>
          <cell r="C432" t="str">
            <v>Nylon / PVC Gasket</v>
          </cell>
          <cell r="D432" t="str">
            <v>R.Mt.</v>
          </cell>
          <cell r="E432">
            <v>26</v>
          </cell>
        </row>
        <row r="433">
          <cell r="B433" t="str">
            <v>Alluminium Screw 32 x 6 mm, 25 x 6 mmDoz.</v>
          </cell>
          <cell r="C433" t="str">
            <v>Alluminium Screw 32 x 6 mm, 25 x 6 mm</v>
          </cell>
          <cell r="D433" t="str">
            <v>Doz.</v>
          </cell>
          <cell r="E433">
            <v>22</v>
          </cell>
        </row>
        <row r="434">
          <cell r="B434" t="str">
            <v>Concealed locking arrangement of 100 mm length for sliding windowNo.</v>
          </cell>
          <cell r="C434" t="str">
            <v>Concealed locking arrangement of 100 mm length for sliding window</v>
          </cell>
          <cell r="D434" t="str">
            <v>No.</v>
          </cell>
          <cell r="E434">
            <v>111</v>
          </cell>
        </row>
        <row r="435">
          <cell r="B435" t="str">
            <v>Alluminium Grill 7.50 mm thickSq.Mt.</v>
          </cell>
          <cell r="C435" t="str">
            <v>Alluminium Grill 7.50 mm thick</v>
          </cell>
          <cell r="D435" t="str">
            <v>Sq.Mt.</v>
          </cell>
          <cell r="E435">
            <v>1142</v>
          </cell>
        </row>
        <row r="436">
          <cell r="B436" t="str">
            <v>Hydraulic floor spring heavy duty ( 150 Kg capacity) ISI markNo.</v>
          </cell>
          <cell r="C436" t="str">
            <v>Hydraulic floor spring heavy duty ( 150 Kg capacity) ISI mark</v>
          </cell>
          <cell r="D436" t="str">
            <v>No.</v>
          </cell>
          <cell r="E436">
            <v>1100</v>
          </cell>
        </row>
        <row r="437">
          <cell r="B437" t="str">
            <v>Iron Oxidized sliding door bolt 200 mm length, 12 mm diaNo.</v>
          </cell>
          <cell r="C437" t="str">
            <v>Iron Oxidized sliding door bolt 200 mm length, 12 mm dia</v>
          </cell>
          <cell r="D437" t="str">
            <v>No.</v>
          </cell>
          <cell r="E437">
            <v>73</v>
          </cell>
        </row>
        <row r="438">
          <cell r="B438" t="str">
            <v>Powder and Chemicals for colour anodizing process of alluminium sectionsKg.</v>
          </cell>
          <cell r="C438" t="str">
            <v>Powder and Chemicals for colour anodizing process of alluminium sections</v>
          </cell>
          <cell r="D438" t="str">
            <v>Kg.</v>
          </cell>
          <cell r="E438">
            <v>39</v>
          </cell>
        </row>
        <row r="439">
          <cell r="B439" t="str">
            <v>Lock for Sliding ShutterNo.</v>
          </cell>
          <cell r="C439" t="str">
            <v>Lock for Sliding Shutter</v>
          </cell>
          <cell r="D439" t="str">
            <v>No.</v>
          </cell>
          <cell r="E439">
            <v>125</v>
          </cell>
        </row>
        <row r="440">
          <cell r="B440" t="str">
            <v>All Bearing RollerNo.</v>
          </cell>
          <cell r="C440" t="str">
            <v>All Bearing Roller</v>
          </cell>
          <cell r="D440" t="str">
            <v>No.</v>
          </cell>
          <cell r="E440">
            <v>93</v>
          </cell>
        </row>
        <row r="441">
          <cell r="B441" t="str">
            <v>All Frame Rail AngleKg.</v>
          </cell>
          <cell r="C441" t="str">
            <v>All Frame Rail Angle</v>
          </cell>
          <cell r="D441" t="str">
            <v>Kg.</v>
          </cell>
          <cell r="E441">
            <v>206</v>
          </cell>
        </row>
        <row r="442">
          <cell r="B442" t="str">
            <v>Welding ElectrodesNo.</v>
          </cell>
          <cell r="C442" t="str">
            <v>Welding Electrodes</v>
          </cell>
          <cell r="D442" t="str">
            <v>No.</v>
          </cell>
          <cell r="E442">
            <v>4.5</v>
          </cell>
        </row>
        <row r="443">
          <cell r="B443" t="str">
            <v>C.R.C. SheetSq.Mt.</v>
          </cell>
          <cell r="C443" t="str">
            <v>C.R.C. Sheet</v>
          </cell>
          <cell r="D443" t="str">
            <v>Sq.Mt.</v>
          </cell>
          <cell r="E443">
            <v>560</v>
          </cell>
        </row>
        <row r="444">
          <cell r="B444" t="str">
            <v>Abstrone Butadyne Styrine (ABS) Door Shutter including TransportationNo.</v>
          </cell>
          <cell r="C444" t="str">
            <v>Abstrone Butadyne Styrine (ABS) Door Shutter including Transportation</v>
          </cell>
          <cell r="D444" t="str">
            <v>No.</v>
          </cell>
          <cell r="E444">
            <v>635</v>
          </cell>
        </row>
        <row r="445">
          <cell r="B445" t="str">
            <v>Puff Insulation 35-40 Kg/Cumt. DensityKg.</v>
          </cell>
          <cell r="C445" t="str">
            <v>Puff Insulation 35-40 Kg/Cumt. Density</v>
          </cell>
          <cell r="D445" t="str">
            <v>Kg.</v>
          </cell>
          <cell r="E445">
            <v>273</v>
          </cell>
        </row>
        <row r="446">
          <cell r="B446" t="str">
            <v>PVC Door Shutter 34 mm thick Factory Made ShutterSq.Mt.</v>
          </cell>
          <cell r="C446" t="str">
            <v>PVC Door Shutter 34 mm thick Factory Made Shutter</v>
          </cell>
          <cell r="D446" t="str">
            <v>Sq.Mt.</v>
          </cell>
          <cell r="E446">
            <v>3898</v>
          </cell>
        </row>
        <row r="447">
          <cell r="B447" t="str">
            <v>FRP Door Shutter 30 mm thick Factory Made ShutterSq.Mt.</v>
          </cell>
          <cell r="C447" t="str">
            <v>FRP Door Shutter 30 mm thick Factory Made Shutter</v>
          </cell>
          <cell r="D447" t="str">
            <v>Sq.Mt.</v>
          </cell>
          <cell r="E447">
            <v>1245</v>
          </cell>
        </row>
        <row r="448">
          <cell r="B448" t="str">
            <v>FRP Door Shutter 35 mm thick Factory Made ShutterSq.Mt.</v>
          </cell>
          <cell r="C448" t="str">
            <v>FRP Door Shutter 35 mm thick Factory Made Shutter</v>
          </cell>
          <cell r="D448" t="str">
            <v>Sq.Mt.</v>
          </cell>
          <cell r="E448">
            <v>1349</v>
          </cell>
        </row>
        <row r="449">
          <cell r="B449" t="str">
            <v>Bison PannelSq.Mt.</v>
          </cell>
          <cell r="C449" t="str">
            <v>Bison Pannel</v>
          </cell>
          <cell r="D449" t="str">
            <v>Sq.Mt.</v>
          </cell>
          <cell r="E449">
            <v>465</v>
          </cell>
        </row>
        <row r="450">
          <cell r="B450" t="str">
            <v>PVC factory made solid panel door shutter with stainless steel fixutres &amp; fasteningSq.Mt.</v>
          </cell>
          <cell r="C450" t="str">
            <v>PVC factory made solid panel door shutter with stainless steel fixutres &amp; fastening</v>
          </cell>
          <cell r="D450" t="str">
            <v>Sq.Mt.</v>
          </cell>
          <cell r="E450">
            <v>3794</v>
          </cell>
        </row>
        <row r="451">
          <cell r="B451" t="str">
            <v>PVC factory made flush door 30 mm with stainless steel fixutres &amp; fasteningSq.Mt.</v>
          </cell>
          <cell r="C451" t="str">
            <v>PVC factory made flush door 30 mm with stainless steel fixutres &amp; fastening</v>
          </cell>
          <cell r="D451" t="str">
            <v>Sq.Mt.</v>
          </cell>
          <cell r="E451">
            <v>3617</v>
          </cell>
        </row>
        <row r="452">
          <cell r="B452" t="str">
            <v>Sliding door bolt Chromium plated 250mmNo.</v>
          </cell>
          <cell r="C452" t="str">
            <v>Sliding door bolt Chromium plated 250mm</v>
          </cell>
          <cell r="D452" t="str">
            <v>No.</v>
          </cell>
          <cell r="E452">
            <v>74</v>
          </cell>
        </row>
        <row r="453">
          <cell r="B453" t="str">
            <v>Acrylic Plain Sheet 3 mmSq.Mt.</v>
          </cell>
          <cell r="C453" t="str">
            <v>Acrylic Plain Sheet 3 mm</v>
          </cell>
          <cell r="D453" t="str">
            <v>Sq.Mt.</v>
          </cell>
          <cell r="E453">
            <v>847</v>
          </cell>
        </row>
        <row r="454">
          <cell r="B454" t="str">
            <v>Aldrop Stainless steel 300*16mmNo</v>
          </cell>
          <cell r="C454" t="str">
            <v>Aldrop Stainless steel 300*16mm</v>
          </cell>
          <cell r="D454" t="str">
            <v>No</v>
          </cell>
          <cell r="E454">
            <v>355</v>
          </cell>
        </row>
        <row r="455">
          <cell r="B455" t="str">
            <v>Aldrop Stainless steel 250*16 mmNo</v>
          </cell>
          <cell r="C455" t="str">
            <v xml:space="preserve">Aldrop Stainless steel 250*16 mm </v>
          </cell>
          <cell r="D455" t="str">
            <v>No</v>
          </cell>
          <cell r="E455">
            <v>305</v>
          </cell>
        </row>
        <row r="456">
          <cell r="B456" t="str">
            <v>Handle 150mm Stainless Steel (Rounded Shape)No</v>
          </cell>
          <cell r="C456" t="str">
            <v>Handle 150mm Stainless Steel (Rounded Shape)</v>
          </cell>
          <cell r="D456" t="str">
            <v>No</v>
          </cell>
          <cell r="E456">
            <v>27</v>
          </cell>
        </row>
        <row r="457">
          <cell r="B457" t="str">
            <v>Handle 200mm Stainless Steel (Rounded Shape)No</v>
          </cell>
          <cell r="C457" t="str">
            <v>Handle 200mm Stainless Steel (Rounded Shape)</v>
          </cell>
          <cell r="D457" t="str">
            <v>No</v>
          </cell>
          <cell r="E457">
            <v>65</v>
          </cell>
        </row>
        <row r="458">
          <cell r="B458" t="str">
            <v>Stainless Steel Hinges - 100mm 14 gauge (Heavy Duty)No</v>
          </cell>
          <cell r="C458" t="str">
            <v>Stainless Steel Hinges - 100mm 14 gauge (Heavy Duty)</v>
          </cell>
          <cell r="D458" t="str">
            <v>No</v>
          </cell>
          <cell r="E458">
            <v>39</v>
          </cell>
        </row>
        <row r="459">
          <cell r="B459" t="str">
            <v>Stainless Steel Hinges - 125mm 14 gauge (Heavy Duty)No</v>
          </cell>
          <cell r="C459" t="str">
            <v>Stainless Steel Hinges - 125mm 14 gauge  (Heavy Duty)</v>
          </cell>
          <cell r="D459" t="str">
            <v>No</v>
          </cell>
          <cell r="E459">
            <v>65</v>
          </cell>
        </row>
        <row r="460">
          <cell r="B460" t="str">
            <v>Housing box to rolling shutterSmt</v>
          </cell>
          <cell r="C460" t="str">
            <v>Housing box to rolling shutter</v>
          </cell>
          <cell r="D460" t="str">
            <v>Smt</v>
          </cell>
          <cell r="E460">
            <v>1310</v>
          </cell>
        </row>
        <row r="461">
          <cell r="B461" t="str">
            <v>Mechanical Gear For Rolling ShutterNo</v>
          </cell>
          <cell r="C461" t="str">
            <v>Mechanical Gear For Rolling Shutter</v>
          </cell>
          <cell r="D461" t="str">
            <v>No</v>
          </cell>
          <cell r="E461">
            <v>2085</v>
          </cell>
        </row>
        <row r="462">
          <cell r="B462" t="str">
            <v>Door Stopper Stainless SteelNo</v>
          </cell>
          <cell r="C462" t="str">
            <v>Door Stopper  Stainless Steel</v>
          </cell>
          <cell r="D462" t="str">
            <v>No</v>
          </cell>
          <cell r="E462">
            <v>135</v>
          </cell>
        </row>
        <row r="463">
          <cell r="B463" t="str">
            <v>Tower Bolt Stainless Steel 200 mmNo.</v>
          </cell>
          <cell r="C463" t="str">
            <v>Tower Bolt Stainless Steel 200 mm</v>
          </cell>
          <cell r="D463" t="str">
            <v>No.</v>
          </cell>
          <cell r="E463">
            <v>80</v>
          </cell>
        </row>
        <row r="464">
          <cell r="B464" t="str">
            <v>Tower Bolt Stainless Steel 250 mmNo.</v>
          </cell>
          <cell r="C464" t="str">
            <v>Tower Bolt Stainless Steel 250 mm</v>
          </cell>
          <cell r="D464" t="str">
            <v>No.</v>
          </cell>
          <cell r="E464">
            <v>135</v>
          </cell>
        </row>
        <row r="465">
          <cell r="B465" t="str">
            <v>Sliding Door Bolt Stainless Steel 250 mmNo.</v>
          </cell>
          <cell r="C465" t="str">
            <v>Sliding Door Bolt Stainless Steel 250 mm</v>
          </cell>
          <cell r="D465" t="str">
            <v>No.</v>
          </cell>
          <cell r="E465">
            <v>90</v>
          </cell>
        </row>
        <row r="466">
          <cell r="B466" t="str">
            <v>Handle Stainless Steel 100 mmNo.</v>
          </cell>
          <cell r="C466" t="str">
            <v xml:space="preserve">Handle Stainless Steel 100 mm </v>
          </cell>
          <cell r="D466" t="str">
            <v>No.</v>
          </cell>
          <cell r="E466">
            <v>35</v>
          </cell>
        </row>
        <row r="467">
          <cell r="B467" t="str">
            <v>Eye Hole LensNo.</v>
          </cell>
          <cell r="C467" t="str">
            <v>Eye Hole Lens</v>
          </cell>
          <cell r="D467" t="str">
            <v>No.</v>
          </cell>
          <cell r="E467">
            <v>205</v>
          </cell>
        </row>
        <row r="468">
          <cell r="B468" t="str">
            <v>Rolling ShutterSmt.</v>
          </cell>
          <cell r="C468" t="str">
            <v>Rolling Shutter</v>
          </cell>
          <cell r="D468" t="str">
            <v>Smt.</v>
          </cell>
          <cell r="E468">
            <v>1805</v>
          </cell>
        </row>
        <row r="469">
          <cell r="B469" t="str">
            <v>Ply WoodSmt.</v>
          </cell>
          <cell r="C469" t="str">
            <v xml:space="preserve">Ply Wood </v>
          </cell>
          <cell r="D469" t="str">
            <v>Smt.</v>
          </cell>
          <cell r="E469">
            <v>395</v>
          </cell>
        </row>
        <row r="470">
          <cell r="B470" t="str">
            <v>G.I. Pipe 100mm dia. Medium typeR.Mt.</v>
          </cell>
          <cell r="C470" t="str">
            <v>G.I. Pipe 100mm dia. Medium type</v>
          </cell>
          <cell r="D470" t="str">
            <v>R.Mt.</v>
          </cell>
          <cell r="E470">
            <v>785</v>
          </cell>
        </row>
        <row r="471">
          <cell r="B471" t="str">
            <v>G.I. Pipe 100mm dia. Heavy typeR.Mt.</v>
          </cell>
          <cell r="C471" t="str">
            <v>G.I. Pipe 100mm dia. Heavy type</v>
          </cell>
          <cell r="D471" t="str">
            <v>R.Mt.</v>
          </cell>
          <cell r="E471">
            <v>1085</v>
          </cell>
        </row>
        <row r="472">
          <cell r="B472" t="str">
            <v>G.I. Pipe 15mm dia. Medium typeR.Mt.</v>
          </cell>
          <cell r="C472" t="str">
            <v>G.I. Pipe 15mm dia. Medium type</v>
          </cell>
          <cell r="D472" t="str">
            <v>R.Mt.</v>
          </cell>
          <cell r="E472">
            <v>140</v>
          </cell>
        </row>
        <row r="473">
          <cell r="B473" t="str">
            <v>G.I. Pipe 15mm dia. Heavy typeR.Mt.</v>
          </cell>
          <cell r="C473" t="str">
            <v>G.I. Pipe 15mm dia. Heavy type</v>
          </cell>
          <cell r="D473" t="str">
            <v>R.Mt.</v>
          </cell>
          <cell r="E473">
            <v>170</v>
          </cell>
        </row>
        <row r="474">
          <cell r="B474" t="str">
            <v>G.I. Pipe 20mm dia. Medium typeR.Mt.</v>
          </cell>
          <cell r="C474" t="str">
            <v>G.I. Pipe 20mm dia. Medium type</v>
          </cell>
          <cell r="D474" t="str">
            <v>R.Mt.</v>
          </cell>
          <cell r="E474">
            <v>162</v>
          </cell>
        </row>
        <row r="475">
          <cell r="B475" t="str">
            <v>G.I. Pipe 20mm dia.Heavy typeR.Mt.</v>
          </cell>
          <cell r="C475" t="str">
            <v>G.I. Pipe 20mm dia.Heavy type</v>
          </cell>
          <cell r="D475" t="str">
            <v>R.Mt.</v>
          </cell>
          <cell r="E475">
            <v>195</v>
          </cell>
        </row>
        <row r="476">
          <cell r="B476" t="str">
            <v>G.I. Pipe 25mm dia. Medium typeR.Mt.</v>
          </cell>
          <cell r="C476" t="str">
            <v>G.I. Pipe 25mm dia. Medium type</v>
          </cell>
          <cell r="D476" t="str">
            <v>R.Mt.</v>
          </cell>
          <cell r="E476">
            <v>200</v>
          </cell>
        </row>
        <row r="477">
          <cell r="B477" t="str">
            <v>G.I. Pipe 25mm dia. Heavy typeR.Mt.</v>
          </cell>
          <cell r="C477" t="str">
            <v>G.I. Pipe 25mm dia. Heavy type</v>
          </cell>
          <cell r="D477" t="str">
            <v>R.Mt.</v>
          </cell>
          <cell r="E477">
            <v>265</v>
          </cell>
        </row>
        <row r="478">
          <cell r="B478" t="str">
            <v>G.I. Pipe 32mm dia. Medium typeR.Mt.</v>
          </cell>
          <cell r="C478" t="str">
            <v>G.I. Pipe 32mm dia. Medium type</v>
          </cell>
          <cell r="D478" t="str">
            <v>R.Mt.</v>
          </cell>
          <cell r="E478">
            <v>245</v>
          </cell>
        </row>
        <row r="479">
          <cell r="B479" t="str">
            <v>G.I. Pipe 32mm dia.Heavy typeR.Mt.</v>
          </cell>
          <cell r="C479" t="str">
            <v>G.I. Pipe 32mm dia.Heavy type</v>
          </cell>
          <cell r="D479" t="str">
            <v>R.Mt.</v>
          </cell>
          <cell r="E479">
            <v>285</v>
          </cell>
        </row>
        <row r="480">
          <cell r="B480" t="str">
            <v>G.I. Pipe 40mm dia. Medium typeR.Mt.</v>
          </cell>
          <cell r="C480" t="str">
            <v>G.I. Pipe 40mm dia. Medium type</v>
          </cell>
          <cell r="D480" t="str">
            <v>R.Mt.</v>
          </cell>
          <cell r="E480">
            <v>290</v>
          </cell>
        </row>
        <row r="481">
          <cell r="B481" t="str">
            <v>G.I. Pipe 40mm dia. Heavy typeR.Mt.</v>
          </cell>
          <cell r="C481" t="str">
            <v>G.I. Pipe 40mm dia. Heavy type</v>
          </cell>
          <cell r="D481" t="str">
            <v>R.Mt.</v>
          </cell>
          <cell r="E481">
            <v>335</v>
          </cell>
        </row>
        <row r="482">
          <cell r="B482" t="str">
            <v>G.I. Pipe 50mm dia. Medium typeR.Mt.</v>
          </cell>
          <cell r="C482" t="str">
            <v>G.I. Pipe 50mm dia. Medium type</v>
          </cell>
          <cell r="D482" t="str">
            <v>R.Mt.</v>
          </cell>
          <cell r="E482">
            <v>392</v>
          </cell>
        </row>
        <row r="483">
          <cell r="B483" t="str">
            <v>G.I. Pipe 50mm dia. Heavy typeR.Mt.</v>
          </cell>
          <cell r="C483" t="str">
            <v>G.I. Pipe 50mm dia. Heavy type</v>
          </cell>
          <cell r="D483" t="str">
            <v>R.Mt.</v>
          </cell>
          <cell r="E483">
            <v>455</v>
          </cell>
        </row>
        <row r="484">
          <cell r="B484" t="str">
            <v>G.I. Pipe 65mm dia. Medium typeR.Mt.</v>
          </cell>
          <cell r="C484" t="str">
            <v>G.I. Pipe 65mm dia. Medium type</v>
          </cell>
          <cell r="D484" t="str">
            <v>R.Mt.</v>
          </cell>
          <cell r="E484">
            <v>484</v>
          </cell>
        </row>
        <row r="485">
          <cell r="B485" t="str">
            <v>G.I. Pipe 65mm dia. Heavy typeR.Mt.</v>
          </cell>
          <cell r="C485" t="str">
            <v>G.I. Pipe 65mm dia. Heavy type</v>
          </cell>
          <cell r="D485" t="str">
            <v>R.Mt.</v>
          </cell>
          <cell r="E485">
            <v>575</v>
          </cell>
        </row>
        <row r="486">
          <cell r="B486" t="str">
            <v>G.I. Pipe 80mm dia. Medium typeR.Mt.</v>
          </cell>
          <cell r="C486" t="str">
            <v>G.I. Pipe 80mm dia. Medium type</v>
          </cell>
          <cell r="D486" t="str">
            <v>R.Mt.</v>
          </cell>
          <cell r="E486">
            <v>605</v>
          </cell>
        </row>
        <row r="487">
          <cell r="B487" t="str">
            <v>G.I. Pipe 80mm dia. Heavy typeR.Mt.</v>
          </cell>
          <cell r="C487" t="str">
            <v>G.I. Pipe 80mm dia. Heavy type</v>
          </cell>
          <cell r="D487" t="str">
            <v>R.Mt.</v>
          </cell>
          <cell r="E487">
            <v>775</v>
          </cell>
        </row>
        <row r="488">
          <cell r="B488" t="str">
            <v>PVC Nahani Trap 75 mmNo.</v>
          </cell>
          <cell r="C488" t="str">
            <v>PVC Nahani Trap 75 mm</v>
          </cell>
          <cell r="D488" t="str">
            <v>No.</v>
          </cell>
          <cell r="E488">
            <v>110</v>
          </cell>
        </row>
        <row r="489">
          <cell r="B489" t="str">
            <v>G.I.Clamps 100mm to 150mmNo.</v>
          </cell>
          <cell r="C489" t="str">
            <v>G.I.Clamps 100mm to 150mm</v>
          </cell>
          <cell r="D489" t="str">
            <v>No.</v>
          </cell>
          <cell r="E489">
            <v>22</v>
          </cell>
        </row>
        <row r="490">
          <cell r="B490" t="str">
            <v>PVC Nahani Trap 150 mmNo.</v>
          </cell>
          <cell r="C490" t="str">
            <v>PVC Nahani Trap 150 mm</v>
          </cell>
          <cell r="D490" t="str">
            <v>No.</v>
          </cell>
          <cell r="E490">
            <v>132</v>
          </cell>
        </row>
        <row r="491">
          <cell r="B491" t="str">
            <v>G.I.Clamps 12mm to 32mmNo.</v>
          </cell>
          <cell r="C491" t="str">
            <v>G.I.Clamps 12mm to 32mm</v>
          </cell>
          <cell r="D491" t="str">
            <v>No.</v>
          </cell>
          <cell r="E491">
            <v>12</v>
          </cell>
        </row>
        <row r="492">
          <cell r="B492" t="str">
            <v>G.I.Clamps 40mm to 80mmNo.</v>
          </cell>
          <cell r="C492" t="str">
            <v>G.I.Clamps 40mm to 80mm</v>
          </cell>
          <cell r="D492" t="str">
            <v>No.</v>
          </cell>
          <cell r="E492">
            <v>14</v>
          </cell>
        </row>
        <row r="493">
          <cell r="B493" t="str">
            <v>Anglo Indian W.C. Pan ColourNo.</v>
          </cell>
          <cell r="C493" t="str">
            <v>Anglo Indian W.C. Pan Colour</v>
          </cell>
          <cell r="D493" t="str">
            <v>No.</v>
          </cell>
          <cell r="E493">
            <v>1026</v>
          </cell>
        </row>
        <row r="494">
          <cell r="B494" t="str">
            <v>G.I.FixturesKg.</v>
          </cell>
          <cell r="C494" t="str">
            <v>G.I.Fixtures</v>
          </cell>
          <cell r="D494" t="str">
            <v>Kg.</v>
          </cell>
          <cell r="E494">
            <v>85</v>
          </cell>
        </row>
        <row r="495">
          <cell r="B495" t="str">
            <v>P.V.C. Cowl 100 mmNo.</v>
          </cell>
          <cell r="C495" t="str">
            <v>P.V.C. Cowl 100 mm</v>
          </cell>
          <cell r="D495" t="str">
            <v>No.</v>
          </cell>
          <cell r="E495">
            <v>45</v>
          </cell>
        </row>
        <row r="496">
          <cell r="B496" t="str">
            <v>G.I.Screws 30mmNo.</v>
          </cell>
          <cell r="C496" t="str">
            <v>G.I.Screws 30mm</v>
          </cell>
          <cell r="D496" t="str">
            <v>No.</v>
          </cell>
          <cell r="E496">
            <v>2</v>
          </cell>
        </row>
        <row r="497">
          <cell r="B497" t="str">
            <v>G.I.Screws 40mmNo.</v>
          </cell>
          <cell r="C497" t="str">
            <v>G.I.Screws 40mm</v>
          </cell>
          <cell r="D497" t="str">
            <v>No.</v>
          </cell>
          <cell r="E497">
            <v>3</v>
          </cell>
        </row>
        <row r="498">
          <cell r="B498" t="str">
            <v>G.I.Union 25mm dia.No.</v>
          </cell>
          <cell r="C498" t="str">
            <v>G.I.Union 25mm dia.</v>
          </cell>
          <cell r="D498" t="str">
            <v>No.</v>
          </cell>
          <cell r="E498">
            <v>90</v>
          </cell>
        </row>
        <row r="499">
          <cell r="B499" t="str">
            <v>Gully trap cover with frameNo.</v>
          </cell>
          <cell r="C499" t="str">
            <v>Gully trap cover with frame</v>
          </cell>
          <cell r="D499" t="str">
            <v>No.</v>
          </cell>
          <cell r="E499">
            <v>555</v>
          </cell>
        </row>
        <row r="500">
          <cell r="B500" t="str">
            <v>Gun Metal stop tap with crutch wheel 20mmNo.</v>
          </cell>
          <cell r="C500" t="str">
            <v>Gun Metal stop tap with crutch wheel 20mm</v>
          </cell>
          <cell r="D500" t="str">
            <v>No.</v>
          </cell>
          <cell r="E500">
            <v>465</v>
          </cell>
        </row>
        <row r="501">
          <cell r="B501" t="str">
            <v>Gun metal stop tap with crutch wheel 25mmNo.</v>
          </cell>
          <cell r="C501" t="str">
            <v>Gun metal stop tap with crutch wheel 25mm</v>
          </cell>
          <cell r="D501" t="str">
            <v>No.</v>
          </cell>
          <cell r="E501">
            <v>745</v>
          </cell>
        </row>
        <row r="502">
          <cell r="B502" t="str">
            <v>Gun metal stop tap with crutch wheel 15mmNo.</v>
          </cell>
          <cell r="C502" t="str">
            <v>Gun metal stop tap with crutch wheel 15mm</v>
          </cell>
          <cell r="D502" t="str">
            <v>No.</v>
          </cell>
          <cell r="E502">
            <v>340</v>
          </cell>
        </row>
        <row r="503">
          <cell r="B503" t="str">
            <v>Gun metal stop tap with crutch wheel 20mmNo.</v>
          </cell>
          <cell r="C503" t="str">
            <v>Gun metal stop tap with crutch wheel 20mm</v>
          </cell>
          <cell r="D503" t="str">
            <v>No.</v>
          </cell>
          <cell r="E503">
            <v>605</v>
          </cell>
        </row>
        <row r="504">
          <cell r="B504" t="str">
            <v>C.I.Bend 75mm dia.No.</v>
          </cell>
          <cell r="C504" t="str">
            <v>C.I.Bend 75mm dia.</v>
          </cell>
          <cell r="D504" t="str">
            <v>No.</v>
          </cell>
          <cell r="E504">
            <v>260</v>
          </cell>
        </row>
        <row r="505">
          <cell r="B505" t="str">
            <v>C.I.Bend 100mm dia.No.</v>
          </cell>
          <cell r="C505" t="str">
            <v>C.I.Bend 100mm dia.</v>
          </cell>
          <cell r="D505" t="str">
            <v>No.</v>
          </cell>
          <cell r="E505">
            <v>312</v>
          </cell>
        </row>
        <row r="506">
          <cell r="B506" t="str">
            <v>C.I.Bip tap 12mmNo.</v>
          </cell>
          <cell r="C506" t="str">
            <v>C.I.Bip tap 12mm</v>
          </cell>
          <cell r="D506" t="str">
            <v>No.</v>
          </cell>
          <cell r="E506">
            <v>95</v>
          </cell>
        </row>
        <row r="507">
          <cell r="B507" t="str">
            <v>C.I.Grating 150mm dia.No.</v>
          </cell>
          <cell r="C507" t="str">
            <v>C.I.Grating 150mm dia.</v>
          </cell>
          <cell r="D507" t="str">
            <v>No.</v>
          </cell>
          <cell r="E507">
            <v>115</v>
          </cell>
        </row>
        <row r="508">
          <cell r="B508" t="str">
            <v>C.I.Grating 100mm dia.No.</v>
          </cell>
          <cell r="C508" t="str">
            <v>C.I.Grating 100mm dia.</v>
          </cell>
          <cell r="D508" t="str">
            <v>No.</v>
          </cell>
          <cell r="E508">
            <v>65</v>
          </cell>
        </row>
        <row r="509">
          <cell r="B509" t="str">
            <v>C.I.Grating 75mm dia.No.</v>
          </cell>
          <cell r="C509" t="str">
            <v>C.I.Grating 75mm dia.</v>
          </cell>
          <cell r="D509" t="str">
            <v>No.</v>
          </cell>
          <cell r="E509">
            <v>32</v>
          </cell>
        </row>
        <row r="510">
          <cell r="B510" t="str">
            <v>C.I.BracketsPair</v>
          </cell>
          <cell r="C510" t="str">
            <v>C.I.Brackets</v>
          </cell>
          <cell r="D510" t="str">
            <v>Pair</v>
          </cell>
          <cell r="E510">
            <v>115</v>
          </cell>
        </row>
        <row r="511">
          <cell r="B511" t="str">
            <v>C.I.Collers 100mm dia.No.</v>
          </cell>
          <cell r="C511" t="str">
            <v>C.I.Collers 100mm dia.</v>
          </cell>
          <cell r="D511" t="str">
            <v>No.</v>
          </cell>
          <cell r="E511">
            <v>315</v>
          </cell>
        </row>
        <row r="512">
          <cell r="B512" t="str">
            <v>C.I.Copllers 75mm dia.No.</v>
          </cell>
          <cell r="C512" t="str">
            <v>C.I.Copllers 75mm dia.</v>
          </cell>
          <cell r="D512" t="str">
            <v>No.</v>
          </cell>
          <cell r="E512">
            <v>222</v>
          </cell>
        </row>
        <row r="513">
          <cell r="B513" t="str">
            <v>C.I.Cover 45*30 cm with frameNo.</v>
          </cell>
          <cell r="C513" t="str">
            <v>C.I.Cover 45*30 cm with frame</v>
          </cell>
          <cell r="D513" t="str">
            <v>No.</v>
          </cell>
          <cell r="E513">
            <v>555</v>
          </cell>
        </row>
        <row r="514">
          <cell r="B514" t="str">
            <v>C.I.Cowl / Vent 100mm dia.No.</v>
          </cell>
          <cell r="C514" t="str">
            <v>C.I.Cowl / Vent 100mm dia.</v>
          </cell>
          <cell r="D514" t="str">
            <v>No.</v>
          </cell>
          <cell r="E514">
            <v>315</v>
          </cell>
        </row>
        <row r="515">
          <cell r="B515" t="str">
            <v>C.I.Cowl / Vent 150mm dia.No.</v>
          </cell>
          <cell r="C515" t="str">
            <v>C.I.Cowl / Vent 150mm dia.</v>
          </cell>
          <cell r="D515" t="str">
            <v>No.</v>
          </cell>
          <cell r="E515">
            <v>645</v>
          </cell>
        </row>
        <row r="516">
          <cell r="B516" t="str">
            <v>C.I.Cowl / Vent 75mm dia.No.</v>
          </cell>
          <cell r="C516" t="str">
            <v>C.I.Cowl / Vent 75mm dia.</v>
          </cell>
          <cell r="D516" t="str">
            <v>No.</v>
          </cell>
          <cell r="E516">
            <v>250</v>
          </cell>
        </row>
        <row r="517">
          <cell r="B517" t="str">
            <v>C.I.Hinged Cover with frameNo.</v>
          </cell>
          <cell r="C517" t="str">
            <v>C.I.Hinged Cover with frame</v>
          </cell>
          <cell r="D517" t="str">
            <v>No.</v>
          </cell>
          <cell r="E517">
            <v>580</v>
          </cell>
        </row>
        <row r="518">
          <cell r="B518" t="str">
            <v>C.I.Man hole cover 50 kg.No.</v>
          </cell>
          <cell r="C518" t="str">
            <v>C.I.Man hole cover 50 kg.</v>
          </cell>
          <cell r="D518" t="str">
            <v>No.</v>
          </cell>
          <cell r="E518">
            <v>3625</v>
          </cell>
        </row>
        <row r="519">
          <cell r="B519" t="str">
            <v>C.I.Man hole cover 75 kg.No.</v>
          </cell>
          <cell r="C519" t="str">
            <v>C.I.Man hole cover 75 kg.</v>
          </cell>
          <cell r="D519" t="str">
            <v>No.</v>
          </cell>
          <cell r="E519">
            <v>5335</v>
          </cell>
        </row>
        <row r="520">
          <cell r="B520" t="str">
            <v>C.I.Man hole cover 100 kg.No.</v>
          </cell>
          <cell r="C520" t="str">
            <v>C.I.Man hole cover 100 kg.</v>
          </cell>
          <cell r="D520" t="str">
            <v>No.</v>
          </cell>
          <cell r="E520">
            <v>6865</v>
          </cell>
        </row>
        <row r="521">
          <cell r="B521" t="str">
            <v>C.I.Man hole cover 175 kg.Heavy (0.9*0.45m)No.</v>
          </cell>
          <cell r="C521" t="str">
            <v>C.I.Man hole cover 175 kg.Heavy (0.9*0.45m)</v>
          </cell>
          <cell r="D521" t="str">
            <v>No.</v>
          </cell>
          <cell r="E521">
            <v>12500</v>
          </cell>
        </row>
        <row r="522">
          <cell r="B522" t="str">
            <v>C.I.Nahani trap 100mm dia.(375mm long)No.</v>
          </cell>
          <cell r="C522" t="str">
            <v>C.I.Nahani trap 100mm dia.(375mm long)</v>
          </cell>
          <cell r="D522" t="str">
            <v>No.</v>
          </cell>
          <cell r="E522">
            <v>435</v>
          </cell>
        </row>
        <row r="523">
          <cell r="B523" t="str">
            <v>C.I.Nahani trap 75 to 80mm dia.(375mm long)No.</v>
          </cell>
          <cell r="C523" t="str">
            <v>C.I.Nahani trap 75 to 80mm dia.(375mm long)</v>
          </cell>
          <cell r="D523" t="str">
            <v>No.</v>
          </cell>
          <cell r="E523">
            <v>320</v>
          </cell>
        </row>
        <row r="524">
          <cell r="B524" t="str">
            <v>C.I.100*75*300 long arm (wt. 6kg)nahani trapNo.</v>
          </cell>
          <cell r="C524" t="str">
            <v>C.I.100*75*300 long arm (wt. 6kg)nahani trap</v>
          </cell>
          <cell r="D524" t="str">
            <v>No.</v>
          </cell>
          <cell r="E524">
            <v>985</v>
          </cell>
        </row>
        <row r="525">
          <cell r="B525" t="str">
            <v>C.I.Soil pipe 100mm dia.R.Mt.</v>
          </cell>
          <cell r="C525" t="str">
            <v>C.I.Soil pipe 100mm dia.</v>
          </cell>
          <cell r="D525" t="str">
            <v>R.Mt.</v>
          </cell>
          <cell r="E525">
            <v>860</v>
          </cell>
        </row>
        <row r="526">
          <cell r="B526" t="str">
            <v>C.I.Soil pipe 150mm dia.R.Mt.</v>
          </cell>
          <cell r="C526" t="str">
            <v>C.I.Soil pipe 150mm dia.</v>
          </cell>
          <cell r="D526" t="str">
            <v>R.Mt.</v>
          </cell>
          <cell r="E526">
            <v>1625</v>
          </cell>
        </row>
        <row r="527">
          <cell r="B527" t="str">
            <v>C.I,Soil pipe 75 to 80mm dia.R.Mt.</v>
          </cell>
          <cell r="C527" t="str">
            <v>C.I,Soil pipe 75 to 80mm dia.</v>
          </cell>
          <cell r="D527" t="str">
            <v>R.Mt.</v>
          </cell>
          <cell r="E527">
            <v>705</v>
          </cell>
        </row>
        <row r="528">
          <cell r="B528" t="str">
            <v>C.I.Shoe 75 mm dia.No.</v>
          </cell>
          <cell r="C528" t="str">
            <v>C.I.Shoe 75 mm dia.</v>
          </cell>
          <cell r="D528" t="str">
            <v>No.</v>
          </cell>
          <cell r="E528">
            <v>260</v>
          </cell>
        </row>
        <row r="529">
          <cell r="B529" t="str">
            <v>C.I. Shoe 100 mm dia.No.</v>
          </cell>
          <cell r="C529" t="str">
            <v>C.I. Shoe 100 mm dia.</v>
          </cell>
          <cell r="D529" t="str">
            <v>No.</v>
          </cell>
          <cell r="E529">
            <v>365</v>
          </cell>
        </row>
        <row r="530">
          <cell r="B530" t="str">
            <v>C.I.Shoe 150mmNo.</v>
          </cell>
          <cell r="C530" t="str">
            <v>C.I.Shoe 150mm</v>
          </cell>
          <cell r="D530" t="str">
            <v>No.</v>
          </cell>
          <cell r="E530">
            <v>515</v>
          </cell>
        </row>
        <row r="531">
          <cell r="B531" t="str">
            <v>Ball cock 15mm dia.P.V.C.FLOATNo.</v>
          </cell>
          <cell r="C531" t="str">
            <v>Ball cock 15mm dia.P.V.C.FLOAT</v>
          </cell>
          <cell r="D531" t="str">
            <v>No.</v>
          </cell>
          <cell r="E531">
            <v>285</v>
          </cell>
        </row>
        <row r="532">
          <cell r="B532" t="str">
            <v>Ball cock 25mm dia.P.V.C.FLOATNo.</v>
          </cell>
          <cell r="C532" t="str">
            <v>Ball cock 25mm dia.P.V.C.FLOAT</v>
          </cell>
          <cell r="D532" t="str">
            <v>No.</v>
          </cell>
          <cell r="E532">
            <v>555</v>
          </cell>
        </row>
        <row r="533">
          <cell r="B533" t="str">
            <v>Ball cock 40mm dia.P.V.C.FLOATNo.</v>
          </cell>
          <cell r="C533" t="str">
            <v>Ball cock 40mm dia.P.V.C.FLOAT</v>
          </cell>
          <cell r="D533" t="str">
            <v>No.</v>
          </cell>
          <cell r="E533">
            <v>555</v>
          </cell>
        </row>
        <row r="534">
          <cell r="B534" t="str">
            <v>Ball cock 50mm dia.P.V.C.FLOATNo.</v>
          </cell>
          <cell r="C534" t="str">
            <v>Ball cock 50mm dia.P.V.C.FLOAT</v>
          </cell>
          <cell r="D534" t="str">
            <v>No.</v>
          </cell>
          <cell r="E534">
            <v>1905</v>
          </cell>
        </row>
        <row r="535">
          <cell r="B535" t="str">
            <v>Bib cock stop tap brass heavy 15mmNo.</v>
          </cell>
          <cell r="C535" t="str">
            <v>Bib cock stop tap brass heavy 15mm</v>
          </cell>
          <cell r="D535" t="str">
            <v>No.</v>
          </cell>
          <cell r="E535">
            <v>390</v>
          </cell>
        </row>
        <row r="536">
          <cell r="B536" t="str">
            <v>Bib cock stop tap brass heavy 20mmNo.</v>
          </cell>
          <cell r="C536" t="str">
            <v>Bib cock stop tap brass heavy 20mm</v>
          </cell>
          <cell r="D536" t="str">
            <v>No.</v>
          </cell>
          <cell r="E536">
            <v>590</v>
          </cell>
        </row>
        <row r="537">
          <cell r="B537" t="str">
            <v>Bib cock stop tap brass heavy 25mmNo.</v>
          </cell>
          <cell r="C537" t="str">
            <v>Bib cock  stop tap brass heavy 25mm</v>
          </cell>
          <cell r="D537" t="str">
            <v>No.</v>
          </cell>
          <cell r="E537">
            <v>855</v>
          </cell>
        </row>
        <row r="538">
          <cell r="B538" t="str">
            <v>Bib tap 12mm brass mediumNo.</v>
          </cell>
          <cell r="C538" t="str">
            <v>Bib tap 12mm brass medium</v>
          </cell>
          <cell r="D538" t="str">
            <v>No.</v>
          </cell>
          <cell r="E538">
            <v>245</v>
          </cell>
        </row>
        <row r="539">
          <cell r="B539" t="str">
            <v>Colour wash hand basin 55*40cmNo.</v>
          </cell>
          <cell r="C539" t="str">
            <v>Colour wash hand basin 55*40cm</v>
          </cell>
          <cell r="D539" t="str">
            <v>No.</v>
          </cell>
          <cell r="E539">
            <v>1285</v>
          </cell>
        </row>
        <row r="540">
          <cell r="B540" t="str">
            <v>Colour wash hand basin 63*45cmNo.</v>
          </cell>
          <cell r="C540" t="str">
            <v>Colour wash hand basin 63*45cm</v>
          </cell>
          <cell r="D540" t="str">
            <v>No.</v>
          </cell>
          <cell r="E540">
            <v>1330</v>
          </cell>
        </row>
        <row r="541">
          <cell r="B541" t="str">
            <v>White glazed wash basin 45*30cmNo.</v>
          </cell>
          <cell r="C541" t="str">
            <v>White glazed wash basin 45*30cm</v>
          </cell>
          <cell r="D541" t="str">
            <v>No.</v>
          </cell>
          <cell r="E541">
            <v>1105</v>
          </cell>
        </row>
        <row r="542">
          <cell r="B542" t="str">
            <v>White glazed wash hand basin 55*50cmNo.</v>
          </cell>
          <cell r="C542" t="str">
            <v>White glazed wash hand basin 55*50cm</v>
          </cell>
          <cell r="D542" t="str">
            <v>No.</v>
          </cell>
          <cell r="E542">
            <v>1555</v>
          </cell>
        </row>
        <row r="543">
          <cell r="B543" t="str">
            <v>P.V.C. flexible Waste Pipe 32 mm diaNo.</v>
          </cell>
          <cell r="C543" t="str">
            <v>P.V.C. flexible Waste Pipe 32 mm dia</v>
          </cell>
          <cell r="D543" t="str">
            <v>No.</v>
          </cell>
          <cell r="E543">
            <v>45</v>
          </cell>
        </row>
        <row r="544">
          <cell r="B544" t="str">
            <v>White Glazed Wash Hand Basin 63 x 45 cmNo.</v>
          </cell>
          <cell r="C544" t="str">
            <v>White Glazed Wash Hand Basin 63 x 45 cm</v>
          </cell>
          <cell r="D544" t="str">
            <v>No.</v>
          </cell>
          <cell r="E544">
            <v>2005</v>
          </cell>
        </row>
        <row r="545">
          <cell r="B545" t="str">
            <v>Sink white glazed 45*20*30cmNo.</v>
          </cell>
          <cell r="C545" t="str">
            <v>Sink white glazed 45*20*30cm</v>
          </cell>
          <cell r="D545" t="str">
            <v>No.</v>
          </cell>
          <cell r="E545">
            <v>705</v>
          </cell>
        </row>
        <row r="546">
          <cell r="B546" t="str">
            <v>Pedestal for wash basin (standard size)No.</v>
          </cell>
          <cell r="C546" t="str">
            <v>Pedestal for wash basin (standard size)</v>
          </cell>
          <cell r="D546" t="str">
            <v>No.</v>
          </cell>
          <cell r="E546">
            <v>1955</v>
          </cell>
        </row>
        <row r="547">
          <cell r="B547" t="str">
            <v>C.C.Septic tank 0.9m dia.(2.5m long)No.</v>
          </cell>
          <cell r="C547" t="str">
            <v>C.C.Septic tank 0.9m dia.(2.5m long)</v>
          </cell>
          <cell r="D547" t="str">
            <v>No.</v>
          </cell>
          <cell r="E547">
            <v>7775</v>
          </cell>
        </row>
        <row r="548">
          <cell r="B548" t="str">
            <v>C.C.Septic tank 1.20m dia.(2.5m long)No.</v>
          </cell>
          <cell r="C548" t="str">
            <v>C.C.Septic tank 1.20m dia.(2.5m long)</v>
          </cell>
          <cell r="D548" t="str">
            <v>No.</v>
          </cell>
          <cell r="E548">
            <v>10150</v>
          </cell>
        </row>
        <row r="549">
          <cell r="B549" t="str">
            <v>C.I.Steps for manholeNo.</v>
          </cell>
          <cell r="C549" t="str">
            <v>C.I.Steps for manhole</v>
          </cell>
          <cell r="D549" t="str">
            <v>No.</v>
          </cell>
          <cell r="E549">
            <v>509</v>
          </cell>
        </row>
        <row r="550">
          <cell r="B550" t="str">
            <v>C.I.Cover with frame (Gully trap)No.</v>
          </cell>
          <cell r="C550" t="str">
            <v>C.I.Cover with frame (Gully trap)</v>
          </cell>
          <cell r="D550" t="str">
            <v>No.</v>
          </cell>
          <cell r="E550">
            <v>195</v>
          </cell>
        </row>
        <row r="551">
          <cell r="B551" t="str">
            <v>C.I.Plug Bend 150MM dia.No.</v>
          </cell>
          <cell r="C551" t="str">
            <v>C.I.Plug Bend 150MM dia.</v>
          </cell>
          <cell r="D551" t="str">
            <v>No.</v>
          </cell>
          <cell r="E551">
            <v>1085</v>
          </cell>
        </row>
        <row r="552">
          <cell r="B552" t="str">
            <v>Clamp for G.I.pipe 25mmNo.</v>
          </cell>
          <cell r="C552" t="str">
            <v>Clamp for G.I.pipe 25mm</v>
          </cell>
          <cell r="D552" t="str">
            <v>No.</v>
          </cell>
          <cell r="E552">
            <v>12</v>
          </cell>
        </row>
        <row r="553">
          <cell r="B553" t="str">
            <v>Colour European type W.C.PanNo.</v>
          </cell>
          <cell r="C553" t="str">
            <v>Colour European type W.C.Pan</v>
          </cell>
          <cell r="D553" t="str">
            <v>No.</v>
          </cell>
          <cell r="E553">
            <v>4305</v>
          </cell>
        </row>
        <row r="554">
          <cell r="B554" t="str">
            <v>European type glazed W.C.panNo.</v>
          </cell>
          <cell r="C554" t="str">
            <v>European type glazed W.C.pan</v>
          </cell>
          <cell r="D554" t="str">
            <v>No.</v>
          </cell>
          <cell r="E554">
            <v>4305</v>
          </cell>
        </row>
        <row r="555">
          <cell r="B555" t="str">
            <v>W.C.PAN Coloured glazed 64CM.(Orissa)No.</v>
          </cell>
          <cell r="C555" t="str">
            <v>W.C.PAN Coloured glazed 64CM.(Orissa)</v>
          </cell>
          <cell r="D555" t="str">
            <v>No.</v>
          </cell>
          <cell r="E555">
            <v>2310</v>
          </cell>
        </row>
        <row r="556">
          <cell r="B556" t="str">
            <v>W.C.PAN White glazed 58 CM.IndianNo.</v>
          </cell>
          <cell r="C556" t="str">
            <v>W.C.PAN White glazed 58 CM.Indian</v>
          </cell>
          <cell r="D556" t="str">
            <v>No.</v>
          </cell>
          <cell r="E556">
            <v>2255</v>
          </cell>
        </row>
        <row r="557">
          <cell r="B557" t="str">
            <v>W.C.PAN White glazed 57.50 CM (Orissa)No.</v>
          </cell>
          <cell r="C557" t="str">
            <v>W.C.PAN White glazed 57.50 CM (Orissa)</v>
          </cell>
          <cell r="D557" t="str">
            <v>No.</v>
          </cell>
          <cell r="E557">
            <v>905</v>
          </cell>
        </row>
        <row r="558">
          <cell r="B558" t="str">
            <v>Fibre flushing tank for W.C.No.</v>
          </cell>
          <cell r="C558" t="str">
            <v>Fibre flushing tank for W.C.</v>
          </cell>
          <cell r="D558" t="str">
            <v>No.</v>
          </cell>
          <cell r="E558">
            <v>675</v>
          </cell>
        </row>
        <row r="559">
          <cell r="B559" t="str">
            <v>Flushing tank automatic Urinal 10ltr. C.I.No.</v>
          </cell>
          <cell r="C559" t="str">
            <v>Flushing tank automatic Urinal 10ltr. C.I.</v>
          </cell>
          <cell r="D559" t="str">
            <v>No.</v>
          </cell>
          <cell r="E559">
            <v>882</v>
          </cell>
        </row>
        <row r="560">
          <cell r="B560" t="str">
            <v>Flushing tank automatic Urinal 5ltr. (P.V.C.)No.</v>
          </cell>
          <cell r="C560" t="str">
            <v>Flushing tank automatic Urinal 5ltr. (P.V.C.)</v>
          </cell>
          <cell r="D560" t="str">
            <v>No.</v>
          </cell>
          <cell r="E560">
            <v>655</v>
          </cell>
        </row>
        <row r="561">
          <cell r="B561" t="str">
            <v>Low level flush pr. St. 10ltr.No.</v>
          </cell>
          <cell r="C561" t="str">
            <v>Low level flush pr. St. 10ltr.</v>
          </cell>
          <cell r="D561" t="str">
            <v>No.</v>
          </cell>
          <cell r="E561">
            <v>1175</v>
          </cell>
        </row>
        <row r="562">
          <cell r="B562" t="str">
            <v>Flat back UrinalNo.</v>
          </cell>
          <cell r="C562" t="str">
            <v>Flat back Urinal</v>
          </cell>
          <cell r="D562" t="str">
            <v>No.</v>
          </cell>
          <cell r="E562">
            <v>1355</v>
          </cell>
        </row>
        <row r="563">
          <cell r="B563" t="str">
            <v>Stall Type UrinalNo.</v>
          </cell>
          <cell r="C563" t="str">
            <v>Stall Type Urinal</v>
          </cell>
          <cell r="D563" t="str">
            <v>No.</v>
          </cell>
          <cell r="E563">
            <v>4010</v>
          </cell>
        </row>
        <row r="564">
          <cell r="B564" t="str">
            <v>Lipped type UrinalNo.</v>
          </cell>
          <cell r="C564" t="str">
            <v>Lipped type Urinal</v>
          </cell>
          <cell r="D564" t="str">
            <v>No.</v>
          </cell>
          <cell r="E564">
            <v>560</v>
          </cell>
        </row>
        <row r="565">
          <cell r="B565" t="str">
            <v>Coloured glazed full stall UrinalNo.</v>
          </cell>
          <cell r="C565" t="str">
            <v>Coloured glazed full stall Urinal</v>
          </cell>
          <cell r="D565" t="str">
            <v>No.</v>
          </cell>
          <cell r="E565">
            <v>4020</v>
          </cell>
        </row>
        <row r="566">
          <cell r="B566" t="str">
            <v>Bleaching PowderKg.</v>
          </cell>
          <cell r="C566" t="str">
            <v>Bleaching Powder</v>
          </cell>
          <cell r="D566" t="str">
            <v>Kg.</v>
          </cell>
          <cell r="E566">
            <v>65</v>
          </cell>
        </row>
        <row r="567">
          <cell r="B567" t="str">
            <v>Potassium PermanganateKg.</v>
          </cell>
          <cell r="C567" t="str">
            <v>Potassium Permanganate</v>
          </cell>
          <cell r="D567" t="str">
            <v>Kg.</v>
          </cell>
          <cell r="E567">
            <v>357</v>
          </cell>
        </row>
        <row r="568">
          <cell r="B568" t="str">
            <v>Nylon BrushNo.</v>
          </cell>
          <cell r="C568" t="str">
            <v>Nylon Brush</v>
          </cell>
          <cell r="D568" t="str">
            <v>No.</v>
          </cell>
          <cell r="E568">
            <v>55</v>
          </cell>
        </row>
        <row r="569">
          <cell r="B569" t="str">
            <v>DusterNo.</v>
          </cell>
          <cell r="C569" t="str">
            <v>Duster</v>
          </cell>
          <cell r="D569" t="str">
            <v>No.</v>
          </cell>
          <cell r="E569">
            <v>45</v>
          </cell>
        </row>
        <row r="570">
          <cell r="B570" t="str">
            <v>Plastic BucketNo.</v>
          </cell>
          <cell r="C570" t="str">
            <v>Plastic Bucket</v>
          </cell>
          <cell r="D570" t="str">
            <v>No.</v>
          </cell>
          <cell r="E570">
            <v>115</v>
          </cell>
        </row>
        <row r="571">
          <cell r="B571" t="str">
            <v>CoirKg.</v>
          </cell>
          <cell r="C571" t="str">
            <v>Coir</v>
          </cell>
          <cell r="D571" t="str">
            <v>Kg.</v>
          </cell>
          <cell r="E571">
            <v>58</v>
          </cell>
        </row>
        <row r="572">
          <cell r="B572" t="str">
            <v>Gunny ClothR.Mt.</v>
          </cell>
          <cell r="C572" t="str">
            <v>Gunny Cloth</v>
          </cell>
          <cell r="D572" t="str">
            <v>R.Mt.</v>
          </cell>
          <cell r="E572">
            <v>30</v>
          </cell>
        </row>
        <row r="573">
          <cell r="B573" t="str">
            <v>KharataNo.</v>
          </cell>
          <cell r="C573" t="str">
            <v>Kharata</v>
          </cell>
          <cell r="D573" t="str">
            <v>No.</v>
          </cell>
          <cell r="E573">
            <v>30</v>
          </cell>
        </row>
        <row r="574">
          <cell r="B574" t="str">
            <v>Wheel stop tap brass 15mmNo.</v>
          </cell>
          <cell r="C574" t="str">
            <v>Wheel stop tap brass 15mm</v>
          </cell>
          <cell r="D574" t="str">
            <v>No.</v>
          </cell>
          <cell r="E574">
            <v>245</v>
          </cell>
        </row>
        <row r="575">
          <cell r="B575" t="str">
            <v>Wheel stop tap brass 20mmNo.</v>
          </cell>
          <cell r="C575" t="str">
            <v>Wheel stop tap brass 20mm</v>
          </cell>
          <cell r="D575" t="str">
            <v>No.</v>
          </cell>
          <cell r="E575">
            <v>330</v>
          </cell>
        </row>
        <row r="576">
          <cell r="B576" t="str">
            <v>Wheel stop tap brass 25mmNo.</v>
          </cell>
          <cell r="C576" t="str">
            <v>Wheel stop tap brass 25mm</v>
          </cell>
          <cell r="D576" t="str">
            <v>No.</v>
          </cell>
          <cell r="E576">
            <v>480</v>
          </cell>
        </row>
        <row r="577">
          <cell r="B577" t="str">
            <v>Socket brass for 32mm tapNo.</v>
          </cell>
          <cell r="C577" t="str">
            <v>Socket brass for 32mm tap</v>
          </cell>
          <cell r="D577" t="str">
            <v>No.</v>
          </cell>
          <cell r="E577">
            <v>52</v>
          </cell>
        </row>
        <row r="578">
          <cell r="B578" t="str">
            <v>Socket brass for 40mm tapNo.</v>
          </cell>
          <cell r="C578" t="str">
            <v>Socket brass for 40mm tap</v>
          </cell>
          <cell r="D578" t="str">
            <v>No.</v>
          </cell>
          <cell r="E578">
            <v>64</v>
          </cell>
        </row>
        <row r="579">
          <cell r="B579" t="str">
            <v>Socket brass for 50mm tapNo.</v>
          </cell>
          <cell r="C579" t="str">
            <v>Socket brass for 50mm tap</v>
          </cell>
          <cell r="D579" t="str">
            <v>No.</v>
          </cell>
          <cell r="E579">
            <v>104</v>
          </cell>
        </row>
        <row r="580">
          <cell r="B580" t="str">
            <v>Socket brass for 65mm tapNo.</v>
          </cell>
          <cell r="C580" t="str">
            <v>Socket brass for 65mm tap</v>
          </cell>
          <cell r="D580" t="str">
            <v>No.</v>
          </cell>
          <cell r="E580">
            <v>167</v>
          </cell>
        </row>
        <row r="581">
          <cell r="B581" t="str">
            <v>Socket for 100mm tapNo.</v>
          </cell>
          <cell r="C581" t="str">
            <v>Socket for 100mm tap</v>
          </cell>
          <cell r="D581" t="str">
            <v>No.</v>
          </cell>
          <cell r="E581">
            <v>402</v>
          </cell>
        </row>
        <row r="582">
          <cell r="B582" t="str">
            <v>Socket for 15mm tapNo.</v>
          </cell>
          <cell r="C582" t="str">
            <v>Socket for 15mm tap</v>
          </cell>
          <cell r="D582" t="str">
            <v>No.</v>
          </cell>
          <cell r="E582">
            <v>18</v>
          </cell>
        </row>
        <row r="583">
          <cell r="B583" t="str">
            <v>Socket for 20mm tapNo.</v>
          </cell>
          <cell r="C583" t="str">
            <v>Socket for 20mm tap</v>
          </cell>
          <cell r="D583" t="str">
            <v>No.</v>
          </cell>
          <cell r="E583">
            <v>27</v>
          </cell>
        </row>
        <row r="584">
          <cell r="B584" t="str">
            <v>Socket for 25mm tapNo.</v>
          </cell>
          <cell r="C584" t="str">
            <v>Socket for 25mm tap</v>
          </cell>
          <cell r="D584" t="str">
            <v>No.</v>
          </cell>
          <cell r="E584">
            <v>35</v>
          </cell>
        </row>
        <row r="585">
          <cell r="B585" t="str">
            <v>Socket for 32mm tapNo.</v>
          </cell>
          <cell r="C585" t="str">
            <v>Socket for 32mm tap</v>
          </cell>
          <cell r="D585" t="str">
            <v>No.</v>
          </cell>
          <cell r="E585">
            <v>55</v>
          </cell>
        </row>
        <row r="586">
          <cell r="B586" t="str">
            <v>Socket for 40mm tapNo.</v>
          </cell>
          <cell r="C586" t="str">
            <v>Socket for 40mm tap</v>
          </cell>
          <cell r="D586" t="str">
            <v>No.</v>
          </cell>
          <cell r="E586">
            <v>64</v>
          </cell>
        </row>
        <row r="587">
          <cell r="B587" t="str">
            <v>Socket for 50mm tapNo.</v>
          </cell>
          <cell r="C587" t="str">
            <v>Socket for 50mm tap</v>
          </cell>
          <cell r="D587" t="str">
            <v>No.</v>
          </cell>
          <cell r="E587">
            <v>103</v>
          </cell>
        </row>
        <row r="588">
          <cell r="B588" t="str">
            <v>Socket for 65mm tapNo.</v>
          </cell>
          <cell r="C588" t="str">
            <v>Socket for 65mm tap</v>
          </cell>
          <cell r="D588" t="str">
            <v>No.</v>
          </cell>
          <cell r="E588">
            <v>168</v>
          </cell>
        </row>
        <row r="589">
          <cell r="B589" t="str">
            <v>Socket for 80mm tapNo.</v>
          </cell>
          <cell r="C589" t="str">
            <v>Socket for 80mm tap</v>
          </cell>
          <cell r="D589" t="str">
            <v>No.</v>
          </cell>
          <cell r="E589">
            <v>255</v>
          </cell>
        </row>
        <row r="590">
          <cell r="B590" t="str">
            <v>Span YarnNo.</v>
          </cell>
          <cell r="C590" t="str">
            <v>Span Yarn</v>
          </cell>
          <cell r="D590" t="str">
            <v>No.</v>
          </cell>
          <cell r="E590">
            <v>135</v>
          </cell>
        </row>
        <row r="591">
          <cell r="B591" t="str">
            <v>Strainer for 100mmNo.</v>
          </cell>
          <cell r="C591" t="str">
            <v>Strainer for 100mm</v>
          </cell>
          <cell r="D591" t="str">
            <v>No.</v>
          </cell>
          <cell r="E591">
            <v>2535</v>
          </cell>
        </row>
        <row r="592">
          <cell r="B592" t="str">
            <v>Strainer for 40mmNo.</v>
          </cell>
          <cell r="C592" t="str">
            <v>Strainer for 40mm</v>
          </cell>
          <cell r="D592" t="str">
            <v>No.</v>
          </cell>
          <cell r="E592">
            <v>478</v>
          </cell>
        </row>
        <row r="593">
          <cell r="B593" t="str">
            <v>Strainer for 50mmNo.</v>
          </cell>
          <cell r="C593" t="str">
            <v>Strainer for 50mm</v>
          </cell>
          <cell r="D593" t="str">
            <v>No.</v>
          </cell>
          <cell r="E593">
            <v>720</v>
          </cell>
        </row>
        <row r="594">
          <cell r="B594" t="str">
            <v>Strainer for 80mmNo.</v>
          </cell>
          <cell r="C594" t="str">
            <v>Strainer for 80mm</v>
          </cell>
          <cell r="D594" t="str">
            <v>No.</v>
          </cell>
          <cell r="E594">
            <v>1610</v>
          </cell>
        </row>
        <row r="595">
          <cell r="B595" t="str">
            <v>Strainer for 15mmNo.</v>
          </cell>
          <cell r="C595" t="str">
            <v>Strainer for 15mm</v>
          </cell>
          <cell r="D595" t="str">
            <v>No.</v>
          </cell>
          <cell r="E595">
            <v>148</v>
          </cell>
        </row>
        <row r="596">
          <cell r="B596" t="str">
            <v>Strainer for 20mmNo.</v>
          </cell>
          <cell r="C596" t="str">
            <v>Strainer for 20mm</v>
          </cell>
          <cell r="D596" t="str">
            <v>No.</v>
          </cell>
          <cell r="E596">
            <v>148</v>
          </cell>
        </row>
        <row r="597">
          <cell r="B597" t="str">
            <v>Strainer for 25mmNo.</v>
          </cell>
          <cell r="C597" t="str">
            <v>Strainer for 25mm</v>
          </cell>
          <cell r="D597" t="str">
            <v>No.</v>
          </cell>
          <cell r="E597">
            <v>280</v>
          </cell>
        </row>
        <row r="598">
          <cell r="B598" t="str">
            <v>Stone ware pipe 100mm dia.R.Mt.</v>
          </cell>
          <cell r="C598" t="str">
            <v>Stone ware pipe 100mm dia.</v>
          </cell>
          <cell r="D598" t="str">
            <v>R.Mt.</v>
          </cell>
          <cell r="E598">
            <v>102</v>
          </cell>
        </row>
        <row r="599">
          <cell r="B599" t="str">
            <v>Stone ware pipe 150mm dia.R.Mt.</v>
          </cell>
          <cell r="C599" t="str">
            <v>Stone ware pipe 150mm dia.</v>
          </cell>
          <cell r="D599" t="str">
            <v>R.Mt.</v>
          </cell>
          <cell r="E599">
            <v>147</v>
          </cell>
        </row>
        <row r="600">
          <cell r="B600" t="str">
            <v>Stone ware pipe 225mm dia.R.Mt.</v>
          </cell>
          <cell r="C600" t="str">
            <v>Stone ware pipe 225mm dia.</v>
          </cell>
          <cell r="D600" t="str">
            <v>R.Mt.</v>
          </cell>
          <cell r="E600">
            <v>193</v>
          </cell>
        </row>
        <row r="601">
          <cell r="B601" t="str">
            <v>Stone ware glazed pipe half round 100mm dia.R.Mt.</v>
          </cell>
          <cell r="C601" t="str">
            <v>Stone ware glazed pipe half round 100mm dia.</v>
          </cell>
          <cell r="D601" t="str">
            <v>R.Mt.</v>
          </cell>
          <cell r="E601">
            <v>137</v>
          </cell>
        </row>
        <row r="602">
          <cell r="B602" t="str">
            <v>Stop tap brass with crunch wheel 15mm dia.No.</v>
          </cell>
          <cell r="C602" t="str">
            <v>Stop tap brass with crunch wheel 15mm dia.</v>
          </cell>
          <cell r="D602" t="str">
            <v>No.</v>
          </cell>
          <cell r="E602">
            <v>108</v>
          </cell>
        </row>
        <row r="603">
          <cell r="B603" t="str">
            <v>Towel rod with clamps 16mm dia.No.</v>
          </cell>
          <cell r="C603" t="str">
            <v>Towel rod with clamps 16mm dia.</v>
          </cell>
          <cell r="D603" t="str">
            <v>No.</v>
          </cell>
          <cell r="E603">
            <v>177</v>
          </cell>
        </row>
        <row r="604">
          <cell r="B604" t="str">
            <v>Mirror 40*50cm. With plastic frameNo.</v>
          </cell>
          <cell r="C604" t="str">
            <v>Mirror 40*50cm. With plastic frame</v>
          </cell>
          <cell r="D604" t="str">
            <v>No.</v>
          </cell>
          <cell r="E604">
            <v>280</v>
          </cell>
        </row>
        <row r="605">
          <cell r="B605" t="str">
            <v>Brass T Thimble Socket 32mm dia.Pair</v>
          </cell>
          <cell r="C605" t="str">
            <v>Brass T Thimble Socket 32mm dia.</v>
          </cell>
          <cell r="D605" t="str">
            <v>Pair</v>
          </cell>
          <cell r="E605">
            <v>100</v>
          </cell>
        </row>
        <row r="606">
          <cell r="B606" t="str">
            <v>Brass wheel stop tap 32mm dia.No.</v>
          </cell>
          <cell r="C606" t="str">
            <v>Brass wheel stop tap 32mm dia.</v>
          </cell>
          <cell r="D606" t="str">
            <v>No.</v>
          </cell>
          <cell r="E606">
            <v>445</v>
          </cell>
        </row>
        <row r="607">
          <cell r="B607" t="str">
            <v>Brass wheel stop tap 40mm dia.No.</v>
          </cell>
          <cell r="C607" t="str">
            <v>Brass wheel stop tap 40mm dia.</v>
          </cell>
          <cell r="D607" t="str">
            <v>No.</v>
          </cell>
          <cell r="E607">
            <v>580</v>
          </cell>
        </row>
        <row r="608">
          <cell r="B608" t="str">
            <v>Brass wheel stop tap 50mm dia.No.</v>
          </cell>
          <cell r="C608" t="str">
            <v>Brass wheel stop tap 50mm dia.</v>
          </cell>
          <cell r="D608" t="str">
            <v>No.</v>
          </cell>
          <cell r="E608">
            <v>1097</v>
          </cell>
        </row>
        <row r="609">
          <cell r="B609" t="str">
            <v>Brass wheel stop tap 65mm dia.No.</v>
          </cell>
          <cell r="C609" t="str">
            <v>Brass wheel stop tap 65mm dia.</v>
          </cell>
          <cell r="D609" t="str">
            <v>No.</v>
          </cell>
          <cell r="E609">
            <v>1437</v>
          </cell>
        </row>
        <row r="610">
          <cell r="B610" t="str">
            <v>Brass wheel stop tap 80mm dia.No.</v>
          </cell>
          <cell r="C610" t="str">
            <v>Brass wheel stop tap 80mm dia.</v>
          </cell>
          <cell r="D610" t="str">
            <v>No.</v>
          </cell>
          <cell r="E610">
            <v>2392</v>
          </cell>
        </row>
        <row r="611">
          <cell r="B611" t="str">
            <v>Half turn flush cock 25mm dia.No.</v>
          </cell>
          <cell r="C611" t="str">
            <v>Half turn flush cock 25mm dia.</v>
          </cell>
          <cell r="D611" t="str">
            <v>No.</v>
          </cell>
          <cell r="E611">
            <v>555</v>
          </cell>
        </row>
        <row r="612">
          <cell r="B612" t="str">
            <v>12mm flexible inlet pipe connectionNo.</v>
          </cell>
          <cell r="C612" t="str">
            <v>12mm flexible inlet pipe connection</v>
          </cell>
          <cell r="D612" t="str">
            <v>No.</v>
          </cell>
          <cell r="E612">
            <v>255</v>
          </cell>
        </row>
        <row r="613">
          <cell r="B613" t="str">
            <v>Bell mouth cover 100mm dia.No.</v>
          </cell>
          <cell r="C613" t="str">
            <v>Bell mouth cover 100mm dia.</v>
          </cell>
          <cell r="D613" t="str">
            <v>No.</v>
          </cell>
          <cell r="E613">
            <v>75</v>
          </cell>
        </row>
        <row r="614">
          <cell r="B614" t="str">
            <v>Box chamber with lock 0.6*0.45mNo.</v>
          </cell>
          <cell r="C614" t="str">
            <v>Box chamber with lock 0.6*0.45m</v>
          </cell>
          <cell r="D614" t="str">
            <v>No.</v>
          </cell>
          <cell r="E614">
            <v>555</v>
          </cell>
        </row>
        <row r="615">
          <cell r="B615" t="str">
            <v>Brass nozzle pillar tap 12mmNo.</v>
          </cell>
          <cell r="C615" t="str">
            <v>Brass nozzle pillar tap 12mm</v>
          </cell>
          <cell r="D615" t="str">
            <v>No.</v>
          </cell>
          <cell r="E615">
            <v>203</v>
          </cell>
        </row>
        <row r="616">
          <cell r="B616" t="str">
            <v>Black bakelite seat to european closerNo.</v>
          </cell>
          <cell r="C616" t="str">
            <v>Black bakelite seat to european closer</v>
          </cell>
          <cell r="D616" t="str">
            <v>No.</v>
          </cell>
          <cell r="E616">
            <v>322</v>
          </cell>
        </row>
        <row r="617">
          <cell r="B617" t="str">
            <v>Concussion push button type gun metal tap 15 to 25mm dia.No.</v>
          </cell>
          <cell r="C617" t="str">
            <v>Concussion push button type gun metal tap 15 to 25mm dia.</v>
          </cell>
          <cell r="D617" t="str">
            <v>No.</v>
          </cell>
          <cell r="E617">
            <v>82</v>
          </cell>
        </row>
        <row r="618">
          <cell r="B618" t="str">
            <v>Coupling cast Iron 100mm dia.No.</v>
          </cell>
          <cell r="C618" t="str">
            <v>Coupling cast Iron 100mm dia.</v>
          </cell>
          <cell r="D618" t="str">
            <v>No.</v>
          </cell>
          <cell r="E618">
            <v>355</v>
          </cell>
        </row>
        <row r="619">
          <cell r="B619" t="str">
            <v>Coupling cast Iron 80mm dia.No.</v>
          </cell>
          <cell r="C619" t="str">
            <v>Coupling cast Iron 80mm dia.</v>
          </cell>
          <cell r="D619" t="str">
            <v>No.</v>
          </cell>
          <cell r="E619">
            <v>330</v>
          </cell>
        </row>
        <row r="620">
          <cell r="B620" t="str">
            <v>Chromium plated 12mm dia.bib cockNo.</v>
          </cell>
          <cell r="C620" t="str">
            <v>Chromium plated 12mm dia.bib cock</v>
          </cell>
          <cell r="D620" t="str">
            <v>No.</v>
          </cell>
          <cell r="E620">
            <v>75</v>
          </cell>
        </row>
        <row r="621">
          <cell r="B621" t="str">
            <v>C.I.Trap grating 15*10 cmNo.</v>
          </cell>
          <cell r="C621" t="str">
            <v>C.I.Trap grating 15*10 cm</v>
          </cell>
          <cell r="D621" t="str">
            <v>No.</v>
          </cell>
          <cell r="E621">
            <v>75</v>
          </cell>
        </row>
        <row r="622">
          <cell r="B622" t="str">
            <v>C.I.Y junction 100mm dia.No.</v>
          </cell>
          <cell r="C622" t="str">
            <v>C.I.Y junction 100mm dia.</v>
          </cell>
          <cell r="D622" t="str">
            <v>No.</v>
          </cell>
          <cell r="E622">
            <v>790</v>
          </cell>
        </row>
        <row r="623">
          <cell r="B623" t="str">
            <v>C.I.Y junction 150mm dia.No.</v>
          </cell>
          <cell r="C623" t="str">
            <v>C.I.Y junction 150mm dia.</v>
          </cell>
          <cell r="D623" t="str">
            <v>No.</v>
          </cell>
          <cell r="E623">
            <v>1750</v>
          </cell>
        </row>
        <row r="624">
          <cell r="B624" t="str">
            <v>C.I.Y junction 75mm dia.No.</v>
          </cell>
          <cell r="C624" t="str">
            <v>C.I.Y junction 75mm dia.</v>
          </cell>
          <cell r="D624" t="str">
            <v>No.</v>
          </cell>
          <cell r="E624">
            <v>570</v>
          </cell>
        </row>
        <row r="625">
          <cell r="B625" t="str">
            <v>Enameled bend 40mm dia.No.</v>
          </cell>
          <cell r="C625" t="str">
            <v>Enameled bend 40mm dia.</v>
          </cell>
          <cell r="D625" t="str">
            <v>No.</v>
          </cell>
          <cell r="E625">
            <v>185</v>
          </cell>
        </row>
        <row r="626">
          <cell r="B626" t="str">
            <v>Ferrul for C.I.pipr 100mmNo.</v>
          </cell>
          <cell r="C626" t="str">
            <v>Ferrul for C.I.pipr 100mm</v>
          </cell>
          <cell r="D626" t="str">
            <v>No.</v>
          </cell>
          <cell r="E626">
            <v>148</v>
          </cell>
        </row>
        <row r="627">
          <cell r="B627" t="str">
            <v>White glazed foot rest chequred 25*10 cmPair</v>
          </cell>
          <cell r="C627" t="str">
            <v>White glazed foot rest chequred 25*10 cm</v>
          </cell>
          <cell r="D627" t="str">
            <v>Pair</v>
          </cell>
          <cell r="E627">
            <v>148</v>
          </cell>
        </row>
        <row r="628">
          <cell r="B628" t="str">
            <v>Half round earthware pipe 100mm(60cm long)No.</v>
          </cell>
          <cell r="C628" t="str">
            <v>Half round earthware pipe 100mm(60cm long)</v>
          </cell>
          <cell r="D628" t="str">
            <v>No.</v>
          </cell>
          <cell r="E628">
            <v>100</v>
          </cell>
        </row>
        <row r="629">
          <cell r="B629" t="str">
            <v>Half round earthware pipe 150mm(60cm long)No.</v>
          </cell>
          <cell r="C629" t="str">
            <v>Half round earthware pipe 150mm(60cm long)</v>
          </cell>
          <cell r="D629" t="str">
            <v>No.</v>
          </cell>
          <cell r="E629">
            <v>300</v>
          </cell>
        </row>
        <row r="630">
          <cell r="B630" t="str">
            <v>Jute RopeKg.</v>
          </cell>
          <cell r="C630" t="str">
            <v>Jute Rope</v>
          </cell>
          <cell r="D630" t="str">
            <v>Kg.</v>
          </cell>
          <cell r="E630">
            <v>88</v>
          </cell>
        </row>
        <row r="631">
          <cell r="B631" t="str">
            <v>Half round chaina ware pipe 100mm(60cm long)No.</v>
          </cell>
          <cell r="C631" t="str">
            <v>Half round chaina ware pipe 100mm(60cm long)</v>
          </cell>
          <cell r="D631" t="str">
            <v>No.</v>
          </cell>
          <cell r="E631">
            <v>100</v>
          </cell>
        </row>
        <row r="632">
          <cell r="B632" t="str">
            <v>Lead pipe 32mm dia.R.Mt.</v>
          </cell>
          <cell r="C632" t="str">
            <v>Lead pipe 32mm dia.</v>
          </cell>
          <cell r="D632" t="str">
            <v>R.Mt.</v>
          </cell>
          <cell r="E632">
            <v>315</v>
          </cell>
        </row>
        <row r="633">
          <cell r="B633" t="str">
            <v>Mohagani seat with lidNo.</v>
          </cell>
          <cell r="C633" t="str">
            <v>Mohagani seat with lid</v>
          </cell>
          <cell r="D633" t="str">
            <v>No.</v>
          </cell>
          <cell r="E633">
            <v>280</v>
          </cell>
        </row>
        <row r="634">
          <cell r="B634" t="str">
            <v>Mosquito proof couplingNo.</v>
          </cell>
          <cell r="C634" t="str">
            <v>Mosquito proof coupling</v>
          </cell>
          <cell r="D634" t="str">
            <v>No.</v>
          </cell>
          <cell r="E634">
            <v>42</v>
          </cell>
        </row>
        <row r="635">
          <cell r="B635" t="str">
            <v>Non-return valve 15mm for water meterNo.</v>
          </cell>
          <cell r="C635" t="str">
            <v>Non-return valve 15mm for water meter</v>
          </cell>
          <cell r="D635" t="str">
            <v>No.</v>
          </cell>
          <cell r="E635">
            <v>177</v>
          </cell>
        </row>
        <row r="636">
          <cell r="B636" t="str">
            <v>Non-return valve 25mm for water meterNo.</v>
          </cell>
          <cell r="C636" t="str">
            <v>Non-return valve 25mm for water meter</v>
          </cell>
          <cell r="D636" t="str">
            <v>No.</v>
          </cell>
          <cell r="E636">
            <v>325</v>
          </cell>
        </row>
        <row r="637">
          <cell r="B637" t="str">
            <v>Non-return valve 20mm for water meterNo.</v>
          </cell>
          <cell r="C637" t="str">
            <v>Non-return valve 20mm for water meter</v>
          </cell>
          <cell r="D637" t="str">
            <v>No.</v>
          </cell>
          <cell r="E637">
            <v>225</v>
          </cell>
        </row>
        <row r="638">
          <cell r="B638" t="str">
            <v>Piller tap 12mm dia.chromium plated heavyNo.</v>
          </cell>
          <cell r="C638" t="str">
            <v>Piller tap 12mm dia.chromium plated heavy</v>
          </cell>
          <cell r="D638" t="str">
            <v>No.</v>
          </cell>
          <cell r="E638">
            <v>355</v>
          </cell>
        </row>
        <row r="639">
          <cell r="B639" t="str">
            <v>P.Trap and lead pipe upto 40mm dia.No.</v>
          </cell>
          <cell r="C639" t="str">
            <v>P.Trap and lead pipe upto 40mm dia.</v>
          </cell>
          <cell r="D639" t="str">
            <v>No.</v>
          </cell>
          <cell r="E639">
            <v>280</v>
          </cell>
        </row>
        <row r="640">
          <cell r="B640" t="str">
            <v>Rubber gasket (25, 28 and 20 cm)R.Mt.</v>
          </cell>
          <cell r="C640" t="str">
            <v>Rubber gasket (25, 28 and 20 cm)</v>
          </cell>
          <cell r="D640" t="str">
            <v>R.Mt.</v>
          </cell>
          <cell r="E640">
            <v>155</v>
          </cell>
        </row>
        <row r="641">
          <cell r="B641" t="str">
            <v>Rubber IncertionKg.</v>
          </cell>
          <cell r="C641" t="str">
            <v>Rubber Incertion</v>
          </cell>
          <cell r="D641" t="str">
            <v>Kg.</v>
          </cell>
          <cell r="E641">
            <v>285</v>
          </cell>
        </row>
        <row r="642">
          <cell r="B642" t="str">
            <v>Rubberised adhesiveLtr.</v>
          </cell>
          <cell r="C642" t="str">
            <v>Rubberised adhesive</v>
          </cell>
          <cell r="D642" t="str">
            <v>Ltr.</v>
          </cell>
          <cell r="E642">
            <v>305</v>
          </cell>
        </row>
        <row r="643">
          <cell r="B643" t="str">
            <v>Salt glazed stone ware gully trap (150*150mm)No.</v>
          </cell>
          <cell r="C643" t="str">
            <v>Salt glazed stone ware gully trap (150*150mm)</v>
          </cell>
          <cell r="D643" t="str">
            <v>No.</v>
          </cell>
          <cell r="E643">
            <v>92</v>
          </cell>
        </row>
        <row r="644">
          <cell r="B644" t="str">
            <v>Self project tap brass chromium plated 15mmNo.</v>
          </cell>
          <cell r="C644" t="str">
            <v>Self project tap brass chromium plated 15mm</v>
          </cell>
          <cell r="D644" t="str">
            <v>No.</v>
          </cell>
          <cell r="E644">
            <v>18</v>
          </cell>
        </row>
        <row r="645">
          <cell r="B645" t="str">
            <v>Sewer trapNo.</v>
          </cell>
          <cell r="C645" t="str">
            <v>Sewer trap</v>
          </cell>
          <cell r="D645" t="str">
            <v>No.</v>
          </cell>
          <cell r="E645">
            <v>655</v>
          </cell>
        </row>
        <row r="646">
          <cell r="B646" t="str">
            <v>Shower rose chromium plated brass 10cmNo.</v>
          </cell>
          <cell r="C646" t="str">
            <v>Shower rose chromium plated brass 10cm</v>
          </cell>
          <cell r="D646" t="str">
            <v>No.</v>
          </cell>
          <cell r="E646">
            <v>255</v>
          </cell>
        </row>
        <row r="647">
          <cell r="B647" t="str">
            <v>P.V.C. pipe 15mm dia.10kg/cm2 pressure(class IV)R.Mt.</v>
          </cell>
          <cell r="C647" t="str">
            <v>P.V.C. pipe 15mm dia.10kg/cm2 pressure(class IV)</v>
          </cell>
          <cell r="D647" t="str">
            <v>R.Mt.</v>
          </cell>
          <cell r="E647">
            <v>28</v>
          </cell>
        </row>
        <row r="648">
          <cell r="B648" t="str">
            <v>P.V.C. pipe 20mm dia.10kg/cm2 pressure(class IV)R.Mt.</v>
          </cell>
          <cell r="C648" t="str">
            <v>P.V.C. pipe 20mm dia.10kg/cm2 pressure(class IV)</v>
          </cell>
          <cell r="D648" t="str">
            <v>R.Mt.</v>
          </cell>
          <cell r="E648">
            <v>45</v>
          </cell>
        </row>
        <row r="649">
          <cell r="B649" t="str">
            <v>P.V.C. pipe 25mm dia.10kg/cm2 pressure(class IV)R.Mt.</v>
          </cell>
          <cell r="C649" t="str">
            <v>P.V.C. pipe 25mm dia.10kg/cm2 pressure(class IV)</v>
          </cell>
          <cell r="D649" t="str">
            <v>R.Mt.</v>
          </cell>
          <cell r="E649">
            <v>65</v>
          </cell>
        </row>
        <row r="650">
          <cell r="B650" t="str">
            <v>P.V.C. pipe 32mm dia.10kg/cm2 pressure(class IV)R.Mt.</v>
          </cell>
          <cell r="C650" t="str">
            <v>P.V.C. pipe 32mm dia.10kg/cm2 pressure(class IV)</v>
          </cell>
          <cell r="D650" t="str">
            <v>R.Mt.</v>
          </cell>
          <cell r="E650">
            <v>95</v>
          </cell>
        </row>
        <row r="651">
          <cell r="B651" t="str">
            <v>P.V.C. pipe 40mm dia.10kg/cm2 pressure(class IV)R.Mt.</v>
          </cell>
          <cell r="C651" t="str">
            <v>P.V.C. pipe 40mm dia.10kg/cm2 pressure(class IV)</v>
          </cell>
          <cell r="D651" t="str">
            <v>R.Mt.</v>
          </cell>
          <cell r="E651">
            <v>145</v>
          </cell>
        </row>
        <row r="652">
          <cell r="B652" t="str">
            <v>P.V.C. pipe 50mm dia.10kg/cm2 pressure(class IV)R.Mt.</v>
          </cell>
          <cell r="C652" t="str">
            <v>P.V.C. pipe 50mm dia.10kg/cm2 pressure(class IV)</v>
          </cell>
          <cell r="D652" t="str">
            <v>R.Mt.</v>
          </cell>
          <cell r="E652">
            <v>227</v>
          </cell>
        </row>
        <row r="653">
          <cell r="B653" t="str">
            <v>P.V.C. pipe 60mm dia.10kg/cm2 pressure(class IV)R.Mt.</v>
          </cell>
          <cell r="C653" t="str">
            <v>P.V.C. pipe 60mm dia.10kg/cm2 pressure(class IV)</v>
          </cell>
          <cell r="D653" t="str">
            <v>R.Mt.</v>
          </cell>
          <cell r="E653">
            <v>317</v>
          </cell>
        </row>
        <row r="654">
          <cell r="B654" t="str">
            <v>P.V.C. pipe 75mm dia.4 kg/cm2 pressure(class II)R.Mt.</v>
          </cell>
          <cell r="C654" t="str">
            <v>P.V.C. pipe 75mm dia.4 kg/cm2 pressure(class II)</v>
          </cell>
          <cell r="D654" t="str">
            <v>R.Mt.</v>
          </cell>
          <cell r="E654">
            <v>195</v>
          </cell>
        </row>
        <row r="655">
          <cell r="B655" t="str">
            <v>P.V.C. 75 mm Soil Pipe 6 Kg/cm2 PressureR.Mt.</v>
          </cell>
          <cell r="C655" t="str">
            <v>P.V.C. 75 mm Soil Pipe 6 Kg/cm2 Pressure</v>
          </cell>
          <cell r="D655" t="str">
            <v>R.Mt.</v>
          </cell>
          <cell r="E655">
            <v>220</v>
          </cell>
        </row>
        <row r="656">
          <cell r="B656" t="str">
            <v>P.V.C. pipe 90mm dia.4 kg/cm2 pressure(class II)R.Mt.</v>
          </cell>
          <cell r="C656" t="str">
            <v>P.V.C. pipe 90mm dia.4 kg/cm2 pressure(class II)</v>
          </cell>
          <cell r="D656" t="str">
            <v>R.Mt.</v>
          </cell>
          <cell r="E656">
            <v>195</v>
          </cell>
        </row>
        <row r="657">
          <cell r="B657" t="str">
            <v>P.V.C.pipe 110mm dia.4kg/cm2 pressure (class II)R.Mt.</v>
          </cell>
          <cell r="C657" t="str">
            <v>P.V.C.pipe 110mm dia.4kg/cm2 pressure (class II)</v>
          </cell>
          <cell r="D657" t="str">
            <v>R.Mt.</v>
          </cell>
          <cell r="E657">
            <v>280</v>
          </cell>
        </row>
        <row r="658">
          <cell r="B658" t="str">
            <v>P.V.C. 110 mm Rain Water Pipe 6Kg/cm2 PressureR.Mt.</v>
          </cell>
          <cell r="C658" t="str">
            <v>P.V.C. 110 mm Rain Water Pipe 6Kg/cm2 Pressure</v>
          </cell>
          <cell r="D658" t="str">
            <v>R.Mt.</v>
          </cell>
          <cell r="E658">
            <v>195</v>
          </cell>
        </row>
        <row r="659">
          <cell r="B659" t="str">
            <v>P.V.C. 110 mm Soil Pipe 6 Kg/cm2 PressureR.Mt.</v>
          </cell>
          <cell r="C659" t="str">
            <v>P.V.C. 110 mm Soil Pipe 6 Kg/cm2 Pressure</v>
          </cell>
          <cell r="D659" t="str">
            <v>R.Mt.</v>
          </cell>
          <cell r="E659">
            <v>327</v>
          </cell>
        </row>
        <row r="660">
          <cell r="B660" t="str">
            <v>P.V.C.pipe 140mm dia.4kg/cm2 pressure (class II)R.Mt.</v>
          </cell>
          <cell r="C660" t="str">
            <v>P.V.C.pipe 140mm dia.4kg/cm2 pressure (class II)</v>
          </cell>
          <cell r="D660" t="str">
            <v>R.Mt.</v>
          </cell>
          <cell r="E660">
            <v>458</v>
          </cell>
        </row>
        <row r="661">
          <cell r="B661" t="str">
            <v>P.V.C.pipe 160mm dia.4kg/cm2 pressure (class II)No.</v>
          </cell>
          <cell r="C661" t="str">
            <v>P.V.C.pipe 160mm dia.4kg/cm2 pressure (class II)</v>
          </cell>
          <cell r="D661" t="str">
            <v>No.</v>
          </cell>
          <cell r="E661">
            <v>610</v>
          </cell>
        </row>
        <row r="662">
          <cell r="B662" t="str">
            <v>P.V.C.pipe 160mm dia.Soil PipeR.Mt.</v>
          </cell>
          <cell r="C662" t="str">
            <v>P.V.C.pipe 160mm dia.Soil Pipe</v>
          </cell>
          <cell r="D662" t="str">
            <v>R.Mt.</v>
          </cell>
          <cell r="E662">
            <v>620</v>
          </cell>
        </row>
        <row r="663">
          <cell r="B663" t="str">
            <v>P.V.C.pipe 160mm dia. Rain Water PipeR.Mt.</v>
          </cell>
          <cell r="C663" t="str">
            <v>P.V.C.pipe 160mm dia. Rain Water Pipe</v>
          </cell>
          <cell r="D663" t="str">
            <v>R.Mt.</v>
          </cell>
          <cell r="E663">
            <v>620</v>
          </cell>
        </row>
        <row r="664">
          <cell r="B664" t="str">
            <v>P.V.C.Socket 15mm dia.No.</v>
          </cell>
          <cell r="C664" t="str">
            <v>P.V.C.Socket 15mm dia.</v>
          </cell>
          <cell r="D664" t="str">
            <v>No.</v>
          </cell>
          <cell r="E664">
            <v>6</v>
          </cell>
        </row>
        <row r="665">
          <cell r="B665" t="str">
            <v>P.V.C.Socket 20mm dia.No.</v>
          </cell>
          <cell r="C665" t="str">
            <v>P.V.C.Socket 20mm dia.</v>
          </cell>
          <cell r="D665" t="str">
            <v>No.</v>
          </cell>
          <cell r="E665">
            <v>8</v>
          </cell>
        </row>
        <row r="666">
          <cell r="B666" t="str">
            <v>P.V.C.Socket 25mm dia.No.</v>
          </cell>
          <cell r="C666" t="str">
            <v>P.V.C.Socket 25mm dia.</v>
          </cell>
          <cell r="D666" t="str">
            <v>No.</v>
          </cell>
          <cell r="E666">
            <v>10</v>
          </cell>
        </row>
        <row r="667">
          <cell r="B667" t="str">
            <v>P.V.C.Socket 32mm dia.No.</v>
          </cell>
          <cell r="C667" t="str">
            <v>P.V.C.Socket 32mm dia.</v>
          </cell>
          <cell r="D667" t="str">
            <v>No.</v>
          </cell>
          <cell r="E667">
            <v>13</v>
          </cell>
        </row>
        <row r="668">
          <cell r="B668" t="str">
            <v>P.V.C.Socket 40mm dia.No.</v>
          </cell>
          <cell r="C668" t="str">
            <v>P.V.C.Socket 40mm dia.</v>
          </cell>
          <cell r="D668" t="str">
            <v>No.</v>
          </cell>
          <cell r="E668">
            <v>18</v>
          </cell>
        </row>
        <row r="669">
          <cell r="B669" t="str">
            <v>P.V.C.Socket 50mm dia.No.</v>
          </cell>
          <cell r="C669" t="str">
            <v>P.V.C.Socket 50mm dia.</v>
          </cell>
          <cell r="D669" t="str">
            <v>No.</v>
          </cell>
          <cell r="E669">
            <v>32</v>
          </cell>
        </row>
        <row r="670">
          <cell r="B670" t="str">
            <v>P.V.C.Socket 60mm dia.No.</v>
          </cell>
          <cell r="C670" t="str">
            <v>P.V.C.Socket 60mm dia.</v>
          </cell>
          <cell r="D670" t="str">
            <v>No.</v>
          </cell>
          <cell r="E670">
            <v>48</v>
          </cell>
        </row>
        <row r="671">
          <cell r="B671" t="str">
            <v>P.V.C.Flushing tank (12 ltr. Capacity)No.</v>
          </cell>
          <cell r="C671" t="str">
            <v>P.V.C.Flushing tank (12 ltr. Capacity)</v>
          </cell>
          <cell r="D671" t="str">
            <v>No.</v>
          </cell>
          <cell r="E671">
            <v>885</v>
          </cell>
        </row>
        <row r="672">
          <cell r="B672" t="str">
            <v>Flush valve 32mm dia.No.</v>
          </cell>
          <cell r="C672" t="str">
            <v>Flush valve 32mm dia.</v>
          </cell>
          <cell r="D672" t="str">
            <v>No.</v>
          </cell>
          <cell r="E672">
            <v>1355</v>
          </cell>
        </row>
        <row r="673">
          <cell r="B673" t="str">
            <v>Ferocret tankLtr.</v>
          </cell>
          <cell r="C673" t="str">
            <v>Ferocret tank</v>
          </cell>
          <cell r="D673" t="str">
            <v>Ltr.</v>
          </cell>
          <cell r="E673">
            <v>9</v>
          </cell>
        </row>
        <row r="674">
          <cell r="B674" t="str">
            <v>Stainless Steel sink of size 600*510*200mm of nirali or equivalent makeNo.</v>
          </cell>
          <cell r="C674" t="str">
            <v>Stainless Steel sink of size 600*510*200mm  of nirali or equivalent make</v>
          </cell>
          <cell r="D674" t="str">
            <v>No.</v>
          </cell>
          <cell r="E674">
            <v>6700</v>
          </cell>
        </row>
        <row r="675">
          <cell r="B675" t="str">
            <v>C.P.pillar cock jaquar make continental (Cat.No. CON-011)No.</v>
          </cell>
          <cell r="C675" t="str">
            <v>C.P.pillar cock jaquar make continental (Cat.No. CON-011)</v>
          </cell>
          <cell r="D675" t="str">
            <v>No.</v>
          </cell>
          <cell r="E675">
            <v>600</v>
          </cell>
        </row>
        <row r="676">
          <cell r="B676" t="str">
            <v>C.P.pillar cock (ISI) jaquar make continentalNo.</v>
          </cell>
          <cell r="C676" t="str">
            <v>C.P.pillar cock (ISI)  jaquar make continental</v>
          </cell>
          <cell r="D676" t="str">
            <v>No.</v>
          </cell>
          <cell r="E676">
            <v>600</v>
          </cell>
        </row>
        <row r="677">
          <cell r="B677" t="str">
            <v>C.P.pillar cock long neck with aerator jaquar make continental (Cat.No. CON- 021)No.</v>
          </cell>
          <cell r="C677" t="str">
            <v>C.P.pillar cock long neck with aerator jaquar make continental (Cat.No. CON- 021)</v>
          </cell>
          <cell r="D677" t="str">
            <v>No.</v>
          </cell>
          <cell r="E677">
            <v>800</v>
          </cell>
        </row>
        <row r="678">
          <cell r="B678" t="str">
            <v>C.P.Bib cock (ISI) jaquar make continental (Cat.No. CON-037)No.</v>
          </cell>
          <cell r="C678" t="str">
            <v>C.P.Bib cock (ISI)  jaquar make continental (Cat.No. CON-037)</v>
          </cell>
          <cell r="D678" t="str">
            <v>No.</v>
          </cell>
          <cell r="E678">
            <v>575</v>
          </cell>
        </row>
        <row r="679">
          <cell r="B679" t="str">
            <v>C.P.Bib Cock long thread jaquar make continental (Cat.No. CON-039)No.</v>
          </cell>
          <cell r="C679" t="str">
            <v>C.P.Bib Cock long thread jaquar make continental (Cat.No. CON-039)</v>
          </cell>
          <cell r="D679" t="str">
            <v>No.</v>
          </cell>
          <cell r="E679">
            <v>575</v>
          </cell>
        </row>
        <row r="680">
          <cell r="B680" t="str">
            <v>C.P.2-way bib cock jaquar make continental (Cat.No. CON-041)No.</v>
          </cell>
          <cell r="C680" t="str">
            <v>C.P.2-way bib cock jaquar make continental (Cat.No. CON-041)</v>
          </cell>
          <cell r="D680" t="str">
            <v>No.</v>
          </cell>
          <cell r="E680">
            <v>800</v>
          </cell>
        </row>
        <row r="681">
          <cell r="B681" t="str">
            <v>C.P.bib cock with wall flange long thread jaquar make continental (Cat.No. CON- 047)No.</v>
          </cell>
          <cell r="C681" t="str">
            <v>C.P.bib cock with wall flange long thread jaquar make continental (Cat.No. CON- 047)</v>
          </cell>
          <cell r="D681" t="str">
            <v>No.</v>
          </cell>
          <cell r="E681">
            <v>590</v>
          </cell>
        </row>
        <row r="682">
          <cell r="B682" t="str">
            <v>C.P.Bib cock with nozzle jaquar make continental (Cat.No. CON-049)No.</v>
          </cell>
          <cell r="C682" t="str">
            <v>C.P.Bib cock with nozzle jaquar make continental (Cat.No. CON-049)</v>
          </cell>
          <cell r="D682" t="str">
            <v>No.</v>
          </cell>
          <cell r="E682">
            <v>625</v>
          </cell>
        </row>
        <row r="683">
          <cell r="B683" t="str">
            <v>C.P.Angular stop cock jaquar make continental (Cat.No. CON-053)No.</v>
          </cell>
          <cell r="C683" t="str">
            <v>C.P.Angular stop cock  jaquar make continental (Cat.No. CON-053)</v>
          </cell>
          <cell r="D683" t="str">
            <v>No.</v>
          </cell>
          <cell r="E683">
            <v>515</v>
          </cell>
        </row>
        <row r="684">
          <cell r="B684" t="str">
            <v>C.P.Angular stop cock long thread jaquar make continental (Cat.No. CON-055)No.</v>
          </cell>
          <cell r="C684" t="str">
            <v>C.P.Angular stop cock long thread jaquar make continental  (Cat.No. CON-055)</v>
          </cell>
          <cell r="D684" t="str">
            <v>No.</v>
          </cell>
          <cell r="E684">
            <v>1800</v>
          </cell>
        </row>
        <row r="685">
          <cell r="B685" t="str">
            <v>C.P.angular stop cock with wall flange jaquar make continental (Cat.No. CON- 059)No.</v>
          </cell>
          <cell r="C685" t="str">
            <v>C.P.angular stop cock with wall flange jaquar make continental  (Cat.No. CON- 059)</v>
          </cell>
          <cell r="D685" t="str">
            <v>No.</v>
          </cell>
          <cell r="E685">
            <v>545</v>
          </cell>
        </row>
        <row r="686">
          <cell r="B686" t="str">
            <v>C.P.central hole basin mixer without popup waste system with 450mm long braided hoses jaquar make continental (Cat.No. CON-167B)No.</v>
          </cell>
          <cell r="C686" t="str">
            <v>C.P.central hole basin mixer without popup waste system with 450mm long braided hoses jaquar make continental (Cat.No. CON-167B)</v>
          </cell>
          <cell r="D686" t="str">
            <v>No.</v>
          </cell>
          <cell r="E686">
            <v>1965</v>
          </cell>
        </row>
        <row r="687">
          <cell r="B687" t="str">
            <v>C.P.wall mixer with telephone shower arragnement only but without teltphone shower crutch jaquar make continental (Cat.No. CON-217)No.</v>
          </cell>
          <cell r="C687" t="str">
            <v>C.P.wall mixer with telephone shower arragnement  only but without teltphone shower crutch   jaquar make continental (Cat.No. CON-217)</v>
          </cell>
          <cell r="D687" t="str">
            <v>No.</v>
          </cell>
          <cell r="E687">
            <v>2395</v>
          </cell>
        </row>
        <row r="688">
          <cell r="B688" t="str">
            <v>C.p.wall mixer non-telephonic shower arrangement jaquar make continental (Cat.No. CON-219)No.</v>
          </cell>
          <cell r="C688" t="str">
            <v>C.p.wall mixer non-telephonic shower arrangement jaquar make continental (Cat.No. CON-219)</v>
          </cell>
          <cell r="D688" t="str">
            <v>No.</v>
          </cell>
          <cell r="E688">
            <v>2030</v>
          </cell>
        </row>
        <row r="689">
          <cell r="B689" t="str">
            <v>C.P.wall mixer(wall mounted model) with telephone shower arrangement only and with telephone shower crutch jaquar make continental (Cat.No. CON-267)No.</v>
          </cell>
          <cell r="C689" t="str">
            <v>C.P.wall mixer(wall mounted model) with telephone shower arrangement only and with telephone shower crutch jaquar make continental (Cat.No. CON-267)</v>
          </cell>
          <cell r="D689" t="str">
            <v>No.</v>
          </cell>
          <cell r="E689">
            <v>2650</v>
          </cell>
        </row>
        <row r="690">
          <cell r="B690" t="str">
            <v>C.P.wall mixer with provision for overhead shower with 115mm long bend pipe and wall flange jaquar make continental (Cat.No. CON-273UPR)No.</v>
          </cell>
          <cell r="C690" t="str">
            <v>C.P.wall mixer with provision for overhead  shower with 115mm long bend pipe and wall flange jaquar make continental (Cat.No. CON-273UPR)</v>
          </cell>
          <cell r="D690" t="str">
            <v>No.</v>
          </cell>
          <cell r="E690">
            <v>2700</v>
          </cell>
        </row>
        <row r="691">
          <cell r="B691" t="str">
            <v>C.P.sink mixer with swinging casted spout (wall mounted) jaquar make continental (Cat.No. CON-309)No.</v>
          </cell>
          <cell r="C691" t="str">
            <v>C.P.sink mixer with swinging casted spout (wall  mounted) jaquar make continental (Cat.No. CON-309)</v>
          </cell>
          <cell r="D691" t="str">
            <v>No.</v>
          </cell>
          <cell r="E691">
            <v>2100</v>
          </cell>
        </row>
        <row r="692">
          <cell r="B692" t="str">
            <v>C.P.sink mixer swinging spout (table mounted model) 450mm long braided hoses jaquar make continental (Cat.No. CON-309B)No.</v>
          </cell>
          <cell r="C692" t="str">
            <v>C.P.sink mixer swinging spout (table mounted model) 450mm long braided hoses jaquar make continental (Cat.No. CON-309B)</v>
          </cell>
          <cell r="D692" t="str">
            <v>No.</v>
          </cell>
          <cell r="E692">
            <v>2100</v>
          </cell>
        </row>
        <row r="693">
          <cell r="B693" t="str">
            <v>C.P.sink cock with swinging casted spout jaquar make continental (Cat.No. CON- 347)No.</v>
          </cell>
          <cell r="C693" t="str">
            <v>C.P.sink cock with swinging casted spout jaquar make continental (Cat.No. CON- 347)</v>
          </cell>
          <cell r="D693" t="str">
            <v>No.</v>
          </cell>
          <cell r="E693">
            <v>1050</v>
          </cell>
        </row>
        <row r="694">
          <cell r="B694" t="str">
            <v>C.P.sink cock with raised 'J' shaped swinging casted spout (table mounted) jaquar make continental (Cat.No. CON- 359)No.</v>
          </cell>
          <cell r="C694" t="str">
            <v>C.P.sink cock with raised 'J' shaped swinging casted spout (table mounted) jaquar make continental (Cat.No. CON- 359)</v>
          </cell>
          <cell r="D694" t="str">
            <v>No.</v>
          </cell>
          <cell r="E694">
            <v>1050</v>
          </cell>
        </row>
        <row r="695">
          <cell r="B695" t="str">
            <v>C.p.shower arm 190mm long light body with wall flange jaquar make continental (Cat. No. SHA - 477)No.</v>
          </cell>
          <cell r="C695" t="str">
            <v>C.p.shower arm 190mm long light body with wall  flange jaquar make continental (Cat. No. SHA - 477)</v>
          </cell>
          <cell r="D695" t="str">
            <v>No.</v>
          </cell>
          <cell r="E695">
            <v>310</v>
          </cell>
        </row>
        <row r="696">
          <cell r="B696" t="str">
            <v>C.P.Flush cock with wall flange 25mm with plain knob jaquar make continental (Cat.No. FLR 6081)No.</v>
          </cell>
          <cell r="C696" t="str">
            <v>C.P.Flush cock with wall flange 25mm with plain knob jaquar make continental (Cat.No. FLR 6081)</v>
          </cell>
          <cell r="D696" t="str">
            <v>No.</v>
          </cell>
          <cell r="E696">
            <v>1410</v>
          </cell>
        </row>
        <row r="697">
          <cell r="B697" t="str">
            <v>C.P.Towel rail 24" jaquar make continental (Cat. No. ACN 1111N )No.</v>
          </cell>
          <cell r="C697" t="str">
            <v>C.P.Towel rail 24" jaquar make continental (Cat. No. ACN 1111N )</v>
          </cell>
          <cell r="D697" t="str">
            <v>No.</v>
          </cell>
          <cell r="E697">
            <v>795</v>
          </cell>
        </row>
        <row r="698">
          <cell r="B698" t="str">
            <v>C.P.Towel ring square jaquar make continental (Cat. No. ACN 1121N )No.</v>
          </cell>
          <cell r="C698" t="str">
            <v>C.P.Towel ring square jaquar make continental (Cat. No. ACN 1121N )</v>
          </cell>
          <cell r="D698" t="str">
            <v>No.</v>
          </cell>
          <cell r="E698">
            <v>675</v>
          </cell>
        </row>
        <row r="699">
          <cell r="B699" t="str">
            <v>C.P.Soap dish hooker jaquar make continental (Cat. No. AKB 35731 )No.</v>
          </cell>
          <cell r="C699" t="str">
            <v>C.P.Soap dish hooker jaquar make continental (Cat. No. AKB 35731 )</v>
          </cell>
          <cell r="D699" t="str">
            <v>No.</v>
          </cell>
          <cell r="E699">
            <v>625</v>
          </cell>
        </row>
        <row r="700">
          <cell r="B700" t="str">
            <v>C.P.soap dish (polyurethane) jaquar make continental (Cat. No. AQN 7733 )No.</v>
          </cell>
          <cell r="C700" t="str">
            <v>C.P.soap dish (polyurethane)  jaquar make continental (Cat. No. AQN 7733 )</v>
          </cell>
          <cell r="D700" t="str">
            <v>No.</v>
          </cell>
          <cell r="E700">
            <v>810</v>
          </cell>
        </row>
        <row r="701">
          <cell r="B701" t="str">
            <v>C.P.Toilet paper holder jaquar make continental (Cat. No. AQ 7751 )No.</v>
          </cell>
          <cell r="C701" t="str">
            <v>C.P.Toilet paper holder jaquar make continental (Cat. No. AQ 7751  )</v>
          </cell>
          <cell r="D701" t="str">
            <v>No.</v>
          </cell>
          <cell r="E701">
            <v>795</v>
          </cell>
        </row>
        <row r="702">
          <cell r="B702" t="str">
            <v>C.P.Toilet rack 24"with lower hanger jaquar make continental (Cat. No. ACN 1181N )No.</v>
          </cell>
          <cell r="C702" t="str">
            <v>C.P.Toilet rack 24"with lower hanger jaquar make continental (Cat. No. ACN 1181N  )</v>
          </cell>
          <cell r="D702" t="str">
            <v>No.</v>
          </cell>
          <cell r="E702">
            <v>1785</v>
          </cell>
        </row>
        <row r="703">
          <cell r="B703" t="str">
            <v>C.P.Handshower (health faucet) 1m.PVC tube with wall hook jaquar make (Cat. No. ALD 563 )No.</v>
          </cell>
          <cell r="C703" t="str">
            <v>C.P.Handshower (health faucet) 1m.PVC tube with wall hook jaquar make (Cat. No. ALD 563  )</v>
          </cell>
          <cell r="D703" t="str">
            <v>No.</v>
          </cell>
          <cell r="E703">
            <v>790</v>
          </cell>
        </row>
        <row r="704">
          <cell r="B704" t="str">
            <v>C.P.Pillar cock jaquar make queen's collection (quarter turn fitting) (Cat. No. QQT 7011 )No.</v>
          </cell>
          <cell r="C704" t="str">
            <v>C.P.Pillar cock jaquar make queen's collection (quarter turn fitting) (Cat. No. QQT 7011 )</v>
          </cell>
          <cell r="D704" t="str">
            <v>No.</v>
          </cell>
          <cell r="E704">
            <v>1140</v>
          </cell>
        </row>
        <row r="705">
          <cell r="B705" t="str">
            <v>C.P.Bib cock with wall flange aqua make queen's collection (quarter turn fitting) (Cat. No. QQT7037 )No.</v>
          </cell>
          <cell r="C705" t="str">
            <v>C.P.Bib cock with wall flange aqua make queen's collection (quarter turn fitting) (Cat. No. QQT7037 )</v>
          </cell>
          <cell r="D705" t="str">
            <v>No.</v>
          </cell>
          <cell r="E705">
            <v>1100</v>
          </cell>
        </row>
        <row r="706">
          <cell r="B706" t="str">
            <v>C.P.2-way bib cock with wall flange aqua make queen's collection (quarter turn fitting) (Cat. No. QQT 7041 )No.</v>
          </cell>
          <cell r="C706" t="str">
            <v>C.P.2-way bib cock with wall flange aqua make queen's collection (quarter turn fitting) (Cat. No. QQT 7041  )</v>
          </cell>
          <cell r="D706" t="str">
            <v>No.</v>
          </cell>
          <cell r="E706">
            <v>1610</v>
          </cell>
        </row>
        <row r="707">
          <cell r="B707" t="str">
            <v>C.P.Angular stop cock with wall flange aqua make queen's collection (quarter turn fitting) (Cat. No. QQT 7053 )No.</v>
          </cell>
          <cell r="C707" t="str">
            <v>C.P.Angular stop cock with wall flange aqua make queen's collection (quarter turn fitting) (Cat. No. QQT 7053  )</v>
          </cell>
          <cell r="D707" t="str">
            <v>No.</v>
          </cell>
          <cell r="E707">
            <v>1030</v>
          </cell>
        </row>
        <row r="708">
          <cell r="B708" t="str">
            <v>C.P.central hole basin mixer with regular spout without popup waste system with 450mm long braided hoses jaquar make queen's collection (quarter turn fitting) (Cat. No. QQT 7167bB )No.</v>
          </cell>
          <cell r="C708" t="str">
            <v>C.P.central hole basin mixer with regular spout without popup waste system with 450mm long  braided hoses jaquar make queen's collection (quarter turn fitting) (Cat. No. QQT 7167bB )</v>
          </cell>
          <cell r="D708" t="str">
            <v>No.</v>
          </cell>
          <cell r="E708">
            <v>2950</v>
          </cell>
        </row>
        <row r="709">
          <cell r="B709" t="str">
            <v>C.P.central hole basin mixer with regular spout with popup waste system with 450mm long braided hoses jaquar make queen's collection (quarter turn fitting) (Cat. No. QQT 7169b )No.</v>
          </cell>
          <cell r="C709" t="str">
            <v>C.P.central hole basin mixer with regular spout with popup waste system with 450mm long  braided hoses jaquar make queen's collection (quarter turn fitting) (Cat. No. QQT 7169b )</v>
          </cell>
          <cell r="D709" t="str">
            <v>No.</v>
          </cell>
          <cell r="E709">
            <v>2950</v>
          </cell>
        </row>
        <row r="710">
          <cell r="B710" t="str">
            <v>C.P.central hole basin mixer with small spout without popup waste system with 450mm long braided hoses jaquar make queen's collection (quarter turn fitting) (Cat. No. QQT 7171B)No.</v>
          </cell>
          <cell r="C710" t="str">
            <v>C.P.central hole basin mixer with small spout without popup waste system with 450mm long  braided hoses jaquar make queen's collection (quarter turn fitting) (Cat. No. QQT 7171B)</v>
          </cell>
          <cell r="D710" t="str">
            <v>No.</v>
          </cell>
          <cell r="E710">
            <v>2650</v>
          </cell>
        </row>
        <row r="711">
          <cell r="B711" t="str">
            <v>C.P.wall mixer (wall mounted model) with telephonic shower arrangement only but without crutch jaquar make queen's collection (quarter turn filling) (Cat. No. QQT 7217 )No.</v>
          </cell>
          <cell r="C711" t="str">
            <v>C.P.wall mixer (wall mounted model) with telephonic shower arrangement only but without crutch  jaquar make queen's collection  (quarter turn filling) (Cat. No. QQT 7217 )</v>
          </cell>
          <cell r="D711" t="str">
            <v>No.</v>
          </cell>
          <cell r="E711">
            <v>2900</v>
          </cell>
        </row>
        <row r="712">
          <cell r="B712" t="str">
            <v>C.P.wall mixer non-telephonic shower system jaquar make queen's collection (quarter turn filling) (Cat. No. QQT 7219 )No.</v>
          </cell>
          <cell r="C712" t="str">
            <v>C.P.wall mixer non-telephonic shower system jaquar make queen's collection (quarter turn filling) (Cat. No. QQT 7219 )</v>
          </cell>
          <cell r="D712" t="str">
            <v>No.</v>
          </cell>
          <cell r="E712">
            <v>2950</v>
          </cell>
        </row>
        <row r="713">
          <cell r="B713" t="str">
            <v>C.P.wall mixer (wall mounted model) with telephonic shower arrangement only and with telephone shower crutch jaquar make queen's collection (quarter turn filling) (Cat. No. QQT 7267)No.</v>
          </cell>
          <cell r="C713" t="str">
            <v>C.P.wall mixer (wall mounted model) with telephonic shower arrangement only and with telephone shower crutch jaquar make queen's collection (quarter turn filling) (Cat. No. QQT 7267)</v>
          </cell>
          <cell r="D713" t="str">
            <v>No.</v>
          </cell>
          <cell r="E713">
            <v>3550</v>
          </cell>
        </row>
        <row r="714">
          <cell r="B714" t="str">
            <v>Hydraulic door closerNo.</v>
          </cell>
          <cell r="C714" t="str">
            <v>Hydraulic door closer</v>
          </cell>
          <cell r="D714" t="str">
            <v>No.</v>
          </cell>
          <cell r="E714">
            <v>1130</v>
          </cell>
        </row>
        <row r="715">
          <cell r="B715" t="str">
            <v>cPVC pipe 15mm dia.R.Mt.</v>
          </cell>
          <cell r="C715" t="str">
            <v>cPVC pipe 15mm dia.</v>
          </cell>
          <cell r="D715" t="str">
            <v>R.Mt.</v>
          </cell>
          <cell r="E715">
            <v>50</v>
          </cell>
        </row>
        <row r="716">
          <cell r="B716" t="str">
            <v>cPVC pipe 20mm dia.R.Mt.</v>
          </cell>
          <cell r="C716" t="str">
            <v>cPVC pipe 20mm dia.</v>
          </cell>
          <cell r="D716" t="str">
            <v>R.Mt.</v>
          </cell>
          <cell r="E716">
            <v>67</v>
          </cell>
        </row>
        <row r="717">
          <cell r="B717" t="str">
            <v>cPVC pipe 25mm dia.R.Mt.</v>
          </cell>
          <cell r="C717" t="str">
            <v>cPVC pipe 25mm dia.</v>
          </cell>
          <cell r="D717" t="str">
            <v>R.Mt.</v>
          </cell>
          <cell r="E717">
            <v>103</v>
          </cell>
        </row>
        <row r="718">
          <cell r="B718" t="str">
            <v>cPVC pipe 32mm dia.R.Mt.</v>
          </cell>
          <cell r="C718" t="str">
            <v>cPVC pipe 32mm dia.</v>
          </cell>
          <cell r="D718" t="str">
            <v>R.Mt.</v>
          </cell>
          <cell r="E718">
            <v>155</v>
          </cell>
        </row>
        <row r="719">
          <cell r="B719" t="str">
            <v>cPVC pipe 40mm dia.R.Mt.</v>
          </cell>
          <cell r="C719" t="str">
            <v>cPVC pipe 40mm dia.</v>
          </cell>
          <cell r="D719" t="str">
            <v>R.Mt.</v>
          </cell>
          <cell r="E719">
            <v>217</v>
          </cell>
        </row>
        <row r="720">
          <cell r="B720" t="str">
            <v>cPVC pipe 50mm dia.R.Mt.</v>
          </cell>
          <cell r="C720" t="str">
            <v>cPVC pipe 50mm dia.</v>
          </cell>
          <cell r="D720" t="str">
            <v>R.Mt.</v>
          </cell>
          <cell r="E720">
            <v>365</v>
          </cell>
        </row>
        <row r="721">
          <cell r="B721" t="str">
            <v>cPVC Coupling for 15mm dia.No.</v>
          </cell>
          <cell r="C721" t="str">
            <v>cPVC Coupling for 15mm dia.</v>
          </cell>
          <cell r="D721" t="str">
            <v>No.</v>
          </cell>
          <cell r="E721">
            <v>11</v>
          </cell>
        </row>
        <row r="722">
          <cell r="B722" t="str">
            <v>cPVC Coupling for 20mm dia.No.</v>
          </cell>
          <cell r="C722" t="str">
            <v>cPVC Coupling for 20mm dia.</v>
          </cell>
          <cell r="D722" t="str">
            <v>No.</v>
          </cell>
          <cell r="E722">
            <v>13</v>
          </cell>
        </row>
        <row r="723">
          <cell r="B723" t="str">
            <v>cPVC Coupling for 25mm dia.No.</v>
          </cell>
          <cell r="C723" t="str">
            <v>cPVC Coupling for 25mm dia.</v>
          </cell>
          <cell r="D723" t="str">
            <v>No.</v>
          </cell>
          <cell r="E723">
            <v>22</v>
          </cell>
        </row>
        <row r="724">
          <cell r="B724" t="str">
            <v>cPVC Coupling for 32mm dia.No.</v>
          </cell>
          <cell r="C724" t="str">
            <v>cPVC Coupling for 32mm dia.</v>
          </cell>
          <cell r="D724" t="str">
            <v>No.</v>
          </cell>
          <cell r="E724">
            <v>45</v>
          </cell>
        </row>
        <row r="725">
          <cell r="B725" t="str">
            <v>cPVC Coupling for 40mm dia.No.</v>
          </cell>
          <cell r="C725" t="str">
            <v>cPVC Coupling for 40mm dia.</v>
          </cell>
          <cell r="D725" t="str">
            <v>No.</v>
          </cell>
          <cell r="E725">
            <v>80</v>
          </cell>
        </row>
        <row r="726">
          <cell r="B726" t="str">
            <v>cPVC Coupling for 50mm dia.No.</v>
          </cell>
          <cell r="C726" t="str">
            <v>cPVC Coupling for 50mm dia.</v>
          </cell>
          <cell r="D726" t="str">
            <v>No.</v>
          </cell>
          <cell r="E726">
            <v>160</v>
          </cell>
        </row>
        <row r="727">
          <cell r="B727" t="str">
            <v>Elbow 90 Degree for 15mm dia.No.</v>
          </cell>
          <cell r="C727" t="str">
            <v>Elbow 90 Degree for 15mm dia.</v>
          </cell>
          <cell r="D727" t="str">
            <v>No.</v>
          </cell>
          <cell r="E727">
            <v>14</v>
          </cell>
        </row>
        <row r="728">
          <cell r="B728" t="str">
            <v>Elbow 90 Degree for 20mm dia.No.</v>
          </cell>
          <cell r="C728" t="str">
            <v>Elbow 90 Degree for 20mm dia.</v>
          </cell>
          <cell r="D728" t="str">
            <v>No.</v>
          </cell>
          <cell r="E728">
            <v>16</v>
          </cell>
        </row>
        <row r="729">
          <cell r="B729" t="str">
            <v>Elbow 90 Degree for 25mm dia.No.</v>
          </cell>
          <cell r="C729" t="str">
            <v>Elbow 90 Degree for 25mm dia.</v>
          </cell>
          <cell r="D729" t="str">
            <v>No.</v>
          </cell>
          <cell r="E729">
            <v>32</v>
          </cell>
        </row>
        <row r="730">
          <cell r="B730" t="str">
            <v>Elbow 90 Degree for 32mm dia.No.</v>
          </cell>
          <cell r="C730" t="str">
            <v>Elbow 90 Degree for 32mm dia.</v>
          </cell>
          <cell r="D730" t="str">
            <v>No.</v>
          </cell>
          <cell r="E730">
            <v>70</v>
          </cell>
        </row>
        <row r="731">
          <cell r="B731" t="str">
            <v>Elbow 90 Degree for 40mm dia.No.</v>
          </cell>
          <cell r="C731" t="str">
            <v>Elbow 90 Degree for 40mm dia.</v>
          </cell>
          <cell r="D731" t="str">
            <v>No.</v>
          </cell>
          <cell r="E731">
            <v>130</v>
          </cell>
        </row>
        <row r="732">
          <cell r="B732" t="str">
            <v>Elbow 90 Degree for 50mm dia.No.</v>
          </cell>
          <cell r="C732" t="str">
            <v>Elbow 90 Degree for 50mm dia.</v>
          </cell>
          <cell r="D732" t="str">
            <v>No.</v>
          </cell>
          <cell r="E732">
            <v>160</v>
          </cell>
        </row>
        <row r="733">
          <cell r="B733" t="str">
            <v>Tee for 15mm dia.No.</v>
          </cell>
          <cell r="C733" t="str">
            <v>Tee for 15mm dia.</v>
          </cell>
          <cell r="D733" t="str">
            <v>No.</v>
          </cell>
          <cell r="E733">
            <v>18</v>
          </cell>
        </row>
        <row r="734">
          <cell r="B734" t="str">
            <v>Tee for 20mm dia.No.</v>
          </cell>
          <cell r="C734" t="str">
            <v>Tee for 20mm dia.</v>
          </cell>
          <cell r="D734" t="str">
            <v>No.</v>
          </cell>
          <cell r="E734">
            <v>25</v>
          </cell>
        </row>
        <row r="735">
          <cell r="B735" t="str">
            <v>Tee for 25mm dia.No.</v>
          </cell>
          <cell r="C735" t="str">
            <v>Tee for 25mm dia.</v>
          </cell>
          <cell r="D735" t="str">
            <v>No.</v>
          </cell>
          <cell r="E735">
            <v>40</v>
          </cell>
        </row>
        <row r="736">
          <cell r="B736" t="str">
            <v>Tee for 32mm dia.No.</v>
          </cell>
          <cell r="C736" t="str">
            <v>Tee for 32mm dia.</v>
          </cell>
          <cell r="D736" t="str">
            <v>No.</v>
          </cell>
          <cell r="E736">
            <v>90</v>
          </cell>
        </row>
        <row r="737">
          <cell r="B737" t="str">
            <v>Tee for 40mm dia.No.</v>
          </cell>
          <cell r="C737" t="str">
            <v>Tee for 40mm dia.</v>
          </cell>
          <cell r="D737" t="str">
            <v>No.</v>
          </cell>
          <cell r="E737">
            <v>155</v>
          </cell>
        </row>
        <row r="738">
          <cell r="B738" t="str">
            <v>Tee for 50mm dia.No.</v>
          </cell>
          <cell r="C738" t="str">
            <v>Tee for 50mm dia.</v>
          </cell>
          <cell r="D738" t="str">
            <v>No.</v>
          </cell>
          <cell r="E738">
            <v>325</v>
          </cell>
        </row>
        <row r="739">
          <cell r="B739" t="str">
            <v>End cap for 15mm dia.No.</v>
          </cell>
          <cell r="C739" t="str">
            <v>End cap for 15mm dia.</v>
          </cell>
          <cell r="D739" t="str">
            <v>No.</v>
          </cell>
          <cell r="E739">
            <v>8</v>
          </cell>
        </row>
        <row r="740">
          <cell r="B740" t="str">
            <v>End cap for 20mm dia.No.</v>
          </cell>
          <cell r="C740" t="str">
            <v>End cap for 20mm dia.</v>
          </cell>
          <cell r="D740" t="str">
            <v>No.</v>
          </cell>
          <cell r="E740">
            <v>12</v>
          </cell>
        </row>
        <row r="741">
          <cell r="B741" t="str">
            <v>End cap for 25mm dia.No.</v>
          </cell>
          <cell r="C741" t="str">
            <v>End cap for 25mm dia.</v>
          </cell>
          <cell r="D741" t="str">
            <v>No.</v>
          </cell>
          <cell r="E741">
            <v>17</v>
          </cell>
        </row>
        <row r="742">
          <cell r="B742" t="str">
            <v>End cap for 32mm dia.No.</v>
          </cell>
          <cell r="C742" t="str">
            <v>End cap for 32mm dia.</v>
          </cell>
          <cell r="D742" t="str">
            <v>No.</v>
          </cell>
          <cell r="E742">
            <v>35</v>
          </cell>
        </row>
        <row r="743">
          <cell r="B743" t="str">
            <v>End cap for 40mm dia.No.</v>
          </cell>
          <cell r="C743" t="str">
            <v>End cap for 40mm dia.</v>
          </cell>
          <cell r="D743" t="str">
            <v>No.</v>
          </cell>
          <cell r="E743">
            <v>51</v>
          </cell>
        </row>
        <row r="744">
          <cell r="B744" t="str">
            <v>End cap for 50mm dia.No.</v>
          </cell>
          <cell r="C744" t="str">
            <v>End cap for 50mm dia.</v>
          </cell>
          <cell r="D744" t="str">
            <v>No.</v>
          </cell>
          <cell r="E744">
            <v>115</v>
          </cell>
        </row>
        <row r="745">
          <cell r="B745" t="str">
            <v>Ball cock for 15mm dia.No.</v>
          </cell>
          <cell r="C745" t="str">
            <v>Ball cock for 15mm dia.</v>
          </cell>
          <cell r="D745" t="str">
            <v>No.</v>
          </cell>
          <cell r="E745">
            <v>90</v>
          </cell>
        </row>
        <row r="746">
          <cell r="B746" t="str">
            <v>Ball cock for 12mm dia.No.</v>
          </cell>
          <cell r="C746" t="str">
            <v>Ball cock for 12mm dia.</v>
          </cell>
          <cell r="D746" t="str">
            <v>No.</v>
          </cell>
          <cell r="E746">
            <v>145</v>
          </cell>
        </row>
        <row r="747">
          <cell r="B747" t="str">
            <v>Ball cock for 25mm dia.No.</v>
          </cell>
          <cell r="C747" t="str">
            <v>Ball cock for 25mm dia.</v>
          </cell>
          <cell r="D747" t="str">
            <v>No.</v>
          </cell>
          <cell r="E747">
            <v>265</v>
          </cell>
        </row>
        <row r="748">
          <cell r="B748" t="str">
            <v>Ball cock for 32mm dia.No.</v>
          </cell>
          <cell r="C748" t="str">
            <v>Ball cock for 32mm dia.</v>
          </cell>
          <cell r="D748" t="str">
            <v>No.</v>
          </cell>
          <cell r="E748">
            <v>466</v>
          </cell>
        </row>
        <row r="749">
          <cell r="B749" t="str">
            <v>Ball cock for 40mm dia.No.</v>
          </cell>
          <cell r="C749" t="str">
            <v>Ball cock for 40mm dia.</v>
          </cell>
          <cell r="D749" t="str">
            <v>No.</v>
          </cell>
          <cell r="E749">
            <v>727</v>
          </cell>
        </row>
        <row r="750">
          <cell r="B750" t="str">
            <v>Araldite adhesiveKg</v>
          </cell>
          <cell r="C750" t="str">
            <v>Araldite adhesive</v>
          </cell>
          <cell r="D750" t="str">
            <v xml:space="preserve">Kg </v>
          </cell>
          <cell r="E750">
            <v>1130</v>
          </cell>
        </row>
        <row r="751">
          <cell r="B751" t="str">
            <v>Ball valves for 50mm dia.No.</v>
          </cell>
          <cell r="C751" t="str">
            <v>Ball valves for 50mm dia.</v>
          </cell>
          <cell r="D751" t="str">
            <v>No.</v>
          </cell>
          <cell r="E751">
            <v>1290</v>
          </cell>
        </row>
        <row r="752">
          <cell r="B752" t="str">
            <v>Male adapter (Brass Threads) for 15mm dia.No.</v>
          </cell>
          <cell r="C752" t="str">
            <v>Male adapter (Brass Threads) for 15mm dia.</v>
          </cell>
          <cell r="D752" t="str">
            <v>No.</v>
          </cell>
          <cell r="E752">
            <v>130</v>
          </cell>
        </row>
        <row r="753">
          <cell r="B753" t="str">
            <v>Male adapter (Brass Threads) for 20mm dia.No.</v>
          </cell>
          <cell r="C753" t="str">
            <v>Male adapter (Brass Threads) for 20mm dia.</v>
          </cell>
          <cell r="D753" t="str">
            <v>No.</v>
          </cell>
          <cell r="E753">
            <v>166</v>
          </cell>
        </row>
        <row r="754">
          <cell r="B754" t="str">
            <v>Male adapter (Brass Threads) for 25mm dia.No.</v>
          </cell>
          <cell r="C754" t="str">
            <v>Male adapter (Brass Threads) for 25mm dia.</v>
          </cell>
          <cell r="D754" t="str">
            <v>No.</v>
          </cell>
          <cell r="E754">
            <v>255</v>
          </cell>
        </row>
        <row r="755">
          <cell r="B755" t="str">
            <v>Male adapter (Brass Threads) for 32mm dia.No.</v>
          </cell>
          <cell r="C755" t="str">
            <v>Male adapter (Brass Threads) for 32mm dia.</v>
          </cell>
          <cell r="D755" t="str">
            <v>No.</v>
          </cell>
          <cell r="E755">
            <v>519</v>
          </cell>
        </row>
        <row r="756">
          <cell r="B756" t="str">
            <v>Male adapter (Brass Threads) for 40mm dia.No.</v>
          </cell>
          <cell r="C756" t="str">
            <v>Male adapter (Brass Threads) for 40mm dia.</v>
          </cell>
          <cell r="D756" t="str">
            <v>No.</v>
          </cell>
          <cell r="E756">
            <v>645</v>
          </cell>
        </row>
        <row r="757">
          <cell r="B757" t="str">
            <v>Male adapter (Brass Threads) for 50mm dia.No.</v>
          </cell>
          <cell r="C757" t="str">
            <v>Male adapter (Brass Threads) for 50mm dia.</v>
          </cell>
          <cell r="D757" t="str">
            <v>No.</v>
          </cell>
          <cell r="E757">
            <v>1240</v>
          </cell>
        </row>
        <row r="758">
          <cell r="B758" t="str">
            <v>Male adapter (Plastic Threads) for 15mm dia.No.</v>
          </cell>
          <cell r="C758" t="str">
            <v>Male adapter (Plastic Threads) for 15mm dia.</v>
          </cell>
          <cell r="D758" t="str">
            <v>No.</v>
          </cell>
          <cell r="E758">
            <v>14</v>
          </cell>
        </row>
        <row r="759">
          <cell r="B759" t="str">
            <v>Male adapter (Plastic Threads) for 20mm dia.No.</v>
          </cell>
          <cell r="C759" t="str">
            <v>Male adapter (Plastic Threads) for 20mm dia.</v>
          </cell>
          <cell r="D759" t="str">
            <v>No.</v>
          </cell>
          <cell r="E759">
            <v>18</v>
          </cell>
        </row>
        <row r="760">
          <cell r="B760" t="str">
            <v>Male adapter (Plastic Threads) for 25mm dia.No.</v>
          </cell>
          <cell r="C760" t="str">
            <v>Male adapter (Plastic Threads) for 25mm dia.</v>
          </cell>
          <cell r="D760" t="str">
            <v>No.</v>
          </cell>
          <cell r="E760">
            <v>30</v>
          </cell>
        </row>
        <row r="761">
          <cell r="B761" t="str">
            <v>Male adapter (Plastic Threads) for 32mm dia.No.</v>
          </cell>
          <cell r="C761" t="str">
            <v>Male adapter (Plastic Threads) for 32mm dia.</v>
          </cell>
          <cell r="D761" t="str">
            <v>No.</v>
          </cell>
          <cell r="E761">
            <v>50</v>
          </cell>
        </row>
        <row r="762">
          <cell r="B762" t="str">
            <v>Male adapter (Plastic Threads) for 40mm dia.No.</v>
          </cell>
          <cell r="C762" t="str">
            <v>Male adapter (Plastic Threads) for 40mm dia.</v>
          </cell>
          <cell r="D762" t="str">
            <v>No.</v>
          </cell>
          <cell r="E762">
            <v>72</v>
          </cell>
        </row>
        <row r="763">
          <cell r="B763" t="str">
            <v>Male adapter (Plastic Threads) for 50mm dia.No.</v>
          </cell>
          <cell r="C763" t="str">
            <v>Male adapter (Plastic Threads) for 50mm dia.</v>
          </cell>
          <cell r="D763" t="str">
            <v>No.</v>
          </cell>
          <cell r="E763">
            <v>135</v>
          </cell>
        </row>
        <row r="764">
          <cell r="B764" t="str">
            <v>Female adapter (Brass Threads) for 15mm dia.No.</v>
          </cell>
          <cell r="C764" t="str">
            <v>Female adapter (Brass Threads) for 15mm dia.</v>
          </cell>
          <cell r="D764" t="str">
            <v>No.</v>
          </cell>
          <cell r="E764">
            <v>125</v>
          </cell>
        </row>
        <row r="765">
          <cell r="B765" t="str">
            <v>Female adapter (Brass Threads) for 20mm dia.No.</v>
          </cell>
          <cell r="C765" t="str">
            <v>Female adapter (Brass Threads) for 20mm dia.</v>
          </cell>
          <cell r="D765" t="str">
            <v>No.</v>
          </cell>
          <cell r="E765">
            <v>167</v>
          </cell>
        </row>
        <row r="766">
          <cell r="B766" t="str">
            <v>Female adapter (Brass Threads) for 25mm dia.No.</v>
          </cell>
          <cell r="C766" t="str">
            <v>Female adapter (Brass Threads) for 25mm dia.</v>
          </cell>
          <cell r="D766" t="str">
            <v>No.</v>
          </cell>
          <cell r="E766">
            <v>252</v>
          </cell>
        </row>
        <row r="767">
          <cell r="B767" t="str">
            <v>Female adapter (Brass Threads) for 32mm dia.No.</v>
          </cell>
          <cell r="C767" t="str">
            <v>Female adapter (Brass Threads) for 32mm dia.</v>
          </cell>
          <cell r="D767" t="str">
            <v>No.</v>
          </cell>
          <cell r="E767">
            <v>530</v>
          </cell>
        </row>
        <row r="768">
          <cell r="B768" t="str">
            <v>Female adapter (Brass Threads) for 40mm dia.No.</v>
          </cell>
          <cell r="C768" t="str">
            <v>Female adapter (Brass Threads) for 40mm dia.</v>
          </cell>
          <cell r="D768" t="str">
            <v>No.</v>
          </cell>
          <cell r="E768">
            <v>592</v>
          </cell>
        </row>
        <row r="769">
          <cell r="B769" t="str">
            <v>Female adapter (Brass Threads) for 50mm dia.No.</v>
          </cell>
          <cell r="C769" t="str">
            <v>Female adapter (Brass Threads) for 50mm dia.</v>
          </cell>
          <cell r="D769" t="str">
            <v>No.</v>
          </cell>
          <cell r="E769">
            <v>1135</v>
          </cell>
        </row>
        <row r="770">
          <cell r="B770" t="str">
            <v>Female adapter (Plastic Threads) for 15mm dia.No.</v>
          </cell>
          <cell r="C770" t="str">
            <v>Female adapter (Plastic Threads) for 15mm dia.</v>
          </cell>
          <cell r="D770" t="str">
            <v>No.</v>
          </cell>
          <cell r="E770">
            <v>17</v>
          </cell>
        </row>
        <row r="771">
          <cell r="B771" t="str">
            <v>Female adapter (Plastic Threads) for 20mm dia.No.</v>
          </cell>
          <cell r="C771" t="str">
            <v>Female adapter (Plastic Threads) for 20mm dia.</v>
          </cell>
          <cell r="D771" t="str">
            <v>No.</v>
          </cell>
          <cell r="E771">
            <v>25</v>
          </cell>
        </row>
        <row r="772">
          <cell r="B772" t="str">
            <v>Female adapter (Plastic Threads) for 25mm dia.No.</v>
          </cell>
          <cell r="C772" t="str">
            <v>Female adapter (Plastic Threads) for 25mm dia.</v>
          </cell>
          <cell r="D772" t="str">
            <v>No.</v>
          </cell>
          <cell r="E772">
            <v>37</v>
          </cell>
        </row>
        <row r="773">
          <cell r="B773" t="str">
            <v>Union for 15mm dia.No.</v>
          </cell>
          <cell r="C773" t="str">
            <v>Union for 15mm dia.</v>
          </cell>
          <cell r="D773" t="str">
            <v>No.</v>
          </cell>
          <cell r="E773">
            <v>75</v>
          </cell>
        </row>
        <row r="774">
          <cell r="B774" t="str">
            <v>Union for 20mm dia.No.</v>
          </cell>
          <cell r="C774" t="str">
            <v>Union for 20mm dia.</v>
          </cell>
          <cell r="D774" t="str">
            <v>No.</v>
          </cell>
          <cell r="E774">
            <v>90</v>
          </cell>
        </row>
        <row r="775">
          <cell r="B775" t="str">
            <v>Union for 25mm dia.No.</v>
          </cell>
          <cell r="C775" t="str">
            <v>Union for 25mm dia.</v>
          </cell>
          <cell r="D775" t="str">
            <v>No.</v>
          </cell>
          <cell r="E775">
            <v>106</v>
          </cell>
        </row>
        <row r="776">
          <cell r="B776" t="str">
            <v>Union for 32mm dia.No.</v>
          </cell>
          <cell r="C776" t="str">
            <v>Union for 32mm dia.</v>
          </cell>
          <cell r="D776" t="str">
            <v>No.</v>
          </cell>
          <cell r="E776">
            <v>142</v>
          </cell>
        </row>
        <row r="777">
          <cell r="B777" t="str">
            <v>Union for 40mm dia.No.</v>
          </cell>
          <cell r="C777" t="str">
            <v>Union for 40mm dia.</v>
          </cell>
          <cell r="D777" t="str">
            <v>No.</v>
          </cell>
          <cell r="E777">
            <v>232</v>
          </cell>
        </row>
        <row r="778">
          <cell r="B778" t="str">
            <v>Union for 50mm dia.No.</v>
          </cell>
          <cell r="C778" t="str">
            <v>Union for 50mm dia.</v>
          </cell>
          <cell r="D778" t="str">
            <v>No.</v>
          </cell>
          <cell r="E778">
            <v>410</v>
          </cell>
        </row>
        <row r="779">
          <cell r="B779" t="str">
            <v>Cross for 15mm dia.No.</v>
          </cell>
          <cell r="C779" t="str">
            <v>Cross for 15mm dia.</v>
          </cell>
          <cell r="D779" t="str">
            <v>No.</v>
          </cell>
          <cell r="E779">
            <v>28</v>
          </cell>
        </row>
        <row r="780">
          <cell r="B780" t="str">
            <v>Cross for 20mm dia.No.</v>
          </cell>
          <cell r="C780" t="str">
            <v>Cross for 20mm dia.</v>
          </cell>
          <cell r="D780" t="str">
            <v>No.</v>
          </cell>
          <cell r="E780">
            <v>57</v>
          </cell>
        </row>
        <row r="781">
          <cell r="B781" t="str">
            <v>Step over Bend 15mm dia.No.</v>
          </cell>
          <cell r="C781" t="str">
            <v>Step over Bend 15mm dia.</v>
          </cell>
          <cell r="D781" t="str">
            <v>No.</v>
          </cell>
          <cell r="E781">
            <v>57</v>
          </cell>
        </row>
        <row r="782">
          <cell r="B782" t="str">
            <v>Step over Bend 20mm dia.No.</v>
          </cell>
          <cell r="C782" t="str">
            <v>Step over Bend 20mm dia.</v>
          </cell>
          <cell r="D782" t="str">
            <v>No.</v>
          </cell>
          <cell r="E782">
            <v>90</v>
          </cell>
        </row>
        <row r="783">
          <cell r="B783" t="str">
            <v>Tee holder for 15mm dia.No.</v>
          </cell>
          <cell r="C783" t="str">
            <v>Tee holder for 15mm dia.</v>
          </cell>
          <cell r="D783" t="str">
            <v>No.</v>
          </cell>
          <cell r="E783">
            <v>27</v>
          </cell>
        </row>
        <row r="784">
          <cell r="B784" t="str">
            <v>Tee holder for 32mm dia.No.</v>
          </cell>
          <cell r="C784" t="str">
            <v>Tee holder for 32mm dia.</v>
          </cell>
          <cell r="D784" t="str">
            <v>No.</v>
          </cell>
          <cell r="E784">
            <v>82</v>
          </cell>
        </row>
        <row r="785">
          <cell r="B785" t="str">
            <v>End plug threaded for 15mm dia.No.</v>
          </cell>
          <cell r="C785" t="str">
            <v>End plug threaded for 15mm dia.</v>
          </cell>
          <cell r="D785" t="str">
            <v>No.</v>
          </cell>
          <cell r="E785">
            <v>12</v>
          </cell>
        </row>
        <row r="786">
          <cell r="B786" t="str">
            <v>R.C.C.Chamber cover with frame 90cm*45cm Heavy Duty 225kgNo.</v>
          </cell>
          <cell r="C786" t="str">
            <v>R.C.C.Chamber cover with frame 90cm*45cm Heavy Duty 225kg</v>
          </cell>
          <cell r="D786" t="str">
            <v>No.</v>
          </cell>
          <cell r="E786">
            <v>3810</v>
          </cell>
        </row>
        <row r="787">
          <cell r="B787" t="str">
            <v>R.C.C.Chamber cover with frame 90cm*45cm Medium Duty 140kgNo.</v>
          </cell>
          <cell r="C787" t="str">
            <v>R.C.C.Chamber cover with frame 90cm*45cm Medium Duty 140kg</v>
          </cell>
          <cell r="D787" t="str">
            <v>No.</v>
          </cell>
          <cell r="E787">
            <v>2210</v>
          </cell>
        </row>
        <row r="788">
          <cell r="B788" t="str">
            <v>R.C.C.Chamber cover with frame 60cm*45cm Heavy Duty 160kgNo.</v>
          </cell>
          <cell r="C788" t="str">
            <v>R.C.C.Chamber cover with frame 60cm*45cm Heavy Duty 160kg</v>
          </cell>
          <cell r="D788" t="str">
            <v>No.</v>
          </cell>
          <cell r="E788">
            <v>3010</v>
          </cell>
        </row>
        <row r="789">
          <cell r="B789" t="str">
            <v>R.C.C.Chamber cover with frame 60cm*45cm Medium Duty 100kgNo.</v>
          </cell>
          <cell r="C789" t="str">
            <v>R.C.C.Chamber cover with frame 60cm*45cm Medium Duty 100kg</v>
          </cell>
          <cell r="D789" t="str">
            <v>No.</v>
          </cell>
          <cell r="E789">
            <v>1860</v>
          </cell>
        </row>
        <row r="790">
          <cell r="B790" t="str">
            <v>I.S.I.Ferrul Connection15mm dia.No.</v>
          </cell>
          <cell r="C790" t="str">
            <v>I.S.I.Ferrul Connection15mm dia.</v>
          </cell>
          <cell r="D790" t="str">
            <v>No.</v>
          </cell>
          <cell r="E790">
            <v>495</v>
          </cell>
        </row>
        <row r="791">
          <cell r="B791" t="str">
            <v>I.S.I.Ferrul Connection 20mm dia.No.</v>
          </cell>
          <cell r="C791" t="str">
            <v>I.S.I.Ferrul Connection 20mm dia.</v>
          </cell>
          <cell r="D791" t="str">
            <v>No.</v>
          </cell>
          <cell r="E791">
            <v>792</v>
          </cell>
        </row>
        <row r="792">
          <cell r="B792" t="str">
            <v>I.S.I.Ferrul Connection 25mm dia.No.</v>
          </cell>
          <cell r="C792" t="str">
            <v>I.S.I.Ferrul Connection 25mm dia.</v>
          </cell>
          <cell r="D792" t="str">
            <v>No.</v>
          </cell>
          <cell r="E792">
            <v>1350</v>
          </cell>
        </row>
        <row r="793">
          <cell r="B793" t="str">
            <v>I.S.I.Ferrul Connection 32mm dia.No.</v>
          </cell>
          <cell r="C793" t="str">
            <v>I.S.I.Ferrul Connection 32mm dia.</v>
          </cell>
          <cell r="D793" t="str">
            <v>No.</v>
          </cell>
          <cell r="E793">
            <v>2250</v>
          </cell>
        </row>
        <row r="794">
          <cell r="B794" t="str">
            <v>I.S.I.Ferrul Connection 40mm dia.No.</v>
          </cell>
          <cell r="C794" t="str">
            <v>I.S.I.Ferrul Connection 40mm dia.</v>
          </cell>
          <cell r="D794" t="str">
            <v>No.</v>
          </cell>
          <cell r="E794">
            <v>3225</v>
          </cell>
        </row>
        <row r="795">
          <cell r="B795" t="str">
            <v>I.S.I.Ferrul Connection 50mm dia.No.</v>
          </cell>
          <cell r="C795" t="str">
            <v>I.S.I.Ferrul Connection 50mm dia.</v>
          </cell>
          <cell r="D795" t="str">
            <v>No.</v>
          </cell>
          <cell r="E795">
            <v>5450</v>
          </cell>
        </row>
        <row r="796">
          <cell r="B796" t="str">
            <v>Water meter 15 mm diameterNo.</v>
          </cell>
          <cell r="C796" t="str">
            <v>Water meter 15 mm diameter</v>
          </cell>
          <cell r="D796" t="str">
            <v>No.</v>
          </cell>
          <cell r="E796">
            <v>1305</v>
          </cell>
        </row>
        <row r="797">
          <cell r="B797" t="str">
            <v>Water meter 20 mm diameterNo.</v>
          </cell>
          <cell r="C797" t="str">
            <v>Water meter 20 mm diameter</v>
          </cell>
          <cell r="D797" t="str">
            <v>No.</v>
          </cell>
          <cell r="E797">
            <v>2155</v>
          </cell>
        </row>
        <row r="798">
          <cell r="B798" t="str">
            <v>Water meter 25 mm diameterNo.</v>
          </cell>
          <cell r="C798" t="str">
            <v>Water meter 25 mm diameter</v>
          </cell>
          <cell r="D798" t="str">
            <v>No.</v>
          </cell>
          <cell r="E798">
            <v>3310</v>
          </cell>
        </row>
        <row r="799">
          <cell r="B799" t="str">
            <v>Water meter 40 mm diameterNo.</v>
          </cell>
          <cell r="C799" t="str">
            <v>Water meter 40 mm diameter</v>
          </cell>
          <cell r="D799" t="str">
            <v>No.</v>
          </cell>
          <cell r="E799">
            <v>5575</v>
          </cell>
        </row>
        <row r="800">
          <cell r="B800" t="str">
            <v>Water meter 50 mm diameterNo.</v>
          </cell>
          <cell r="C800" t="str">
            <v>Water meter 50 mm diameter</v>
          </cell>
          <cell r="D800" t="str">
            <v>No.</v>
          </cell>
          <cell r="E800">
            <v>7200</v>
          </cell>
        </row>
        <row r="801">
          <cell r="B801" t="str">
            <v>Water meter 80 mm diameterNo.</v>
          </cell>
          <cell r="C801" t="str">
            <v>Water meter 80 mm diameter</v>
          </cell>
          <cell r="D801" t="str">
            <v>No.</v>
          </cell>
          <cell r="E801">
            <v>12235</v>
          </cell>
        </row>
        <row r="802">
          <cell r="B802" t="str">
            <v>Water meter 100 mm diameterNo.</v>
          </cell>
          <cell r="C802" t="str">
            <v>Water meter 100 mm diameter</v>
          </cell>
          <cell r="D802" t="str">
            <v>No.</v>
          </cell>
          <cell r="E802">
            <v>17435</v>
          </cell>
        </row>
        <row r="803">
          <cell r="B803" t="str">
            <v>Non return Valve 40 mm diameterNo.</v>
          </cell>
          <cell r="C803" t="str">
            <v>Non return Valve 40 mm diameter</v>
          </cell>
          <cell r="D803" t="str">
            <v>No.</v>
          </cell>
          <cell r="E803">
            <v>1507</v>
          </cell>
        </row>
        <row r="804">
          <cell r="B804" t="str">
            <v>Non return Valve 50 mm diameterNo.</v>
          </cell>
          <cell r="C804" t="str">
            <v>Non return Valve 50 mm diameter</v>
          </cell>
          <cell r="D804" t="str">
            <v>No.</v>
          </cell>
          <cell r="E804">
            <v>2010</v>
          </cell>
        </row>
        <row r="805">
          <cell r="B805" t="str">
            <v>Non return Valve 80 mm diameterNo.</v>
          </cell>
          <cell r="C805" t="str">
            <v>Non return Valve 80 mm diameter</v>
          </cell>
          <cell r="D805" t="str">
            <v>No.</v>
          </cell>
          <cell r="E805">
            <v>6115</v>
          </cell>
        </row>
        <row r="806">
          <cell r="B806" t="str">
            <v>Non return Valve 100 mm diameterNo.</v>
          </cell>
          <cell r="C806" t="str">
            <v>Non return Valve 100 mm diameter</v>
          </cell>
          <cell r="D806" t="str">
            <v>No.</v>
          </cell>
          <cell r="E806">
            <v>11415</v>
          </cell>
        </row>
        <row r="807">
          <cell r="B807" t="str">
            <v>Colour Wash Hand Basin 0.45 x 0.30No.</v>
          </cell>
          <cell r="C807" t="str">
            <v>Colour Wash Hand Basin 0.45 x 0.30</v>
          </cell>
          <cell r="D807" t="str">
            <v>No.</v>
          </cell>
          <cell r="E807">
            <v>710</v>
          </cell>
        </row>
        <row r="808">
          <cell r="B808" t="str">
            <v>White Glaze Earth Sink 0.6 x 0.2 x 0.45No.</v>
          </cell>
          <cell r="C808" t="str">
            <v>White Glaze Earth Sink 0.6 x 0.2 x 0.45</v>
          </cell>
          <cell r="D808" t="str">
            <v>No.</v>
          </cell>
          <cell r="E808">
            <v>1650</v>
          </cell>
        </row>
        <row r="809">
          <cell r="B809" t="str">
            <v>Clamp for G.I.pipe 200mmNo.</v>
          </cell>
          <cell r="C809" t="str">
            <v>Clamp for G.I.pipe 200mm</v>
          </cell>
          <cell r="D809" t="str">
            <v>No.</v>
          </cell>
          <cell r="E809">
            <v>30</v>
          </cell>
        </row>
        <row r="810">
          <cell r="B810" t="str">
            <v>Earopean type glazed W.C.pan 68cmNo.</v>
          </cell>
          <cell r="C810" t="str">
            <v>Earopean type glazed W.C.pan 68cm</v>
          </cell>
          <cell r="D810" t="str">
            <v>No.</v>
          </cell>
          <cell r="E810">
            <v>2375</v>
          </cell>
        </row>
        <row r="811">
          <cell r="B811" t="str">
            <v>Earopean white glazed earthen ware closet panNo.</v>
          </cell>
          <cell r="C811" t="str">
            <v>Earopean white glazed earthen ware closet pan</v>
          </cell>
          <cell r="D811" t="str">
            <v>No.</v>
          </cell>
          <cell r="E811">
            <v>2375</v>
          </cell>
        </row>
        <row r="812">
          <cell r="B812" t="str">
            <v>P.V.C. Nahni TrapR.Mt.</v>
          </cell>
          <cell r="C812" t="str">
            <v>P.V.C. Nahni Trap</v>
          </cell>
          <cell r="D812" t="str">
            <v>R.Mt.</v>
          </cell>
          <cell r="E812">
            <v>142</v>
          </cell>
        </row>
        <row r="813">
          <cell r="B813" t="str">
            <v>P.V.C. Connector. 15 mm diaNo.</v>
          </cell>
          <cell r="C813" t="str">
            <v>P.V.C. Connector. 15 mm dia</v>
          </cell>
          <cell r="D813" t="str">
            <v>No.</v>
          </cell>
          <cell r="E813">
            <v>60</v>
          </cell>
        </row>
        <row r="814">
          <cell r="B814" t="str">
            <v>Low level flushing cisternNo.</v>
          </cell>
          <cell r="C814" t="str">
            <v>Low level flushing cistern</v>
          </cell>
          <cell r="D814" t="str">
            <v>No.</v>
          </cell>
          <cell r="E814">
            <v>1020</v>
          </cell>
        </row>
        <row r="815">
          <cell r="B815" t="str">
            <v>Upvc sanitary pipes all 20 mm dia.R.Mt.</v>
          </cell>
          <cell r="C815" t="str">
            <v>Upvc sanitary pipes all 20 mm dia.</v>
          </cell>
          <cell r="D815" t="str">
            <v>R.Mt.</v>
          </cell>
          <cell r="E815">
            <v>85</v>
          </cell>
        </row>
        <row r="816">
          <cell r="B816" t="str">
            <v>Upvc sanitary pipes all 75 mm dia.R.Mt.</v>
          </cell>
          <cell r="C816" t="str">
            <v>Upvc sanitary pipes all 75 mm dia.</v>
          </cell>
          <cell r="D816" t="str">
            <v>R.Mt.</v>
          </cell>
          <cell r="E816">
            <v>202</v>
          </cell>
        </row>
        <row r="817">
          <cell r="B817" t="str">
            <v>Bib cock stop tap brass heavy 15mmNo.</v>
          </cell>
          <cell r="C817" t="str">
            <v>Bib cock stop tap brass heavy 15mm</v>
          </cell>
          <cell r="D817" t="str">
            <v>No.</v>
          </cell>
          <cell r="E817">
            <v>792</v>
          </cell>
        </row>
        <row r="818">
          <cell r="B818" t="str">
            <v>Stainless Steel sink of size 610 x 460 x 200 mm of nirali or equivalent makeNo.</v>
          </cell>
          <cell r="C818" t="str">
            <v>Stainless Steel sink of size 610 x 460 x 200 mm of nirali or equivalent make</v>
          </cell>
          <cell r="D818" t="str">
            <v>No.</v>
          </cell>
          <cell r="E818">
            <v>9205</v>
          </cell>
        </row>
        <row r="819">
          <cell r="B819" t="str">
            <v>Upvc sanitary pipes all 63 mm dia.R.Mt.</v>
          </cell>
          <cell r="C819" t="str">
            <v>Upvc sanitary pipes all 63 mm dia.</v>
          </cell>
          <cell r="D819" t="str">
            <v>R.Mt.</v>
          </cell>
          <cell r="E819">
            <v>1385</v>
          </cell>
        </row>
        <row r="820">
          <cell r="B820" t="str">
            <v>W.C.PAN Colour glazed 57.50 CM (Orissa)No.</v>
          </cell>
          <cell r="C820" t="str">
            <v>W.C.PAN Colour glazed 57.50 CM (Orissa)</v>
          </cell>
          <cell r="D820" t="str">
            <v>No.</v>
          </cell>
          <cell r="E820">
            <v>1410</v>
          </cell>
        </row>
        <row r="821">
          <cell r="B821" t="str">
            <v>Piller cock mixer &amp; Angle cockNo.</v>
          </cell>
          <cell r="C821" t="str">
            <v>Piller cock mixer &amp; Angle cock</v>
          </cell>
          <cell r="D821" t="str">
            <v>No.</v>
          </cell>
          <cell r="E821">
            <v>755</v>
          </cell>
        </row>
        <row r="822">
          <cell r="B822" t="str">
            <v>Upvc sanitary pipes all 25 mm dia.R.Mt.</v>
          </cell>
          <cell r="C822" t="str">
            <v>Upvc sanitary pipes all 25 mm dia.</v>
          </cell>
          <cell r="D822" t="str">
            <v>R.Mt.</v>
          </cell>
          <cell r="E822">
            <v>370</v>
          </cell>
        </row>
        <row r="823">
          <cell r="B823" t="str">
            <v>Upvc sanitary pipes all 15 mm dia.R.Mt.</v>
          </cell>
          <cell r="C823" t="str">
            <v>Upvc sanitary pipes all 15 mm dia.</v>
          </cell>
          <cell r="D823" t="str">
            <v>R.Mt.</v>
          </cell>
          <cell r="E823">
            <v>180</v>
          </cell>
        </row>
        <row r="824">
          <cell r="B824" t="str">
            <v>Cementbags</v>
          </cell>
          <cell r="C824" t="str">
            <v>Cement</v>
          </cell>
          <cell r="D824" t="str">
            <v>bags</v>
          </cell>
          <cell r="E824">
            <v>215</v>
          </cell>
        </row>
        <row r="825">
          <cell r="B825" t="str">
            <v>Upvc sanitary pipes all 40 mm dia.R.Mt.</v>
          </cell>
          <cell r="C825" t="str">
            <v>Upvc sanitary pipes all 40 mm dia.</v>
          </cell>
          <cell r="D825" t="str">
            <v>R.Mt.</v>
          </cell>
          <cell r="E825">
            <v>610</v>
          </cell>
        </row>
        <row r="826">
          <cell r="B826" t="str">
            <v>Upvc sanitary pipes all 50 mm dia.R.Mt.</v>
          </cell>
          <cell r="C826" t="str">
            <v>Upvc sanitary pipes all 50 mm dia.</v>
          </cell>
          <cell r="D826" t="str">
            <v>R.Mt.</v>
          </cell>
          <cell r="E826">
            <v>850</v>
          </cell>
        </row>
        <row r="827">
          <cell r="B827" t="str">
            <v>Stainless Steel sink of size 470 x 420 x 178 mm of nirali or equivalent makeNo.</v>
          </cell>
          <cell r="C827" t="str">
            <v>Stainless Steel sink of size 470 x 420 x 178 mm of nirali or equivalent make</v>
          </cell>
          <cell r="D827" t="str">
            <v>No.</v>
          </cell>
          <cell r="E827">
            <v>4750</v>
          </cell>
        </row>
        <row r="828">
          <cell r="B828" t="str">
            <v>Bib cock Long ArmNo.</v>
          </cell>
          <cell r="C828" t="str">
            <v>Bib cock Long Arm</v>
          </cell>
          <cell r="D828" t="str">
            <v>No.</v>
          </cell>
          <cell r="E828">
            <v>265</v>
          </cell>
        </row>
        <row r="829">
          <cell r="B829" t="str">
            <v>Bottletrap wash basin 32 mm Cromium PlatedNo.</v>
          </cell>
          <cell r="C829" t="str">
            <v>Bottletrap wash basin 32 mm Cromium Plated</v>
          </cell>
          <cell r="D829" t="str">
            <v>No.</v>
          </cell>
          <cell r="E829">
            <v>1355</v>
          </cell>
        </row>
        <row r="830">
          <cell r="B830" t="str">
            <v>Upvc sanitary pipes all 32 mm dia.R.Mt.</v>
          </cell>
          <cell r="C830" t="str">
            <v>Upvc sanitary pipes all 32 mm dia.</v>
          </cell>
          <cell r="D830" t="str">
            <v>R.Mt.</v>
          </cell>
          <cell r="E830">
            <v>495</v>
          </cell>
        </row>
        <row r="831">
          <cell r="B831" t="str">
            <v>Hamp ropeKg.</v>
          </cell>
          <cell r="C831" t="str">
            <v>Hamp rope</v>
          </cell>
          <cell r="D831" t="str">
            <v>Kg.</v>
          </cell>
          <cell r="E831">
            <v>88</v>
          </cell>
        </row>
        <row r="832">
          <cell r="B832" t="str">
            <v>Bib cock cock stop tap brass heavy 15 mmNo.</v>
          </cell>
          <cell r="C832" t="str">
            <v>Bib cock cock stop tap brass heavy 15 mm</v>
          </cell>
          <cell r="D832" t="str">
            <v>No.</v>
          </cell>
          <cell r="E832">
            <v>390</v>
          </cell>
        </row>
        <row r="833">
          <cell r="B833" t="str">
            <v>Colour wash hand basin 45*30cmNo.</v>
          </cell>
          <cell r="C833" t="str">
            <v>Colour wash hand basin 45*30cm</v>
          </cell>
          <cell r="D833" t="str">
            <v>No.</v>
          </cell>
          <cell r="E833">
            <v>710</v>
          </cell>
        </row>
        <row r="834">
          <cell r="B834" t="str">
            <v>ClorophyriphoasLiter</v>
          </cell>
          <cell r="C834" t="str">
            <v>Clorophyriphoas</v>
          </cell>
          <cell r="D834" t="str">
            <v>Liter</v>
          </cell>
          <cell r="E834">
            <v>237</v>
          </cell>
        </row>
        <row r="835">
          <cell r="B835" t="str">
            <v>SolventLtr</v>
          </cell>
          <cell r="C835" t="str">
            <v>Solvent</v>
          </cell>
          <cell r="D835" t="str">
            <v>Ltr</v>
          </cell>
          <cell r="E835">
            <v>365</v>
          </cell>
        </row>
        <row r="836">
          <cell r="B836" t="str">
            <v>D.D.V.P.Ltr</v>
          </cell>
          <cell r="C836" t="str">
            <v>D.D.V.P.</v>
          </cell>
          <cell r="D836" t="str">
            <v>Ltr</v>
          </cell>
          <cell r="E836">
            <v>485</v>
          </cell>
        </row>
        <row r="837">
          <cell r="B837" t="str">
            <v>MalathionLtr</v>
          </cell>
          <cell r="C837" t="str">
            <v>Malathion</v>
          </cell>
          <cell r="D837" t="str">
            <v>Ltr</v>
          </cell>
          <cell r="E837">
            <v>260</v>
          </cell>
        </row>
        <row r="838">
          <cell r="B838" t="str">
            <v>Pine OilLtr</v>
          </cell>
          <cell r="C838" t="str">
            <v>Pine Oil</v>
          </cell>
          <cell r="D838" t="str">
            <v>Ltr</v>
          </cell>
          <cell r="E838">
            <v>430</v>
          </cell>
        </row>
        <row r="839">
          <cell r="B839" t="str">
            <v>S.S. Pipe 40 mm diaRmt</v>
          </cell>
          <cell r="C839" t="str">
            <v>S.S. Pipe 40 mm dia</v>
          </cell>
          <cell r="D839" t="str">
            <v>Rmt</v>
          </cell>
          <cell r="E839">
            <v>135</v>
          </cell>
        </row>
        <row r="840">
          <cell r="B840" t="str">
            <v>Mild SteelM.T.</v>
          </cell>
          <cell r="C840" t="str">
            <v>Mild Steel</v>
          </cell>
          <cell r="D840" t="str">
            <v>M.T.</v>
          </cell>
          <cell r="E840">
            <v>33900</v>
          </cell>
        </row>
        <row r="841">
          <cell r="B841" t="str">
            <v>Barbed WireKg.</v>
          </cell>
          <cell r="C841" t="str">
            <v>Barbed Wire</v>
          </cell>
          <cell r="D841" t="str">
            <v>Kg.</v>
          </cell>
          <cell r="E841">
            <v>80</v>
          </cell>
        </row>
        <row r="842">
          <cell r="B842" t="str">
            <v>Concentina Coil WireRmt</v>
          </cell>
          <cell r="C842" t="str">
            <v>Concentina Coil Wire</v>
          </cell>
          <cell r="D842" t="str">
            <v>Rmt</v>
          </cell>
          <cell r="E842">
            <v>155</v>
          </cell>
        </row>
        <row r="843">
          <cell r="B843" t="str">
            <v>M.S. SteelKg</v>
          </cell>
          <cell r="C843" t="str">
            <v xml:space="preserve">M.S.  Steel </v>
          </cell>
          <cell r="D843" t="str">
            <v>Kg</v>
          </cell>
          <cell r="E843">
            <v>35</v>
          </cell>
        </row>
        <row r="844">
          <cell r="B844" t="str">
            <v>RCC PoleNo</v>
          </cell>
          <cell r="C844" t="str">
            <v>RCC Pole</v>
          </cell>
          <cell r="D844" t="str">
            <v>No</v>
          </cell>
          <cell r="E844">
            <v>257</v>
          </cell>
        </row>
        <row r="845">
          <cell r="B845" t="str">
            <v>Green marbleSq.Mt</v>
          </cell>
          <cell r="C845" t="str">
            <v xml:space="preserve">Green marble </v>
          </cell>
          <cell r="D845" t="str">
            <v>Sq.Mt</v>
          </cell>
          <cell r="E845">
            <v>705</v>
          </cell>
        </row>
        <row r="846">
          <cell r="B846" t="str">
            <v>Telephone black graniteSq.Mt</v>
          </cell>
          <cell r="C846" t="str">
            <v xml:space="preserve">Telephone black granite  </v>
          </cell>
          <cell r="D846" t="str">
            <v>Sq.Mt</v>
          </cell>
          <cell r="E846">
            <v>2438</v>
          </cell>
        </row>
        <row r="847">
          <cell r="B847" t="str">
            <v>Karva (for roof and sides 10kg bundle)Bundle</v>
          </cell>
          <cell r="C847" t="str">
            <v>Karva (for roof and sides 10kg bundle)</v>
          </cell>
          <cell r="D847" t="str">
            <v>Bundle</v>
          </cell>
          <cell r="E847">
            <v>24</v>
          </cell>
        </row>
        <row r="848">
          <cell r="B848" t="str">
            <v>TattiSq.Mt</v>
          </cell>
          <cell r="C848" t="str">
            <v>Tatti</v>
          </cell>
          <cell r="D848" t="str">
            <v>Sq.Mt</v>
          </cell>
          <cell r="E848">
            <v>19</v>
          </cell>
        </row>
        <row r="849">
          <cell r="B849" t="str">
            <v>Bamboo 25mm dia.R.Mt</v>
          </cell>
          <cell r="C849" t="str">
            <v xml:space="preserve">Bamboo 25mm dia. </v>
          </cell>
          <cell r="D849" t="str">
            <v>R.Mt</v>
          </cell>
          <cell r="E849">
            <v>18</v>
          </cell>
        </row>
        <row r="850">
          <cell r="B850" t="str">
            <v>Lightening ConductorNo.</v>
          </cell>
          <cell r="C850" t="str">
            <v>Lightening Conductor</v>
          </cell>
          <cell r="D850" t="str">
            <v>No.</v>
          </cell>
          <cell r="E850">
            <v>8440</v>
          </cell>
        </row>
        <row r="851">
          <cell r="B851" t="str">
            <v>SaltKg.</v>
          </cell>
          <cell r="C851" t="str">
            <v>Salt</v>
          </cell>
          <cell r="D851" t="str">
            <v>Kg.</v>
          </cell>
          <cell r="E851">
            <v>20</v>
          </cell>
        </row>
        <row r="852">
          <cell r="B852" t="str">
            <v>Copper Tape width 25mm*3mm thickKg</v>
          </cell>
          <cell r="C852" t="str">
            <v>Copper Tape width 25mm*3mm thick</v>
          </cell>
          <cell r="D852" t="str">
            <v>Kg</v>
          </cell>
          <cell r="E852">
            <v>382</v>
          </cell>
        </row>
        <row r="853">
          <cell r="B853" t="str">
            <v>Aluminium Strips 50 mm x 3 mmR.Mt</v>
          </cell>
          <cell r="C853" t="str">
            <v>Aluminium Strips 50 mm x 3 mm</v>
          </cell>
          <cell r="D853" t="str">
            <v>R.Mt</v>
          </cell>
          <cell r="E853">
            <v>58</v>
          </cell>
        </row>
        <row r="854">
          <cell r="B854" t="str">
            <v>Cripped wire 3'-0", 4-0"and 5'-0" wideSq.mt</v>
          </cell>
          <cell r="C854" t="str">
            <v>Cripped wire 3'-0", 4-0"and 5'-0" wide</v>
          </cell>
          <cell r="D854" t="str">
            <v>Sq.mt</v>
          </cell>
          <cell r="E854">
            <v>190</v>
          </cell>
        </row>
        <row r="855">
          <cell r="B855" t="str">
            <v>Welding ElectrodesNo</v>
          </cell>
          <cell r="C855" t="str">
            <v>Welding Electrodes</v>
          </cell>
          <cell r="D855" t="str">
            <v>No</v>
          </cell>
          <cell r="E855">
            <v>4.5</v>
          </cell>
        </row>
        <row r="856">
          <cell r="B856" t="str">
            <v>Welded Mesh 75 X 75 mmSqm</v>
          </cell>
          <cell r="C856" t="str">
            <v>Welded Mesh 75 X 75 mm</v>
          </cell>
          <cell r="D856" t="str">
            <v>Sqm</v>
          </cell>
          <cell r="E856">
            <v>182</v>
          </cell>
        </row>
        <row r="857">
          <cell r="B857" t="str">
            <v>Welded Mesh 150 X 150 mmSqm</v>
          </cell>
          <cell r="C857" t="str">
            <v>Welded Mesh 150 X 150 mm</v>
          </cell>
          <cell r="D857" t="str">
            <v>Sqm</v>
          </cell>
          <cell r="E857">
            <v>155</v>
          </cell>
        </row>
        <row r="858">
          <cell r="B858" t="str">
            <v>Tarat 36" width (Gunny cloth)R.Mt</v>
          </cell>
          <cell r="C858" t="str">
            <v>Tarat 36" width (Gunny cloth)</v>
          </cell>
          <cell r="D858" t="str">
            <v>R.Mt</v>
          </cell>
          <cell r="E858">
            <v>30</v>
          </cell>
        </row>
        <row r="859">
          <cell r="B859" t="str">
            <v>Chain link 3'-0", 4'-0" and 5'-0" wideSq.Mt</v>
          </cell>
          <cell r="C859" t="str">
            <v>Chain link 3'-0", 4'-0" and 5'-0" wide</v>
          </cell>
          <cell r="D859" t="str">
            <v>Sq.Mt</v>
          </cell>
          <cell r="E859">
            <v>177</v>
          </cell>
        </row>
        <row r="860">
          <cell r="B860" t="str">
            <v>R.C.C.Pipe 1200mm dia.(Np3)2.5m long with coller IRCR.Mt.</v>
          </cell>
          <cell r="C860" t="str">
            <v>R.C.C.Pipe 1200mm dia.(Np3)2.5m long with coller IRC</v>
          </cell>
          <cell r="D860" t="str">
            <v>R.Mt.</v>
          </cell>
          <cell r="E860">
            <v>7990</v>
          </cell>
        </row>
        <row r="861">
          <cell r="B861" t="str">
            <v>R.C.C.Pipe 1100mm dia.(Np3)2.5m long with coller IRCR.Mt.</v>
          </cell>
          <cell r="C861" t="str">
            <v>R.C.C.Pipe 1100mm dia.(Np3)2.5m long with coller IRC</v>
          </cell>
          <cell r="D861" t="str">
            <v>R.Mt.</v>
          </cell>
          <cell r="E861">
            <v>7800</v>
          </cell>
        </row>
        <row r="862">
          <cell r="B862" t="str">
            <v>R.C.C.Pipe 1000mm dia.(Np3)2.5m long with coller IRCR.Mt.</v>
          </cell>
          <cell r="C862" t="str">
            <v>R.C.C.Pipe 1000mm dia.(Np3)2.5m long with coller IRC</v>
          </cell>
          <cell r="D862" t="str">
            <v>R.Mt.</v>
          </cell>
          <cell r="E862">
            <v>6074</v>
          </cell>
        </row>
        <row r="863">
          <cell r="B863" t="str">
            <v>R.C.C.Pipe 900mm dia.(Np3)2.5m long with coller IRCR.Mt.</v>
          </cell>
          <cell r="C863" t="str">
            <v>R.C.C.Pipe 900mm dia.(Np3)2.5m long with coller IRC</v>
          </cell>
          <cell r="D863" t="str">
            <v>R.Mt.</v>
          </cell>
          <cell r="E863">
            <v>5415</v>
          </cell>
        </row>
        <row r="864">
          <cell r="B864" t="str">
            <v>R.C.C.Pipe 800mm dia.(Np3)2.5m long with coller IRCR.Mt.</v>
          </cell>
          <cell r="C864" t="str">
            <v>R.C.C.Pipe 800mm dia.(Np3)2.5m long with coller IRC</v>
          </cell>
          <cell r="D864" t="str">
            <v>R.Mt.</v>
          </cell>
          <cell r="E864">
            <v>4859</v>
          </cell>
        </row>
        <row r="865">
          <cell r="B865" t="str">
            <v>R.C.C.Pipe 700mm dia.(Np3)2.5m long with coller IRCR.Mt.</v>
          </cell>
          <cell r="C865" t="str">
            <v>R.C.C.Pipe 700mm dia.(Np3)2.5m long with coller IRC</v>
          </cell>
          <cell r="D865" t="str">
            <v>R.Mt.</v>
          </cell>
          <cell r="E865">
            <v>3754</v>
          </cell>
        </row>
        <row r="866">
          <cell r="B866" t="str">
            <v>R.C.C.Pipe 600mm dia.(Np3)2.5m long with coller IRCR.Mt.</v>
          </cell>
          <cell r="C866" t="str">
            <v>R.C.C.Pipe 600mm dia.(Np3)2.5m long with coller IRC</v>
          </cell>
          <cell r="D866" t="str">
            <v>R.Mt.</v>
          </cell>
          <cell r="E866">
            <v>2823</v>
          </cell>
        </row>
        <row r="867">
          <cell r="B867" t="str">
            <v>R.C.C.Pipe 500mm dia.(Np3)2.5m long with coller IRCR.Mt.</v>
          </cell>
          <cell r="C867" t="str">
            <v>R.C.C.Pipe 500mm dia.(Np3)2.5m long with coller IRC</v>
          </cell>
          <cell r="D867" t="str">
            <v>R.Mt.</v>
          </cell>
          <cell r="E867">
            <v>2226</v>
          </cell>
        </row>
        <row r="868">
          <cell r="B868" t="str">
            <v>R.C.C.Pipe 450mm dia.(Np3)2.5m long with coller IRCR.Mt.</v>
          </cell>
          <cell r="C868" t="str">
            <v>R.C.C.Pipe 450mm dia.(Np3)2.5m long with coller IRC</v>
          </cell>
          <cell r="D868" t="str">
            <v>R.Mt.</v>
          </cell>
          <cell r="E868">
            <v>1860</v>
          </cell>
        </row>
        <row r="869">
          <cell r="B869" t="str">
            <v>R.C.C.pipe Np2 class 1000mm dia. 2.5m longR.Mt.</v>
          </cell>
          <cell r="C869" t="str">
            <v>R.C.C.pipe Np2 class 1000mm dia. 2.5m long</v>
          </cell>
          <cell r="D869" t="str">
            <v>R.Mt.</v>
          </cell>
          <cell r="E869">
            <v>3471</v>
          </cell>
        </row>
        <row r="870">
          <cell r="B870" t="str">
            <v>R.C.C.Np2 Pipe Collar 1000 mm Dia.No.</v>
          </cell>
          <cell r="C870" t="str">
            <v>R.C.C.Np2 Pipe Collar 1000 mm Dia.</v>
          </cell>
          <cell r="D870" t="str">
            <v>No.</v>
          </cell>
          <cell r="E870">
            <v>347.5</v>
          </cell>
        </row>
        <row r="871">
          <cell r="B871" t="str">
            <v>R.C.C.pipe Np2 class 1200mm dia. 2.5m longR.Mt.</v>
          </cell>
          <cell r="C871" t="str">
            <v>R.C.C.pipe Np2 class 1200mm dia. 2.5m long</v>
          </cell>
          <cell r="D871" t="str">
            <v>R.Mt.</v>
          </cell>
          <cell r="E871">
            <v>5017</v>
          </cell>
        </row>
        <row r="872">
          <cell r="B872" t="str">
            <v>R.C.C.Np2 Pipe Collar 1200 mm Dia.No.</v>
          </cell>
          <cell r="C872" t="str">
            <v>R.C.C.Np2 Pipe Collar 1200 mm Dia.</v>
          </cell>
          <cell r="D872" t="str">
            <v>No.</v>
          </cell>
          <cell r="E872">
            <v>502</v>
          </cell>
        </row>
        <row r="873">
          <cell r="B873" t="str">
            <v>R.C.C.pipe Np2 class 1800mm dia. 2.5m longR.Mt.</v>
          </cell>
          <cell r="C873" t="str">
            <v>R.C.C.pipe Np2 class 1800mm dia. 2.5m long</v>
          </cell>
          <cell r="D873" t="str">
            <v>R.Mt.</v>
          </cell>
          <cell r="E873">
            <v>8243</v>
          </cell>
        </row>
        <row r="874">
          <cell r="B874" t="str">
            <v>R.C.C.pipe Np2 class 900mm dia. 2.5m longR.Mt.</v>
          </cell>
          <cell r="C874" t="str">
            <v>R.C.C.pipe Np2 class 900mm dia. 2.5m long</v>
          </cell>
          <cell r="D874" t="str">
            <v>R.Mt.</v>
          </cell>
          <cell r="E874">
            <v>3009</v>
          </cell>
        </row>
        <row r="875">
          <cell r="B875" t="str">
            <v>R.C.C.Np2 Pipe Collar 900 mm Dia.No.</v>
          </cell>
          <cell r="C875" t="str">
            <v>R.C.C.Np2 Pipe Collar 900 mm Dia.</v>
          </cell>
          <cell r="D875" t="str">
            <v>No.</v>
          </cell>
          <cell r="E875">
            <v>301</v>
          </cell>
        </row>
        <row r="876">
          <cell r="B876" t="str">
            <v>R.C.C.pipe Np2 class 800mm dia. 2.5m longR.Mt.</v>
          </cell>
          <cell r="C876" t="str">
            <v>R.C.C.pipe Np2 class 800mm dia. 2.5m long</v>
          </cell>
          <cell r="D876" t="str">
            <v>R.Mt.</v>
          </cell>
          <cell r="E876">
            <v>2504</v>
          </cell>
        </row>
        <row r="877">
          <cell r="B877" t="str">
            <v>R.C.C.Np2 Pipe Collar 800 mm Dia.No.</v>
          </cell>
          <cell r="C877" t="str">
            <v>R.C.C.Np2 Pipe Collar 800 mm Dia.</v>
          </cell>
          <cell r="D877" t="str">
            <v>No.</v>
          </cell>
          <cell r="E877">
            <v>250</v>
          </cell>
        </row>
        <row r="878">
          <cell r="B878" t="str">
            <v>R.C.C.pipe Np2 class 700mm dia. 2.5m longR.Mt.</v>
          </cell>
          <cell r="C878" t="str">
            <v>R.C.C.pipe Np2 class 700mm dia. 2.5m long</v>
          </cell>
          <cell r="D878" t="str">
            <v>R.Mt.</v>
          </cell>
          <cell r="E878">
            <v>2099</v>
          </cell>
        </row>
        <row r="879">
          <cell r="B879" t="str">
            <v>R.C.C.pipe Np2 class 600mm dia. 2.5m longR.Mt.</v>
          </cell>
          <cell r="C879" t="str">
            <v>R.C.C.pipe Np2 class 600mm dia. 2.5m long</v>
          </cell>
          <cell r="D879" t="str">
            <v>R.Mt.</v>
          </cell>
          <cell r="E879">
            <v>1480</v>
          </cell>
        </row>
        <row r="880">
          <cell r="B880" t="str">
            <v>R.C.C.Np2 Pipe Collar 600 mm Dia.No.</v>
          </cell>
          <cell r="C880" t="str">
            <v>R.C.C.Np2 Pipe Collar 600 mm Dia.</v>
          </cell>
          <cell r="D880" t="str">
            <v>No.</v>
          </cell>
          <cell r="E880">
            <v>149</v>
          </cell>
        </row>
        <row r="881">
          <cell r="B881" t="str">
            <v>R.C.C.pipe Np2 class 500mm dia. 2.5m longR.Mt.</v>
          </cell>
          <cell r="C881" t="str">
            <v>R.C.C.pipe Np2 class 500mm dia. 2.5m long</v>
          </cell>
          <cell r="D881" t="str">
            <v>R.Mt.</v>
          </cell>
          <cell r="E881">
            <v>1195</v>
          </cell>
        </row>
        <row r="882">
          <cell r="B882" t="str">
            <v>R.C.C.pipe Np2 class 450mm dia. 2.5m longR.Mt.</v>
          </cell>
          <cell r="C882" t="str">
            <v>R.C.C.pipe Np2 class 450mm dia. 2.5m long</v>
          </cell>
          <cell r="D882" t="str">
            <v>R.Mt.</v>
          </cell>
          <cell r="E882">
            <v>946</v>
          </cell>
        </row>
        <row r="883">
          <cell r="B883" t="str">
            <v>R.C.C.Np2 Pipe Collar 450 mm Dia.No.</v>
          </cell>
          <cell r="C883" t="str">
            <v>R.C.C.Np2 Pipe Collar 450 mm Dia.</v>
          </cell>
          <cell r="D883" t="str">
            <v>No.</v>
          </cell>
          <cell r="E883">
            <v>95</v>
          </cell>
        </row>
        <row r="884">
          <cell r="B884" t="str">
            <v>R.C.C.pipe Np2 class 100mm dia. 2m longR.Mt.</v>
          </cell>
          <cell r="C884" t="str">
            <v>R.C.C.pipe Np2 class 100mm dia. 2m long</v>
          </cell>
          <cell r="D884" t="str">
            <v>R.Mt.</v>
          </cell>
          <cell r="E884">
            <v>296</v>
          </cell>
        </row>
        <row r="885">
          <cell r="B885" t="str">
            <v>R.C.C.pipe Np2 class 150mm dia. 2m longR.Mt.</v>
          </cell>
          <cell r="C885" t="str">
            <v>R.C.C.pipe Np2 class 150mm dia. 2m long</v>
          </cell>
          <cell r="D885" t="str">
            <v>R.Mt.</v>
          </cell>
          <cell r="E885">
            <v>319</v>
          </cell>
        </row>
        <row r="886">
          <cell r="B886" t="str">
            <v>R.C.C.pipe Np2 class 225mm dia. 2m longR.Mt.</v>
          </cell>
          <cell r="C886" t="str">
            <v>R.C.C.pipe Np2 class 225mm dia. 2m long</v>
          </cell>
          <cell r="D886" t="str">
            <v>R.Mt.</v>
          </cell>
          <cell r="E886">
            <v>365</v>
          </cell>
        </row>
        <row r="887">
          <cell r="B887" t="str">
            <v>R.C.C.pipe Np2 class 300mm dia. 2m longR.Mt.</v>
          </cell>
          <cell r="C887" t="str">
            <v>R.C.C.pipe Np2 class 300mm dia. 2m long</v>
          </cell>
          <cell r="D887" t="str">
            <v>R.Mt.</v>
          </cell>
          <cell r="E887">
            <v>576</v>
          </cell>
        </row>
        <row r="888">
          <cell r="B888" t="str">
            <v>RCC Pipe Np 4 heavy duty non presure pipe 1000 mm diameterR.Mt.</v>
          </cell>
          <cell r="C888" t="str">
            <v>RCC Pipe Np 4 heavy duty non presure pipe 1000 mm diameter</v>
          </cell>
          <cell r="D888" t="str">
            <v>R.Mt.</v>
          </cell>
          <cell r="E888">
            <v>7593</v>
          </cell>
        </row>
        <row r="889">
          <cell r="B889" t="str">
            <v>RCC Pipe Np4 heavy duty non presure pipe 1200 mm diameterR.Mt.</v>
          </cell>
          <cell r="C889" t="str">
            <v>RCC Pipe Np4 heavy duty non presure pipe 1200 mm diameter</v>
          </cell>
          <cell r="D889" t="str">
            <v>R.Mt.</v>
          </cell>
          <cell r="E889">
            <v>8915</v>
          </cell>
        </row>
        <row r="890">
          <cell r="B890" t="str">
            <v>RCC Pipe Np4 heavy duty non presure pipe 900 mm diameterR.Mt.</v>
          </cell>
          <cell r="C890" t="str">
            <v>RCC Pipe Np4 heavy duty non presure pipe 900 mm diameter</v>
          </cell>
          <cell r="D890" t="str">
            <v>R.Mt.</v>
          </cell>
          <cell r="E890">
            <v>5934</v>
          </cell>
        </row>
        <row r="891">
          <cell r="B891" t="str">
            <v>CementM.T.</v>
          </cell>
          <cell r="C891" t="str">
            <v>Cement</v>
          </cell>
          <cell r="D891" t="str">
            <v>M.T.</v>
          </cell>
          <cell r="E891">
            <v>4700</v>
          </cell>
        </row>
        <row r="892">
          <cell r="B892" t="str">
            <v>Structural SteelM.T.</v>
          </cell>
          <cell r="C892" t="str">
            <v>Structural Steel</v>
          </cell>
          <cell r="D892" t="str">
            <v>M.T.</v>
          </cell>
          <cell r="E892">
            <v>46000</v>
          </cell>
        </row>
        <row r="893">
          <cell r="B893" t="str">
            <v>TMT FE - 500M.T.</v>
          </cell>
          <cell r="C893" t="str">
            <v>TMT FE - 500</v>
          </cell>
          <cell r="D893" t="str">
            <v>M.T.</v>
          </cell>
          <cell r="E893">
            <v>45785</v>
          </cell>
        </row>
        <row r="894">
          <cell r="B894" t="str">
            <v>HCRM/CRS ReinforcementM.T.</v>
          </cell>
          <cell r="C894" t="str">
            <v>HCRM/CRS Reinforcement</v>
          </cell>
          <cell r="D894" t="str">
            <v>M.T.</v>
          </cell>
          <cell r="E894">
            <v>36240</v>
          </cell>
        </row>
        <row r="895">
          <cell r="B895" t="str">
            <v>Bitumen VG 10 (Bulk) (80/100)M.T.</v>
          </cell>
          <cell r="C895" t="str">
            <v>Bitumen VG 10 (Bulk) (80/100)</v>
          </cell>
          <cell r="D895" t="str">
            <v>M.T.</v>
          </cell>
          <cell r="E895">
            <v>27240</v>
          </cell>
        </row>
        <row r="896">
          <cell r="B896" t="str">
            <v>Bitumen VG 30 (Bulk) (60/70)M.T.</v>
          </cell>
          <cell r="C896" t="str">
            <v>Bitumen VG 30 (Bulk) (60/70)</v>
          </cell>
          <cell r="D896" t="str">
            <v>M.T.</v>
          </cell>
          <cell r="E896">
            <v>28040</v>
          </cell>
        </row>
        <row r="897">
          <cell r="B897" t="str">
            <v>Bitumen VG 40 (Bulk) (30/40)M.T.</v>
          </cell>
          <cell r="C897" t="str">
            <v>Bitumen VG 40 (Bulk) (30/40)</v>
          </cell>
          <cell r="D897" t="str">
            <v>M.T.</v>
          </cell>
          <cell r="E897">
            <v>29210</v>
          </cell>
        </row>
        <row r="898">
          <cell r="B898" t="str">
            <v>Bitumen VG 30 (Packed) (60/70)M.T.</v>
          </cell>
          <cell r="C898" t="str">
            <v>Bitumen VG 30 (Packed) (60/70)</v>
          </cell>
          <cell r="D898" t="str">
            <v>M.T.</v>
          </cell>
          <cell r="E898">
            <v>31140</v>
          </cell>
        </row>
        <row r="899">
          <cell r="B899" t="str">
            <v>Bitumen VG 40 (Packed) (30/40)M.T.</v>
          </cell>
          <cell r="C899" t="str">
            <v>Bitumen VG 40 (Packed) (30/40)</v>
          </cell>
          <cell r="D899" t="str">
            <v>M.T.</v>
          </cell>
          <cell r="E899">
            <v>33210</v>
          </cell>
        </row>
        <row r="900">
          <cell r="B900" t="str">
            <v>Bitumen VG 10 (Packed) (80/100)M.T.</v>
          </cell>
          <cell r="C900" t="str">
            <v>Bitumen VG 10 (Packed) (80/100)</v>
          </cell>
          <cell r="D900" t="str">
            <v>M.T.</v>
          </cell>
          <cell r="E900">
            <v>30340</v>
          </cell>
        </row>
        <row r="901">
          <cell r="B901" t="str">
            <v>Sand - Natural/ V.S.I.(Vertical Shaft Impact Crusher)Quality Artifitial SandCu.Mt.</v>
          </cell>
          <cell r="C901" t="str">
            <v>Sand - Natural/ V.S.I.(Vertical Shaft Impact Crusher)Quality Artifitial Sand</v>
          </cell>
          <cell r="D901" t="str">
            <v>Cu.Mt.</v>
          </cell>
          <cell r="E901">
            <v>1950</v>
          </cell>
        </row>
        <row r="902">
          <cell r="B902" t="str">
            <v>Sand - CrushedCu.Mt.</v>
          </cell>
          <cell r="C902" t="str">
            <v>Sand - Crushed</v>
          </cell>
          <cell r="D902" t="str">
            <v>Cu.Mt.</v>
          </cell>
          <cell r="E902">
            <v>650</v>
          </cell>
        </row>
        <row r="903">
          <cell r="B903" t="str">
            <v>Sand - Screened (for plaster work only)Cu.Mt.</v>
          </cell>
          <cell r="C903" t="str">
            <v>Sand - Screened (for plaster work only)</v>
          </cell>
          <cell r="D903" t="str">
            <v>Cu.Mt.</v>
          </cell>
          <cell r="E903">
            <v>2050</v>
          </cell>
        </row>
        <row r="904">
          <cell r="B904" t="str">
            <v>Bricks II ClassNo.</v>
          </cell>
          <cell r="C904" t="str">
            <v>Bricks II Class</v>
          </cell>
          <cell r="D904" t="str">
            <v>No.</v>
          </cell>
          <cell r="E904">
            <v>5.7</v>
          </cell>
        </row>
        <row r="905">
          <cell r="B905" t="str">
            <v>Rubble stoneCu.Mt.</v>
          </cell>
          <cell r="C905" t="str">
            <v>Rubble stone</v>
          </cell>
          <cell r="D905" t="str">
            <v>Cu.Mt.</v>
          </cell>
          <cell r="E905">
            <v>450</v>
          </cell>
        </row>
        <row r="906">
          <cell r="B906" t="str">
            <v>Aggregate 40 mm (Hand Broken) Blasted.Cu.Mt.</v>
          </cell>
          <cell r="C906" t="str">
            <v>Aggregate 40 mm (Hand Broken) Blasted.</v>
          </cell>
          <cell r="D906" t="str">
            <v>Cu.Mt.</v>
          </cell>
          <cell r="E906">
            <v>475</v>
          </cell>
        </row>
        <row r="907">
          <cell r="B907" t="str">
            <v>Aggregate 25 mmCu.Mt.</v>
          </cell>
          <cell r="C907" t="str">
            <v>Aggregate 25 mm</v>
          </cell>
          <cell r="D907" t="str">
            <v>Cu.Mt.</v>
          </cell>
          <cell r="E907">
            <v>750</v>
          </cell>
        </row>
        <row r="908">
          <cell r="B908" t="str">
            <v>Aggregate 20 mmCu.Mt.</v>
          </cell>
          <cell r="C908" t="str">
            <v>Aggregate 20 mm</v>
          </cell>
          <cell r="D908" t="str">
            <v>Cu.Mt.</v>
          </cell>
          <cell r="E908">
            <v>750</v>
          </cell>
        </row>
        <row r="909">
          <cell r="B909" t="str">
            <v>Aggregate 12 mmCu.Mt.</v>
          </cell>
          <cell r="C909" t="str">
            <v>Aggregate 12 mm</v>
          </cell>
          <cell r="D909" t="str">
            <v>Cu.Mt.</v>
          </cell>
          <cell r="E909">
            <v>750</v>
          </cell>
        </row>
        <row r="910">
          <cell r="B910" t="str">
            <v>Aggregate 10 mmCu.Mt.</v>
          </cell>
          <cell r="C910" t="str">
            <v>Aggregate 10 mm</v>
          </cell>
          <cell r="D910" t="str">
            <v>Cu.Mt.</v>
          </cell>
          <cell r="E910">
            <v>750</v>
          </cell>
        </row>
        <row r="911">
          <cell r="B911" t="str">
            <v>Aggregate 6 mmCu.Mt.</v>
          </cell>
          <cell r="C911" t="str">
            <v>Aggregate 6 mm</v>
          </cell>
          <cell r="D911" t="str">
            <v>Cu.Mt.</v>
          </cell>
          <cell r="E911">
            <v>750</v>
          </cell>
        </row>
        <row r="912">
          <cell r="B912" t="str">
            <v>Stone DustCu.Mt.</v>
          </cell>
          <cell r="C912" t="str">
            <v>Stone Dust</v>
          </cell>
          <cell r="D912" t="str">
            <v>Cu.Mt.</v>
          </cell>
          <cell r="E912">
            <v>550</v>
          </cell>
        </row>
        <row r="913">
          <cell r="B913" t="str">
            <v>Soft MurumCu.Mt.</v>
          </cell>
          <cell r="C913" t="str">
            <v>Soft Murum</v>
          </cell>
          <cell r="D913" t="str">
            <v>Cu.Mt.</v>
          </cell>
          <cell r="E913">
            <v>212</v>
          </cell>
        </row>
        <row r="914">
          <cell r="B914" t="str">
            <v>Hard MurumCu.Mt.</v>
          </cell>
          <cell r="C914" t="str">
            <v>Hard Murum</v>
          </cell>
          <cell r="D914" t="str">
            <v>Cu.Mt.</v>
          </cell>
          <cell r="E914">
            <v>222</v>
          </cell>
        </row>
        <row r="915">
          <cell r="B915" t="str">
            <v>Water1000 lit.</v>
          </cell>
          <cell r="C915" t="str">
            <v>Water</v>
          </cell>
          <cell r="D915" t="str">
            <v>1000 lit.</v>
          </cell>
          <cell r="E915">
            <v>150</v>
          </cell>
        </row>
        <row r="916">
          <cell r="B916" t="str">
            <v>White CementKg.</v>
          </cell>
          <cell r="C916" t="str">
            <v>White Cement</v>
          </cell>
          <cell r="D916" t="str">
            <v>Kg.</v>
          </cell>
          <cell r="E916">
            <v>30</v>
          </cell>
        </row>
        <row r="917">
          <cell r="B917" t="str">
            <v>PlastizerLtr.</v>
          </cell>
          <cell r="C917" t="str">
            <v>Plastizer</v>
          </cell>
          <cell r="D917" t="str">
            <v>Ltr.</v>
          </cell>
          <cell r="E917">
            <v>110</v>
          </cell>
        </row>
        <row r="918">
          <cell r="B918" t="str">
            <v>Stainless Steel PlateKg.</v>
          </cell>
          <cell r="C918" t="str">
            <v>Stainless Steel Plate</v>
          </cell>
          <cell r="D918" t="str">
            <v>Kg.</v>
          </cell>
          <cell r="E918">
            <v>145</v>
          </cell>
        </row>
        <row r="919">
          <cell r="B919" t="str">
            <v>EMULSION RS1 ( Hincol) BULKM.T.</v>
          </cell>
          <cell r="C919" t="str">
            <v>EMULSION RS1 ( Hincol) BULK</v>
          </cell>
          <cell r="D919" t="str">
            <v>M.T.</v>
          </cell>
          <cell r="E919">
            <v>25525</v>
          </cell>
        </row>
        <row r="920">
          <cell r="B920" t="str">
            <v>EMULSION RS1 ( Hincol) PackedM.T.</v>
          </cell>
          <cell r="C920" t="str">
            <v>EMULSION RS1 ( Hincol) Packed</v>
          </cell>
          <cell r="D920" t="str">
            <v>M.T.</v>
          </cell>
          <cell r="E920">
            <v>31173</v>
          </cell>
        </row>
        <row r="921">
          <cell r="B921" t="str">
            <v>WASTE PLASTIC to be used in bituminous treatment as per IRC SP-098-2013Kg.</v>
          </cell>
          <cell r="C921" t="str">
            <v>WASTE PLASTIC to be used in bituminous treatment as per IRC SP-098-2013</v>
          </cell>
          <cell r="D921" t="str">
            <v>Kg.</v>
          </cell>
          <cell r="E921">
            <v>50</v>
          </cell>
        </row>
        <row r="922">
          <cell r="B922" t="str">
            <v>Bitumen VG-40 (bulk (30-40 grade))M.T.</v>
          </cell>
          <cell r="C922" t="str">
            <v>Bitumen VG-40 (bulk (30-40 grade))</v>
          </cell>
          <cell r="D922" t="str">
            <v>M.T.</v>
          </cell>
          <cell r="E922">
            <v>28870</v>
          </cell>
        </row>
        <row r="923">
          <cell r="B923" t="str">
            <v>Stone Boulder of size 150 mm and below at Cruser PlantCu.Mt.</v>
          </cell>
          <cell r="C923" t="str">
            <v>Stone Boulder of size 150 mm and below at Cruser Plant</v>
          </cell>
          <cell r="D923" t="str">
            <v>Cu.Mt.</v>
          </cell>
          <cell r="E923">
            <v>530</v>
          </cell>
        </row>
        <row r="924">
          <cell r="B924" t="str">
            <v>Supply of quarried stone 150 - 200 mm size for Hand Broken at siteCu.Mt.</v>
          </cell>
          <cell r="C924" t="str">
            <v>Supply of quarried stone 150 - 200 mm size for Hand Broken at site</v>
          </cell>
          <cell r="D924" t="str">
            <v>Cu.Mt.</v>
          </cell>
          <cell r="E924">
            <v>450</v>
          </cell>
        </row>
        <row r="925">
          <cell r="B925" t="str">
            <v>Boulder with minimum size of 300 mm for Pitching at SiteCu.Mt.</v>
          </cell>
          <cell r="C925" t="str">
            <v>Boulder with minimum size of 300 mm for Pitching at Site</v>
          </cell>
          <cell r="D925" t="str">
            <v>Cu.Mt.</v>
          </cell>
          <cell r="E925">
            <v>450</v>
          </cell>
        </row>
        <row r="926">
          <cell r="B926" t="str">
            <v>Coarse sand at Mixing PlantCu.Mt.</v>
          </cell>
          <cell r="C926" t="str">
            <v>Coarse sand at Mixing Plant</v>
          </cell>
          <cell r="D926" t="str">
            <v>Cu.Mt.</v>
          </cell>
          <cell r="E926">
            <v>1234</v>
          </cell>
        </row>
        <row r="927">
          <cell r="B927" t="str">
            <v>Coarse sand at SiteCu.Mt.</v>
          </cell>
          <cell r="C927" t="str">
            <v>Coarse sand at Site</v>
          </cell>
          <cell r="D927" t="str">
            <v>Cu.Mt.</v>
          </cell>
          <cell r="E927">
            <v>1234</v>
          </cell>
        </row>
        <row r="928">
          <cell r="B928" t="str">
            <v>Murum at SiteCu.Mt.</v>
          </cell>
          <cell r="C928" t="str">
            <v>Murum at Site</v>
          </cell>
          <cell r="D928" t="str">
            <v>Cu.Mt.</v>
          </cell>
          <cell r="E928">
            <v>222</v>
          </cell>
        </row>
        <row r="929">
          <cell r="B929" t="str">
            <v>Fly ash conforming to IS: 3812 ( Part II &amp;I) atHMP Plant / Batching Plant / Crushing PlantCu.Mt.</v>
          </cell>
          <cell r="C929" t="str">
            <v>Fly ash conforming to IS: 3812 ( Part II &amp;I) atHMP Plant / Batching Plant / Crushing Plant</v>
          </cell>
          <cell r="D929" t="str">
            <v>Cu.Mt.</v>
          </cell>
          <cell r="E929">
            <v>1470</v>
          </cell>
        </row>
        <row r="930">
          <cell r="B930" t="str">
            <v>Filter media/Filter Material as per Table 300-3 (MoRT&amp;H Specification)Cu.Mt.</v>
          </cell>
          <cell r="C930" t="str">
            <v>Filter media/Filter Material as per Table 300-3 (MoRT&amp;H Specification)</v>
          </cell>
          <cell r="D930" t="str">
            <v>Cu.Mt.</v>
          </cell>
          <cell r="E930">
            <v>650</v>
          </cell>
        </row>
        <row r="931">
          <cell r="B931" t="str">
            <v>Close graded Granular sub-base Material 53 mm to 9.5 mmCu.Mt.</v>
          </cell>
          <cell r="C931" t="str">
            <v>Close graded Granular sub-base Material 53 mm to 9.5 mm</v>
          </cell>
          <cell r="D931" t="str">
            <v>Cu.Mt.</v>
          </cell>
          <cell r="E931">
            <v>720</v>
          </cell>
        </row>
        <row r="932">
          <cell r="B932" t="str">
            <v>Close graded Granular sub-base Material37.5 mm to 9.5 mmCu.Mt.</v>
          </cell>
          <cell r="C932" t="str">
            <v>Close graded Granular sub-base Material37.5 mm to 9.5 mm</v>
          </cell>
          <cell r="D932" t="str">
            <v>Cu.Mt.</v>
          </cell>
          <cell r="E932">
            <v>720</v>
          </cell>
        </row>
        <row r="933">
          <cell r="B933" t="str">
            <v>Close graded Granular sub-base Material26.5 mm to 9.5 mmCu.Mt.</v>
          </cell>
          <cell r="C933" t="str">
            <v>Close graded Granular sub-base Material26.5 mm to 9.5 mm</v>
          </cell>
          <cell r="D933" t="str">
            <v>Cu.Mt.</v>
          </cell>
          <cell r="E933">
            <v>735</v>
          </cell>
        </row>
        <row r="934">
          <cell r="B934" t="str">
            <v>Close graded Granular sub-base Material9.5 mm to 4.75 mmCu.Mt.</v>
          </cell>
          <cell r="C934" t="str">
            <v>Close graded Granular sub-base Material9.5 mm to 4.75 mm</v>
          </cell>
          <cell r="D934" t="str">
            <v>Cu.Mt.</v>
          </cell>
          <cell r="E934">
            <v>735</v>
          </cell>
        </row>
        <row r="935">
          <cell r="B935" t="str">
            <v>Close graded Granular sub-base Material9.5 mm to 2.36 mmCu.Mt.</v>
          </cell>
          <cell r="C935" t="str">
            <v>Close graded Granular sub-base Material9.5 mm to 2.36 mm</v>
          </cell>
          <cell r="D935" t="str">
            <v>Cu.Mt.</v>
          </cell>
          <cell r="E935">
            <v>735</v>
          </cell>
        </row>
        <row r="936">
          <cell r="B936" t="str">
            <v>Close graded Granular sub-base Material 4.75mm to 2.36 mmCu.Mt.</v>
          </cell>
          <cell r="C936" t="str">
            <v>Close graded Granular sub-base Material 4.75mm to 2.36 mm</v>
          </cell>
          <cell r="D936" t="str">
            <v>Cu.Mt.</v>
          </cell>
          <cell r="E936">
            <v>735</v>
          </cell>
        </row>
        <row r="937">
          <cell r="B937" t="str">
            <v>Close graded Granular sub-base Material 4.75mm to 75 micron mmCu.Mt.</v>
          </cell>
          <cell r="C937" t="str">
            <v>Close graded Granular sub-base Material 4.75mm to 75 micron mm</v>
          </cell>
          <cell r="D937" t="str">
            <v>Cu.Mt.</v>
          </cell>
          <cell r="E937">
            <v>735</v>
          </cell>
        </row>
        <row r="938">
          <cell r="B938" t="str">
            <v>Close graded Granular sub-base Material2.36 mmCu.Mt.</v>
          </cell>
          <cell r="C938" t="str">
            <v>Close graded Granular sub-base Material2.36 mm</v>
          </cell>
          <cell r="D938" t="str">
            <v>Cu.Mt.</v>
          </cell>
          <cell r="E938">
            <v>735</v>
          </cell>
        </row>
        <row r="939">
          <cell r="B939" t="str">
            <v>Stone crusher dust finer than 3mm with not more than 10% passing 0.075 sieve.Cu.Mt.</v>
          </cell>
          <cell r="C939" t="str">
            <v>Stone crusher dust finer than 3mm with not more than 10% passing 0.075 sieve.</v>
          </cell>
          <cell r="D939" t="str">
            <v>Cu.Mt.</v>
          </cell>
          <cell r="E939">
            <v>675</v>
          </cell>
        </row>
        <row r="940">
          <cell r="B940" t="str">
            <v>Coarse graded Granular sub-base Material 2.36 mm &amp; belowCu.Mt.</v>
          </cell>
          <cell r="C940" t="str">
            <v>Coarse graded Granular sub-base Material  2.36 mm &amp; below</v>
          </cell>
          <cell r="D940" t="str">
            <v>Cu.Mt.</v>
          </cell>
          <cell r="E940">
            <v>675</v>
          </cell>
        </row>
        <row r="941">
          <cell r="B941" t="str">
            <v>Coarse graded Granular sub-base Material 4.75mm to 75 micron mmCu.Mt.</v>
          </cell>
          <cell r="C941" t="str">
            <v>Coarse graded Granular sub-base Material  4.75mm to 75 micron mm</v>
          </cell>
          <cell r="D941" t="str">
            <v>Cu.Mt.</v>
          </cell>
          <cell r="E941">
            <v>675</v>
          </cell>
        </row>
        <row r="942">
          <cell r="B942" t="str">
            <v>Coarse graded Granular sub-base Material 4.75 mm to 2.36 mmCu.Mt.</v>
          </cell>
          <cell r="C942" t="str">
            <v>Coarse graded Granular sub-base Material  4.75 mm to 2.36 mm</v>
          </cell>
          <cell r="D942" t="str">
            <v>Cu.Mt.</v>
          </cell>
          <cell r="E942">
            <v>675</v>
          </cell>
        </row>
        <row r="943">
          <cell r="B943" t="str">
            <v>Coarse graded Granular sub-base Material 9.5 mm to 4.75 mmCu.Mt.</v>
          </cell>
          <cell r="C943" t="str">
            <v>Coarse graded Granular sub-base Material 9.5 mm to 4.75 mm</v>
          </cell>
          <cell r="D943" t="str">
            <v>Cu.Mt.</v>
          </cell>
          <cell r="E943">
            <v>735</v>
          </cell>
        </row>
        <row r="944">
          <cell r="B944" t="str">
            <v>Coarse graded Granular sub-base Material 26.5 mm to 4.75 mmCu.Mt.</v>
          </cell>
          <cell r="C944" t="str">
            <v>Coarse graded Granular sub-base Material 26.5 mm to 4.75 mm</v>
          </cell>
          <cell r="D944" t="str">
            <v>Cu.Mt.</v>
          </cell>
          <cell r="E944">
            <v>735</v>
          </cell>
        </row>
        <row r="945">
          <cell r="B945" t="str">
            <v>Coarse graded Granular sub-base Material 26.5 mm to 9.5 mmCu.Mt.</v>
          </cell>
          <cell r="C945" t="str">
            <v>Coarse graded Granular sub-base Material 26.5 mm to 9.5 mm</v>
          </cell>
          <cell r="D945" t="str">
            <v>Cu.Mt.</v>
          </cell>
          <cell r="E945">
            <v>735</v>
          </cell>
        </row>
        <row r="946">
          <cell r="B946" t="str">
            <v>Coarse graded Granular sub-base Material 37.5 mm to 9.5 mmCu.Mt.</v>
          </cell>
          <cell r="C946" t="str">
            <v>Coarse graded Granular sub-base Material 37.5 mm to 9.5 mm</v>
          </cell>
          <cell r="D946" t="str">
            <v>Cu.Mt.</v>
          </cell>
          <cell r="E946">
            <v>735</v>
          </cell>
        </row>
        <row r="947">
          <cell r="B947" t="str">
            <v>Coarse graded Granular sub-base Material 53 mm to 26 .5mmCu.Mt.</v>
          </cell>
          <cell r="C947" t="str">
            <v>Coarse graded Granular sub-base Material 53 mm to 26 .5mm</v>
          </cell>
          <cell r="D947" t="str">
            <v>Cu.Mt.</v>
          </cell>
          <cell r="E947">
            <v>720</v>
          </cell>
        </row>
        <row r="948">
          <cell r="B948" t="str">
            <v>Aggregates below 5.6 mmCu.Mt.</v>
          </cell>
          <cell r="C948" t="str">
            <v>Aggregates below 5.6 mm</v>
          </cell>
          <cell r="D948" t="str">
            <v>Cu.Mt.</v>
          </cell>
          <cell r="E948">
            <v>675</v>
          </cell>
        </row>
        <row r="949">
          <cell r="B949" t="str">
            <v>Aggregates 22.4 mm to 2.36 mmCu.Mt.</v>
          </cell>
          <cell r="C949" t="str">
            <v>Aggregates 22.4 mm to 2.36 mm</v>
          </cell>
          <cell r="D949" t="str">
            <v>Cu.Mt.</v>
          </cell>
          <cell r="E949">
            <v>735</v>
          </cell>
        </row>
        <row r="950">
          <cell r="B950" t="str">
            <v>Aggregates 22.4 mm to 5.6 mmCu.Mt.</v>
          </cell>
          <cell r="C950" t="str">
            <v>Aggregates 22.4 mm to 5.6 mm</v>
          </cell>
          <cell r="D950" t="str">
            <v>Cu.Mt.</v>
          </cell>
          <cell r="E950">
            <v>735</v>
          </cell>
        </row>
        <row r="951">
          <cell r="B951" t="str">
            <v>Aggregates 45 mm to 2.8 mmCu.Mt.</v>
          </cell>
          <cell r="C951" t="str">
            <v>Aggregates 45 mm to 2.8 mm</v>
          </cell>
          <cell r="D951" t="str">
            <v>Cu.Mt.</v>
          </cell>
          <cell r="E951">
            <v>735</v>
          </cell>
        </row>
        <row r="952">
          <cell r="B952" t="str">
            <v>Aggregates 45 mm to 22.4 mmCu.Mt.</v>
          </cell>
          <cell r="C952" t="str">
            <v>Aggregates 45 mm to 22.4 mm</v>
          </cell>
          <cell r="D952" t="str">
            <v>Cu.Mt.</v>
          </cell>
          <cell r="E952">
            <v>720</v>
          </cell>
        </row>
        <row r="953">
          <cell r="B953" t="str">
            <v>Aggregates 53 mm to 2.8 mmCu.Mt.</v>
          </cell>
          <cell r="C953" t="str">
            <v>Aggregates 53 mm to 2.8 mm</v>
          </cell>
          <cell r="D953" t="str">
            <v>Cu.Mt.</v>
          </cell>
          <cell r="E953">
            <v>720</v>
          </cell>
        </row>
        <row r="954">
          <cell r="B954" t="str">
            <v>Aggregates 53 mm to 22.4 mmCu.Mt.</v>
          </cell>
          <cell r="C954" t="str">
            <v>Aggregates 53 mm to 22.4 mm</v>
          </cell>
          <cell r="D954" t="str">
            <v>Cu.Mt.</v>
          </cell>
          <cell r="E954">
            <v>720</v>
          </cell>
        </row>
        <row r="955">
          <cell r="B955" t="str">
            <v>Aggregates 63 mm to 2.8 mmCu.Mt.</v>
          </cell>
          <cell r="C955" t="str">
            <v>Aggregates 63 mm to 2.8 mm</v>
          </cell>
          <cell r="D955" t="str">
            <v>Cu.Mt.</v>
          </cell>
          <cell r="E955">
            <v>720</v>
          </cell>
        </row>
        <row r="956">
          <cell r="B956" t="str">
            <v>Aggregates 63 mm to 45 mmCu.Mt.</v>
          </cell>
          <cell r="C956" t="str">
            <v>Aggregates 63 mm to 45 mm</v>
          </cell>
          <cell r="D956" t="str">
            <v>Cu.Mt.</v>
          </cell>
          <cell r="E956">
            <v>700</v>
          </cell>
        </row>
        <row r="957">
          <cell r="B957" t="str">
            <v>Aggregates 90 mm to 45 mmCu.Mt.</v>
          </cell>
          <cell r="C957" t="str">
            <v>Aggregates 90 mm to 45 mm</v>
          </cell>
          <cell r="D957" t="str">
            <v>Cu.Mt.</v>
          </cell>
          <cell r="E957">
            <v>550</v>
          </cell>
        </row>
        <row r="958">
          <cell r="B958" t="str">
            <v>Aggregates 10 mm to 5 mmCu.Mt.</v>
          </cell>
          <cell r="C958" t="str">
            <v>Aggregates 10 mm to 5 mm</v>
          </cell>
          <cell r="D958" t="str">
            <v>Cu.Mt.</v>
          </cell>
          <cell r="E958">
            <v>750</v>
          </cell>
        </row>
        <row r="959">
          <cell r="B959" t="str">
            <v>Aggregates 11.2 mm to 0.09 mmCu.Mt.</v>
          </cell>
          <cell r="C959" t="str">
            <v>Aggregates 11.2 mm to 0.09 mm</v>
          </cell>
          <cell r="D959" t="str">
            <v>Cu.Mt.</v>
          </cell>
          <cell r="E959">
            <v>750</v>
          </cell>
        </row>
        <row r="960">
          <cell r="B960" t="str">
            <v>Aggregates 13.2 mm to 0.09 mmCu.Mt.</v>
          </cell>
          <cell r="C960" t="str">
            <v>Aggregates 13.2 mm to 0.09 mm</v>
          </cell>
          <cell r="D960" t="str">
            <v>Cu.Mt.</v>
          </cell>
          <cell r="E960">
            <v>750</v>
          </cell>
        </row>
        <row r="961">
          <cell r="B961" t="str">
            <v>Aggregates 13.2 mm to 5.6 mmCu.Mt.</v>
          </cell>
          <cell r="C961" t="str">
            <v>Aggregates 13.2 mm to 5.6 mm</v>
          </cell>
          <cell r="D961" t="str">
            <v>Cu.Mt.</v>
          </cell>
          <cell r="E961">
            <v>750</v>
          </cell>
        </row>
        <row r="962">
          <cell r="B962" t="str">
            <v>Aggregates 13.2 mm to 10 mmCu.Mt.</v>
          </cell>
          <cell r="C962" t="str">
            <v>Aggregates 13.2 mm to 10 mm</v>
          </cell>
          <cell r="D962" t="str">
            <v>Cu.Mt.</v>
          </cell>
          <cell r="E962">
            <v>750</v>
          </cell>
        </row>
        <row r="963">
          <cell r="B963" t="str">
            <v>Aggregates 20 mm to 10 mmCu.Mt.</v>
          </cell>
          <cell r="C963" t="str">
            <v>Aggregates 20 mm to 10 mm</v>
          </cell>
          <cell r="D963" t="str">
            <v>Cu.Mt.</v>
          </cell>
          <cell r="E963">
            <v>750</v>
          </cell>
        </row>
        <row r="964">
          <cell r="B964" t="str">
            <v>Aggregates 25 mm to 10 mmCu.Mt.</v>
          </cell>
          <cell r="C964" t="str">
            <v>Aggregates 25 mm to 10 mm</v>
          </cell>
          <cell r="D964" t="str">
            <v>Cu.Mt.</v>
          </cell>
          <cell r="E964">
            <v>750</v>
          </cell>
        </row>
        <row r="965">
          <cell r="B965" t="str">
            <v>Aggregates 19 mm to 6 mmCu.Mt.</v>
          </cell>
          <cell r="C965" t="str">
            <v>Aggregates 19 mm to 6 mm</v>
          </cell>
          <cell r="D965" t="str">
            <v>Cu.Mt.</v>
          </cell>
          <cell r="E965">
            <v>750</v>
          </cell>
        </row>
        <row r="966">
          <cell r="B966" t="str">
            <v>Aggregates 37.5 mm to 19 mmCu.Mt.</v>
          </cell>
          <cell r="C966" t="str">
            <v>Aggregates 37.5 mm to 19 mm</v>
          </cell>
          <cell r="D966" t="str">
            <v>Cu.Mt.</v>
          </cell>
          <cell r="E966">
            <v>720</v>
          </cell>
        </row>
        <row r="967">
          <cell r="B967" t="str">
            <v>Aggregates 37.5 mm to 25 mmCu.Mt.</v>
          </cell>
          <cell r="C967" t="str">
            <v>Aggregates 37.5 mm to 25 mm</v>
          </cell>
          <cell r="D967" t="str">
            <v>Cu.Mt.</v>
          </cell>
          <cell r="E967">
            <v>720</v>
          </cell>
        </row>
        <row r="968">
          <cell r="B968" t="str">
            <v>Aggregates 6 mm nominal sizeCu.Mt.</v>
          </cell>
          <cell r="C968" t="str">
            <v>Aggregates 6 mm nominal size</v>
          </cell>
          <cell r="D968" t="str">
            <v>Cu.Mt.</v>
          </cell>
          <cell r="E968">
            <v>675</v>
          </cell>
        </row>
        <row r="969">
          <cell r="B969" t="str">
            <v>Aggregates 10 mm nominal sizeCu.Mt.</v>
          </cell>
          <cell r="C969" t="str">
            <v>Aggregates 10 mm nominal size</v>
          </cell>
          <cell r="D969" t="str">
            <v>Cu.Mt.</v>
          </cell>
          <cell r="E969">
            <v>750</v>
          </cell>
        </row>
        <row r="970">
          <cell r="B970" t="str">
            <v>Aggregates 13.2/12.5 mm nominal sizeCu.Mt.</v>
          </cell>
          <cell r="C970" t="str">
            <v>Aggregates 13.2/12.5 mm nominal size</v>
          </cell>
          <cell r="D970" t="str">
            <v>Cu.Mt.</v>
          </cell>
          <cell r="E970">
            <v>750</v>
          </cell>
        </row>
        <row r="971">
          <cell r="B971" t="str">
            <v>Aggregates 20 mm nominal sizeCu.Mt.</v>
          </cell>
          <cell r="C971" t="str">
            <v>Aggregates 20 mm nominal size</v>
          </cell>
          <cell r="D971" t="str">
            <v>Cu.Mt.</v>
          </cell>
          <cell r="E971">
            <v>750</v>
          </cell>
        </row>
        <row r="972">
          <cell r="B972" t="str">
            <v>Aggregates 25 mm nominal sizeCu.Mt.</v>
          </cell>
          <cell r="C972" t="str">
            <v>Aggregates 25 mm nominal size</v>
          </cell>
          <cell r="D972" t="str">
            <v>Cu.Mt.</v>
          </cell>
          <cell r="E972">
            <v>750</v>
          </cell>
        </row>
        <row r="973">
          <cell r="B973" t="str">
            <v>Aggregates 40 mm nominal sizeCu.Mt.</v>
          </cell>
          <cell r="C973" t="str">
            <v>Aggregates 40 mm nominal size</v>
          </cell>
          <cell r="D973" t="str">
            <v>Cu.Mt.</v>
          </cell>
          <cell r="E973">
            <v>720</v>
          </cell>
        </row>
        <row r="974">
          <cell r="B974" t="str">
            <v>Binding wireKg.</v>
          </cell>
          <cell r="C974" t="str">
            <v>Binding wire</v>
          </cell>
          <cell r="D974" t="str">
            <v>Kg.</v>
          </cell>
          <cell r="E974">
            <v>60</v>
          </cell>
        </row>
        <row r="975">
          <cell r="B975" t="str">
            <v>Bitumen ( Cationic Emulsion )M.T.</v>
          </cell>
          <cell r="C975" t="str">
            <v>Bitumen ( Cationic Emulsion )</v>
          </cell>
          <cell r="D975" t="str">
            <v>M.T.</v>
          </cell>
          <cell r="E975">
            <v>23500</v>
          </cell>
        </row>
        <row r="976">
          <cell r="B976" t="str">
            <v>Bitumen VG-30 (bulk (60-70 grade))M.T.</v>
          </cell>
          <cell r="C976" t="str">
            <v>Bitumen VG-30 (bulk (60-70 grade))</v>
          </cell>
          <cell r="D976" t="str">
            <v>M.T.</v>
          </cell>
          <cell r="E976">
            <v>28040</v>
          </cell>
        </row>
        <row r="977">
          <cell r="B977" t="str">
            <v>Bitumen VG -10 (bulk (80-100 grade ))M.T.</v>
          </cell>
          <cell r="C977" t="str">
            <v>Bitumen VG -10 (bulk (80-100 grade ))</v>
          </cell>
          <cell r="D977" t="str">
            <v>M.T.</v>
          </cell>
          <cell r="E977">
            <v>27240</v>
          </cell>
        </row>
        <row r="978">
          <cell r="B978" t="str">
            <v>Bitumen (Cutback )M.T.</v>
          </cell>
          <cell r="C978" t="str">
            <v>Bitumen (Cutback )</v>
          </cell>
          <cell r="D978" t="str">
            <v>M.T.</v>
          </cell>
          <cell r="E978">
            <v>55225</v>
          </cell>
        </row>
        <row r="979">
          <cell r="B979" t="str">
            <v>Bitumen (emulsion)M.T.</v>
          </cell>
          <cell r="C979" t="str">
            <v>Bitumen (emulsion)</v>
          </cell>
          <cell r="D979" t="str">
            <v>M.T.</v>
          </cell>
          <cell r="E979">
            <v>23500</v>
          </cell>
        </row>
        <row r="980">
          <cell r="B980" t="str">
            <v>Bitumen (modified graded) (bulk Cr-60)M.T.</v>
          </cell>
          <cell r="C980" t="str">
            <v>Bitumen (modified graded) (bulk Cr-60)</v>
          </cell>
          <cell r="D980" t="str">
            <v>M.T.</v>
          </cell>
          <cell r="E980">
            <v>29250</v>
          </cell>
        </row>
        <row r="981">
          <cell r="B981" t="str">
            <v>Geo gridsSq.Mt.</v>
          </cell>
          <cell r="C981" t="str">
            <v>Geo grids</v>
          </cell>
          <cell r="D981" t="str">
            <v>Sq.Mt.</v>
          </cell>
          <cell r="E981">
            <v>60</v>
          </cell>
        </row>
        <row r="982">
          <cell r="B982" t="str">
            <v>GeomembraneSq.Mt.</v>
          </cell>
          <cell r="C982" t="str">
            <v>Geomembrane</v>
          </cell>
          <cell r="D982" t="str">
            <v>Sq.Mt.</v>
          </cell>
          <cell r="E982">
            <v>97</v>
          </cell>
        </row>
        <row r="983">
          <cell r="B983" t="str">
            <v>GeonetsSq.Mt.</v>
          </cell>
          <cell r="C983" t="str">
            <v>Geonets</v>
          </cell>
          <cell r="D983" t="str">
            <v>Sq.Mt.</v>
          </cell>
          <cell r="E983">
            <v>65</v>
          </cell>
        </row>
        <row r="984">
          <cell r="B984" t="str">
            <v>GeotextileSq.Mt.</v>
          </cell>
          <cell r="C984" t="str">
            <v>Geotextile</v>
          </cell>
          <cell r="D984" t="str">
            <v>Sq.Mt.</v>
          </cell>
          <cell r="E984">
            <v>50</v>
          </cell>
        </row>
        <row r="985">
          <cell r="B985" t="str">
            <v>Geotextile filter fabricSq.Mt.</v>
          </cell>
          <cell r="C985" t="str">
            <v>Geotextile filter fabric</v>
          </cell>
          <cell r="D985" t="str">
            <v>Sq.Mt.</v>
          </cell>
          <cell r="E985">
            <v>50</v>
          </cell>
        </row>
        <row r="986">
          <cell r="B986" t="str">
            <v>LDOLtr.</v>
          </cell>
          <cell r="C986" t="str">
            <v>LDO</v>
          </cell>
          <cell r="D986" t="str">
            <v>Ltr.</v>
          </cell>
          <cell r="E986">
            <v>34</v>
          </cell>
        </row>
        <row r="987">
          <cell r="B987" t="str">
            <v>Pavement Marking PaintLtr.</v>
          </cell>
          <cell r="C987" t="str">
            <v>Pavement Marking Paint</v>
          </cell>
          <cell r="D987" t="str">
            <v>Ltr.</v>
          </cell>
          <cell r="E987">
            <v>210</v>
          </cell>
        </row>
        <row r="988">
          <cell r="B988" t="str">
            <v>RCC Pipes 200 mm dia, 2.5 m long for drainageR.Mt.</v>
          </cell>
          <cell r="C988" t="str">
            <v>RCC Pipes 200 mm dia, 2.5 m long for drainage</v>
          </cell>
          <cell r="D988" t="str">
            <v>R.Mt.</v>
          </cell>
          <cell r="E988">
            <v>350</v>
          </cell>
        </row>
        <row r="989">
          <cell r="B989" t="str">
            <v>Quarry spallCum</v>
          </cell>
          <cell r="C989" t="str">
            <v>Quarry spall</v>
          </cell>
          <cell r="D989" t="str">
            <v>Cum</v>
          </cell>
          <cell r="E989">
            <v>550</v>
          </cell>
        </row>
        <row r="990">
          <cell r="B990" t="str">
            <v>Sand - NaturalCu.Mt.</v>
          </cell>
          <cell r="C990" t="str">
            <v>Sand - Natural</v>
          </cell>
          <cell r="D990" t="str">
            <v>Cu.Mt.</v>
          </cell>
          <cell r="E990">
            <v>1950</v>
          </cell>
        </row>
        <row r="991">
          <cell r="B991" t="str">
            <v>Loader 1.20 MT CapacityHour</v>
          </cell>
          <cell r="C991" t="str">
            <v>Loader 1.20 MT Capacity</v>
          </cell>
          <cell r="D991" t="str">
            <v>Hour</v>
          </cell>
          <cell r="E991">
            <v>1867</v>
          </cell>
        </row>
        <row r="992">
          <cell r="B992" t="str">
            <v>Excavator 300 CK and HP-51Hour</v>
          </cell>
          <cell r="C992" t="str">
            <v>Excavator 300 CK and HP-51</v>
          </cell>
          <cell r="D992" t="str">
            <v>Hour</v>
          </cell>
          <cell r="E992">
            <v>4536</v>
          </cell>
        </row>
        <row r="993">
          <cell r="B993" t="str">
            <v>JCB 8 to 10 MTDay</v>
          </cell>
          <cell r="C993" t="str">
            <v>JCB 8 to 10 MT</v>
          </cell>
          <cell r="D993" t="str">
            <v>Day</v>
          </cell>
          <cell r="E993">
            <v>10160</v>
          </cell>
        </row>
        <row r="994">
          <cell r="B994" t="str">
            <v>Pavement BreakerHour</v>
          </cell>
          <cell r="C994" t="str">
            <v>Pavement Breaker</v>
          </cell>
          <cell r="D994" t="str">
            <v>Hour</v>
          </cell>
          <cell r="E994">
            <v>373</v>
          </cell>
        </row>
        <row r="995">
          <cell r="B995" t="str">
            <v>Wagon Drillday</v>
          </cell>
          <cell r="C995" t="str">
            <v>Wagon Drill</v>
          </cell>
          <cell r="D995" t="str">
            <v>day</v>
          </cell>
          <cell r="E995">
            <v>1216</v>
          </cell>
        </row>
        <row r="996">
          <cell r="B996" t="str">
            <v>Pumping ChargesCmt</v>
          </cell>
          <cell r="C996" t="str">
            <v>Pumping Charges</v>
          </cell>
          <cell r="D996" t="str">
            <v>Cmt</v>
          </cell>
          <cell r="E996">
            <v>200</v>
          </cell>
        </row>
        <row r="997">
          <cell r="B997" t="str">
            <v>MS PlateRent per Test</v>
          </cell>
          <cell r="C997" t="str">
            <v>MS Plate</v>
          </cell>
          <cell r="D997" t="str">
            <v>Rent per Test</v>
          </cell>
          <cell r="E997">
            <v>624</v>
          </cell>
        </row>
        <row r="998">
          <cell r="B998" t="str">
            <v>RS JoistRent per Test</v>
          </cell>
          <cell r="C998" t="str">
            <v xml:space="preserve">RS Joist </v>
          </cell>
          <cell r="D998" t="str">
            <v>Rent per Test</v>
          </cell>
          <cell r="E998">
            <v>12175</v>
          </cell>
        </row>
        <row r="999">
          <cell r="B999" t="str">
            <v>Wooden SlipperRent per Test</v>
          </cell>
          <cell r="C999" t="str">
            <v xml:space="preserve">Wooden Slipper </v>
          </cell>
          <cell r="D999" t="str">
            <v>Rent per Test</v>
          </cell>
          <cell r="E999">
            <v>5900</v>
          </cell>
        </row>
        <row r="1000">
          <cell r="B1000" t="str">
            <v>Pile Boaring Machine 325 to 400 mmDay</v>
          </cell>
          <cell r="C1000" t="str">
            <v>Pile Boaring Machine 325 to 400 mm</v>
          </cell>
          <cell r="D1000" t="str">
            <v>Day</v>
          </cell>
          <cell r="E1000">
            <v>4110</v>
          </cell>
        </row>
        <row r="1001">
          <cell r="B1001" t="str">
            <v>Pile Boaring Machine 425 to 500 mmDay</v>
          </cell>
          <cell r="C1001" t="str">
            <v>Pile Boaring Machine 425 to 500 mm</v>
          </cell>
          <cell r="D1001" t="str">
            <v>Day</v>
          </cell>
          <cell r="E1001">
            <v>4280</v>
          </cell>
        </row>
        <row r="1002">
          <cell r="B1002" t="str">
            <v>Pile Boaring Machine 525 to 600 mmDay</v>
          </cell>
          <cell r="C1002" t="str">
            <v>Pile Boaring Machine 525 to 600 mm</v>
          </cell>
          <cell r="D1002" t="str">
            <v>Day</v>
          </cell>
          <cell r="E1002">
            <v>4762</v>
          </cell>
        </row>
        <row r="1003">
          <cell r="B1003" t="str">
            <v>Pile Boaring Machine 625 to 700 mmDay</v>
          </cell>
          <cell r="C1003" t="str">
            <v>Pile Boaring Machine 625 to 700 mm</v>
          </cell>
          <cell r="D1003" t="str">
            <v>Day</v>
          </cell>
          <cell r="E1003">
            <v>5713</v>
          </cell>
        </row>
        <row r="1004">
          <cell r="B1004" t="str">
            <v>Pile Boaring Machine 725 to 1050 mmDay</v>
          </cell>
          <cell r="C1004" t="str">
            <v>Pile Boaring Machine 725 to 1050 mm</v>
          </cell>
          <cell r="D1004" t="str">
            <v>Day</v>
          </cell>
          <cell r="E1004">
            <v>6200</v>
          </cell>
        </row>
        <row r="1005">
          <cell r="B1005" t="str">
            <v>Structural steelKg.</v>
          </cell>
          <cell r="C1005" t="str">
            <v>Structural steel</v>
          </cell>
          <cell r="D1005" t="str">
            <v>Kg.</v>
          </cell>
          <cell r="E1005">
            <v>460</v>
          </cell>
        </row>
        <row r="1006">
          <cell r="B1006" t="str">
            <v>FevicolKg.</v>
          </cell>
          <cell r="C1006" t="str">
            <v>Fevicol</v>
          </cell>
          <cell r="D1006" t="str">
            <v>Kg.</v>
          </cell>
          <cell r="E1006">
            <v>197</v>
          </cell>
        </row>
        <row r="1007">
          <cell r="B1007" t="str">
            <v>LockNo.</v>
          </cell>
          <cell r="C1007" t="str">
            <v>Lock</v>
          </cell>
          <cell r="D1007" t="str">
            <v>No.</v>
          </cell>
          <cell r="E1007">
            <v>761</v>
          </cell>
        </row>
        <row r="1008">
          <cell r="B1008" t="str">
            <v>A.A.C.Block of size (625x240x225)mmCmt</v>
          </cell>
          <cell r="C1008" t="str">
            <v>A.A.C.Block of size (625x240x225)mm</v>
          </cell>
          <cell r="D1008" t="str">
            <v>Cmt</v>
          </cell>
          <cell r="E1008">
            <v>3500</v>
          </cell>
        </row>
        <row r="1009">
          <cell r="B1009" t="str">
            <v>M.S.BarKg</v>
          </cell>
          <cell r="C1009" t="str">
            <v>M.S.Bar</v>
          </cell>
          <cell r="D1009" t="str">
            <v>Kg</v>
          </cell>
          <cell r="E1009">
            <v>43</v>
          </cell>
        </row>
        <row r="1010">
          <cell r="B1010" t="str">
            <v>Ecolite of size (625x240x225)mmNo.</v>
          </cell>
          <cell r="C1010" t="str">
            <v>Ecolite of size (625x240x225)mm</v>
          </cell>
          <cell r="D1010" t="str">
            <v>No.</v>
          </cell>
          <cell r="E1010">
            <v>350</v>
          </cell>
        </row>
        <row r="1011">
          <cell r="B1011" t="str">
            <v>PVC 160mm dia pipe 2 Meter LongRmt</v>
          </cell>
          <cell r="C1011" t="str">
            <v>PVC 160mm dia pipe 2 Meter Long</v>
          </cell>
          <cell r="D1011" t="str">
            <v>Rmt</v>
          </cell>
          <cell r="E1011">
            <v>605</v>
          </cell>
        </row>
        <row r="1012">
          <cell r="B1012" t="str">
            <v>Bitumen 85/25 GradeKg.</v>
          </cell>
          <cell r="C1012" t="str">
            <v>Bitumen 85/25 Grade</v>
          </cell>
          <cell r="D1012" t="str">
            <v>Kg.</v>
          </cell>
          <cell r="E1012">
            <v>40</v>
          </cell>
        </row>
        <row r="1013">
          <cell r="B1013" t="str">
            <v>Bitumen 85/25 Grade Cold PrimerKg.</v>
          </cell>
          <cell r="C1013" t="str">
            <v>Bitumen 85/25 Grade Cold Primer</v>
          </cell>
          <cell r="D1013" t="str">
            <v>Kg.</v>
          </cell>
          <cell r="E1013">
            <v>40</v>
          </cell>
        </row>
        <row r="1014">
          <cell r="B1014" t="str">
            <v>Grit (Add Below 5.6)Cmt</v>
          </cell>
          <cell r="C1014" t="str">
            <v>Grit (Add Below 5.6)</v>
          </cell>
          <cell r="D1014" t="str">
            <v>Cmt</v>
          </cell>
          <cell r="E1014">
            <v>675</v>
          </cell>
        </row>
        <row r="1015">
          <cell r="B1015" t="str">
            <v>Bitumen FeltSqm</v>
          </cell>
          <cell r="C1015" t="str">
            <v>Bitumen Felt</v>
          </cell>
          <cell r="D1015" t="str">
            <v>Sqm</v>
          </cell>
          <cell r="E1015">
            <v>131.25</v>
          </cell>
        </row>
        <row r="1016">
          <cell r="B1016" t="str">
            <v>BentoniteM.T.</v>
          </cell>
          <cell r="C1016" t="str">
            <v>Bentonite</v>
          </cell>
          <cell r="D1016" t="str">
            <v>M.T.</v>
          </cell>
          <cell r="E1016">
            <v>1600</v>
          </cell>
        </row>
        <row r="1017">
          <cell r="B1017" t="str">
            <v>Bentonite PumpDay</v>
          </cell>
          <cell r="C1017" t="str">
            <v>Bentonite Pump</v>
          </cell>
          <cell r="D1017" t="str">
            <v>Day</v>
          </cell>
          <cell r="E1017">
            <v>75</v>
          </cell>
        </row>
        <row r="1018">
          <cell r="B1018" t="str">
            <v>Cement Greay O.P.C.bag</v>
          </cell>
          <cell r="C1018" t="str">
            <v>Cement Greay O.P.C.</v>
          </cell>
          <cell r="D1018" t="str">
            <v>bag</v>
          </cell>
          <cell r="E1018">
            <v>235</v>
          </cell>
        </row>
        <row r="1019">
          <cell r="B1019" t="str">
            <v>Concrete Mixture 10/7 CftDay</v>
          </cell>
          <cell r="C1019" t="str">
            <v>Concrete Mixture 10/7 Cft</v>
          </cell>
          <cell r="D1019" t="str">
            <v>Day</v>
          </cell>
          <cell r="E1019">
            <v>1496</v>
          </cell>
        </row>
        <row r="1020">
          <cell r="B1020" t="str">
            <v>Vibrator (Diesel)Day</v>
          </cell>
          <cell r="C1020" t="str">
            <v>Vibrator (Diesel)</v>
          </cell>
          <cell r="D1020" t="str">
            <v>Day</v>
          </cell>
          <cell r="E1020">
            <v>960</v>
          </cell>
        </row>
        <row r="1021">
          <cell r="B1021" t="str">
            <v>Jungle wood (non teak) normalM.T.</v>
          </cell>
          <cell r="C1021" t="str">
            <v>Jungle wood (non teak) normal</v>
          </cell>
          <cell r="D1021" t="str">
            <v>M.T.</v>
          </cell>
          <cell r="E1021">
            <v>30531</v>
          </cell>
        </row>
        <row r="1022">
          <cell r="B1022" t="str">
            <v>Alluminium rod 25mm diaRmt.</v>
          </cell>
          <cell r="C1022" t="str">
            <v>Alluminium rod 25mm dia</v>
          </cell>
          <cell r="D1022" t="str">
            <v>Rmt.</v>
          </cell>
          <cell r="E1022">
            <v>56</v>
          </cell>
        </row>
        <row r="1023">
          <cell r="B1023" t="str">
            <v>Chunam / White lime PowderKg.</v>
          </cell>
          <cell r="C1023" t="str">
            <v>Chunam / White lime Powder</v>
          </cell>
          <cell r="D1023" t="str">
            <v>Kg.</v>
          </cell>
          <cell r="E1023">
            <v>15</v>
          </cell>
        </row>
        <row r="1024">
          <cell r="B1024" t="str">
            <v>TOR SteelM.T.</v>
          </cell>
          <cell r="C1024" t="str">
            <v>TOR Steel</v>
          </cell>
          <cell r="D1024" t="str">
            <v>M.T.</v>
          </cell>
          <cell r="E1024">
            <v>33425</v>
          </cell>
        </row>
        <row r="1025">
          <cell r="B1025" t="str">
            <v>Fire woodKg</v>
          </cell>
          <cell r="C1025" t="str">
            <v xml:space="preserve">Fire wood </v>
          </cell>
          <cell r="D1025" t="str">
            <v>Kg</v>
          </cell>
          <cell r="E1025">
            <v>3.39</v>
          </cell>
        </row>
        <row r="1026">
          <cell r="B1026" t="str">
            <v>Bitumen Pad 25mm thick 1.20 x 1.20 MtrSmt.</v>
          </cell>
          <cell r="C1026" t="str">
            <v>Bitumen Pad 25mm thick 1.20 x 1.20 Mtr</v>
          </cell>
          <cell r="D1026" t="str">
            <v>Smt.</v>
          </cell>
          <cell r="E1026">
            <v>866</v>
          </cell>
        </row>
        <row r="1027">
          <cell r="B1027" t="str">
            <v>Polydee-LM 150mm widthR.Mt.</v>
          </cell>
          <cell r="C1027" t="str">
            <v>Polydee-LM 150mm width</v>
          </cell>
          <cell r="D1027" t="str">
            <v>R.Mt.</v>
          </cell>
          <cell r="E1027">
            <v>545</v>
          </cell>
        </row>
        <row r="1028">
          <cell r="B1028" t="str">
            <v>Guiniting GunHour</v>
          </cell>
          <cell r="C1028" t="str">
            <v>Guiniting Gun</v>
          </cell>
          <cell r="D1028" t="str">
            <v>Hour</v>
          </cell>
          <cell r="E1028">
            <v>259</v>
          </cell>
        </row>
        <row r="1029">
          <cell r="B1029" t="str">
            <v>Neeru / SanalaBag</v>
          </cell>
          <cell r="C1029" t="str">
            <v>Neeru / Sanala</v>
          </cell>
          <cell r="D1029" t="str">
            <v>Bag</v>
          </cell>
          <cell r="E1029">
            <v>100</v>
          </cell>
        </row>
        <row r="1030">
          <cell r="B1030" t="str">
            <v>G.I. Sheet (plain) 22 BWGM.T.</v>
          </cell>
          <cell r="C1030" t="str">
            <v>G.I. Sheet (plain) 22 BWG</v>
          </cell>
          <cell r="D1030" t="str">
            <v>M.T.</v>
          </cell>
          <cell r="E1030">
            <v>62758</v>
          </cell>
        </row>
        <row r="1031">
          <cell r="B1031" t="str">
            <v>Teak wood battens 50*25mmCu.Mt.</v>
          </cell>
          <cell r="C1031" t="str">
            <v>Teak wood battens 50*25mm</v>
          </cell>
          <cell r="D1031" t="str">
            <v>Cu.Mt.</v>
          </cell>
          <cell r="E1031">
            <v>55344</v>
          </cell>
        </row>
        <row r="1032">
          <cell r="B1032" t="str">
            <v>Teak wood batten 25 mm * 12 mmCu.Mt.</v>
          </cell>
          <cell r="C1032" t="str">
            <v>Teak wood batten 25 mm * 12 mm</v>
          </cell>
          <cell r="D1032" t="str">
            <v>Cu.Mt.</v>
          </cell>
          <cell r="E1032">
            <v>55344</v>
          </cell>
        </row>
        <row r="1033">
          <cell r="B1033" t="str">
            <v>Pannel roofing, fabrication, auto seaming &amp; installationDay</v>
          </cell>
          <cell r="C1033" t="str">
            <v>Pannel roofing, fabrication, auto seaming &amp; installation</v>
          </cell>
          <cell r="D1033" t="str">
            <v>Day</v>
          </cell>
          <cell r="E1033">
            <v>420</v>
          </cell>
        </row>
        <row r="1034">
          <cell r="B1034" t="str">
            <v>Ultima TilesSmt</v>
          </cell>
          <cell r="C1034" t="str">
            <v>Ultima Tiles</v>
          </cell>
          <cell r="D1034" t="str">
            <v>Smt</v>
          </cell>
          <cell r="E1034">
            <v>1183</v>
          </cell>
        </row>
        <row r="1035">
          <cell r="B1035" t="str">
            <v>Precoated Galvanised Steel Plain SheetSmt</v>
          </cell>
          <cell r="C1035" t="str">
            <v>Precoated Galvanised Steel Plain Sheet</v>
          </cell>
          <cell r="D1035" t="str">
            <v>Smt</v>
          </cell>
          <cell r="E1035">
            <v>875</v>
          </cell>
        </row>
        <row r="1036">
          <cell r="B1036" t="str">
            <v>Chain and pullyDay</v>
          </cell>
          <cell r="C1036" t="str">
            <v>Chain and pully</v>
          </cell>
          <cell r="D1036" t="str">
            <v>Day</v>
          </cell>
          <cell r="E1036">
            <v>226</v>
          </cell>
        </row>
        <row r="1037">
          <cell r="B1037" t="str">
            <v>Welding machineDay</v>
          </cell>
          <cell r="C1037" t="str">
            <v>Welding machine</v>
          </cell>
          <cell r="D1037" t="str">
            <v>Day</v>
          </cell>
          <cell r="E1037">
            <v>336</v>
          </cell>
        </row>
        <row r="1038">
          <cell r="B1038" t="str">
            <v>Electric drill machineDay</v>
          </cell>
          <cell r="C1038" t="str">
            <v>Electric drill machine</v>
          </cell>
          <cell r="D1038" t="str">
            <v>Day</v>
          </cell>
          <cell r="E1038">
            <v>339</v>
          </cell>
        </row>
        <row r="1039">
          <cell r="B1039" t="str">
            <v>Electric gas cutting machineDay</v>
          </cell>
          <cell r="C1039" t="str">
            <v>Electric gas cutting machine</v>
          </cell>
          <cell r="D1039" t="str">
            <v>Day</v>
          </cell>
          <cell r="E1039">
            <v>245</v>
          </cell>
        </row>
        <row r="1040">
          <cell r="B1040" t="str">
            <v>RammerHour</v>
          </cell>
          <cell r="C1040" t="str">
            <v>Rammer</v>
          </cell>
          <cell r="D1040" t="str">
            <v>Hour</v>
          </cell>
          <cell r="E1040">
            <v>156</v>
          </cell>
        </row>
        <row r="1041">
          <cell r="B1041" t="str">
            <v>Dumper 6 Cu.Mt Capacity with VTS (vehicle tracking system)Hour</v>
          </cell>
          <cell r="C1041" t="str">
            <v>Dumper 6 Cu.Mt Capacity with VTS (vehicle tracking system)</v>
          </cell>
          <cell r="D1041" t="str">
            <v>Hour</v>
          </cell>
          <cell r="E1041">
            <v>2345</v>
          </cell>
        </row>
        <row r="1042">
          <cell r="B1042" t="str">
            <v>Tubular SteelM.T.</v>
          </cell>
          <cell r="C1042" t="str">
            <v>Tubular Steel</v>
          </cell>
          <cell r="D1042" t="str">
            <v>M.T.</v>
          </cell>
          <cell r="E1042">
            <v>45000</v>
          </cell>
        </row>
        <row r="1043">
          <cell r="B1043" t="str">
            <v>Polishing machine with PolishmanDay</v>
          </cell>
          <cell r="C1043" t="str">
            <v xml:space="preserve">Polishing machine with Polishman </v>
          </cell>
          <cell r="D1043" t="str">
            <v>Day</v>
          </cell>
          <cell r="E1043">
            <v>771</v>
          </cell>
        </row>
        <row r="1044">
          <cell r="B1044" t="str">
            <v>Kota stone (Hand cut) upto 45-55mm thick one side polishedSq.Mt.</v>
          </cell>
          <cell r="C1044" t="str">
            <v>Kota stone (Hand cut) upto 45-55mm thick one side polished</v>
          </cell>
          <cell r="D1044" t="str">
            <v>Sq.Mt.</v>
          </cell>
          <cell r="E1044">
            <v>550</v>
          </cell>
        </row>
        <row r="1045">
          <cell r="B1045" t="str">
            <v>Tile Cutting MachineHour</v>
          </cell>
          <cell r="C1045" t="str">
            <v>Tile Cutting Machine</v>
          </cell>
          <cell r="D1045" t="str">
            <v>Hour</v>
          </cell>
          <cell r="E1045">
            <v>26</v>
          </cell>
        </row>
        <row r="1046">
          <cell r="B1046" t="str">
            <v>Hand polishing with PolishmanDay</v>
          </cell>
          <cell r="C1046" t="str">
            <v>Hand polishing with Polishman</v>
          </cell>
          <cell r="D1046" t="str">
            <v>Day</v>
          </cell>
          <cell r="E1046">
            <v>450</v>
          </cell>
        </row>
        <row r="1047">
          <cell r="B1047" t="str">
            <v>Tile Polishing Machine (Grinder)Day</v>
          </cell>
          <cell r="C1047" t="str">
            <v>Tile Polishing Machine (Grinder)</v>
          </cell>
          <cell r="D1047" t="str">
            <v>Day</v>
          </cell>
          <cell r="E1047">
            <v>185</v>
          </cell>
        </row>
        <row r="1048">
          <cell r="B1048" t="str">
            <v>Anticorrrisive Primer CoatLtr.</v>
          </cell>
          <cell r="C1048" t="str">
            <v>Anticorrrisive Primer Coat</v>
          </cell>
          <cell r="D1048" t="str">
            <v>Ltr.</v>
          </cell>
          <cell r="E1048">
            <v>145</v>
          </cell>
        </row>
        <row r="1049">
          <cell r="B1049" t="str">
            <v>Swaling CoatLtr.</v>
          </cell>
          <cell r="C1049" t="str">
            <v xml:space="preserve">Swaling Coat </v>
          </cell>
          <cell r="D1049" t="str">
            <v>Ltr.</v>
          </cell>
          <cell r="E1049">
            <v>132</v>
          </cell>
        </row>
        <row r="1050">
          <cell r="B1050" t="str">
            <v>PVC Coated GI WireL/M</v>
          </cell>
          <cell r="C1050" t="str">
            <v>PVC Coated GI Wire</v>
          </cell>
          <cell r="D1050" t="str">
            <v>L/M</v>
          </cell>
          <cell r="E1050">
            <v>180</v>
          </cell>
        </row>
        <row r="1051">
          <cell r="B1051" t="str">
            <v>Repairs to cut ends and damages with special liquid epoxyL/M</v>
          </cell>
          <cell r="C1051" t="str">
            <v>Repairs to cut ends and damages with special liquid epoxy</v>
          </cell>
          <cell r="D1051" t="str">
            <v>L/M</v>
          </cell>
          <cell r="E1051">
            <v>100</v>
          </cell>
        </row>
        <row r="1052">
          <cell r="B1052" t="str">
            <v>Careful handling of slow bending, wooden battens between row of coated bars PVC pipe pcs. To cover work bench pins or use of bars bending machine etcL/M</v>
          </cell>
          <cell r="C1052" t="str">
            <v>Careful handling of slow bending, wooden battens between row of coated bars PVC pipe pcs. To cover work bench pins or use of bars bending machine etc</v>
          </cell>
          <cell r="D1052" t="str">
            <v>L/M</v>
          </cell>
          <cell r="E1052">
            <v>250</v>
          </cell>
        </row>
        <row r="1053">
          <cell r="B1053" t="str">
            <v>Epoxy paintLtr</v>
          </cell>
          <cell r="C1053" t="str">
            <v>Epoxy paint</v>
          </cell>
          <cell r="D1053" t="str">
            <v>Ltr</v>
          </cell>
          <cell r="E1053">
            <v>350</v>
          </cell>
        </row>
        <row r="1054">
          <cell r="B1054" t="str">
            <v>Stainless steel hooks and eyes 200 mmNo.</v>
          </cell>
          <cell r="C1054" t="str">
            <v>Stainless steel hooks and eyes 200 mm</v>
          </cell>
          <cell r="D1054" t="str">
            <v>No.</v>
          </cell>
          <cell r="E1054">
            <v>65</v>
          </cell>
        </row>
        <row r="1055">
          <cell r="B1055" t="str">
            <v>Steel WindowKg.</v>
          </cell>
          <cell r="C1055" t="str">
            <v>Steel Window</v>
          </cell>
          <cell r="D1055" t="str">
            <v>Kg.</v>
          </cell>
          <cell r="E1055">
            <v>46</v>
          </cell>
        </row>
        <row r="1056">
          <cell r="B1056" t="str">
            <v>Powder CoatingSq.Mt.</v>
          </cell>
          <cell r="C1056" t="str">
            <v>Powder Coating</v>
          </cell>
          <cell r="D1056" t="str">
            <v>Sq.Mt.</v>
          </cell>
          <cell r="E1056">
            <v>430.4</v>
          </cell>
        </row>
        <row r="1057">
          <cell r="B1057" t="str">
            <v>Rubber LiningR.Mt.</v>
          </cell>
          <cell r="C1057" t="str">
            <v>Rubber Lining</v>
          </cell>
          <cell r="D1057" t="str">
            <v>R.Mt.</v>
          </cell>
          <cell r="E1057">
            <v>23</v>
          </cell>
        </row>
        <row r="1059">
          <cell r="B1059" t="str">
            <v>Ply wood 9 mm thickSq.Mt.</v>
          </cell>
          <cell r="C1059" t="str">
            <v>Ply wood 9 mm thick</v>
          </cell>
          <cell r="D1059" t="str">
            <v>Sq.Mt.</v>
          </cell>
          <cell r="E1059">
            <v>395</v>
          </cell>
        </row>
        <row r="1060">
          <cell r="B1060">
            <v>0</v>
          </cell>
        </row>
        <row r="1061">
          <cell r="B1061">
            <v>0</v>
          </cell>
        </row>
        <row r="1062">
          <cell r="B1062">
            <v>0</v>
          </cell>
        </row>
        <row r="1063">
          <cell r="B1063" t="str">
            <v>Laminated board double 12mm thickSq.Mt.</v>
          </cell>
          <cell r="C1063" t="str">
            <v>Laminated board double 12mm thick</v>
          </cell>
          <cell r="D1063" t="str">
            <v>Sq.Mt.</v>
          </cell>
          <cell r="E1063">
            <v>740</v>
          </cell>
        </row>
        <row r="1064">
          <cell r="B1064" t="str">
            <v>Alluminium Section anodizedKg.</v>
          </cell>
          <cell r="C1064" t="str">
            <v>Alluminium Section anodized</v>
          </cell>
          <cell r="D1064" t="str">
            <v>Kg.</v>
          </cell>
          <cell r="E1064">
            <v>205</v>
          </cell>
        </row>
        <row r="1065">
          <cell r="B1065" t="str">
            <v>Handle iron oxidised 150 mmNo.</v>
          </cell>
          <cell r="C1065" t="str">
            <v>Handle iron oxidised 150 mm</v>
          </cell>
          <cell r="D1065" t="str">
            <v>No.</v>
          </cell>
          <cell r="E1065">
            <v>50</v>
          </cell>
        </row>
        <row r="1066">
          <cell r="B1066" t="str">
            <v>Hinges iron oxidised 100 mmNo.</v>
          </cell>
          <cell r="C1066" t="str">
            <v xml:space="preserve">Hinges iron oxidised 100 mm </v>
          </cell>
          <cell r="D1066" t="str">
            <v>No.</v>
          </cell>
          <cell r="E1066">
            <v>35</v>
          </cell>
        </row>
        <row r="1067">
          <cell r="B1067" t="str">
            <v>T. W. PARTICLE BOARD, BOTH FACE LAMINATED 12MMSmt.</v>
          </cell>
          <cell r="C1067" t="str">
            <v>T. W. PARTICLE BOARD, BOTH FACE LAMINATED 12MM</v>
          </cell>
          <cell r="D1067" t="str">
            <v>Smt.</v>
          </cell>
          <cell r="E1067">
            <v>382</v>
          </cell>
        </row>
        <row r="1068">
          <cell r="B1068" t="str">
            <v>Battens T.W. 70 x 45 mmCmt.</v>
          </cell>
          <cell r="C1068" t="str">
            <v>Battens T.W. 70 x 45 mm</v>
          </cell>
          <cell r="D1068" t="str">
            <v>Cmt.</v>
          </cell>
          <cell r="E1068">
            <v>75000</v>
          </cell>
        </row>
        <row r="1069">
          <cell r="B1069" t="str">
            <v>Nuts and BoltsNos.</v>
          </cell>
          <cell r="C1069" t="str">
            <v>Nuts and Bolts</v>
          </cell>
          <cell r="D1069" t="str">
            <v>Nos.</v>
          </cell>
          <cell r="E1069">
            <v>99</v>
          </cell>
        </row>
        <row r="1070">
          <cell r="B1070" t="str">
            <v>Cement MortarLumpsum</v>
          </cell>
          <cell r="C1070" t="str">
            <v>Cement Mortar</v>
          </cell>
          <cell r="D1070" t="str">
            <v>Lumpsum</v>
          </cell>
          <cell r="E1070">
            <v>32</v>
          </cell>
        </row>
        <row r="1071">
          <cell r="B1071" t="str">
            <v>Plain FRP Sheet 22 B.W.G.Smt.</v>
          </cell>
          <cell r="C1071" t="str">
            <v>Plain FRP Sheet 22 B.W.G.</v>
          </cell>
          <cell r="D1071" t="str">
            <v>Smt.</v>
          </cell>
          <cell r="E1071">
            <v>2132</v>
          </cell>
        </row>
        <row r="1072">
          <cell r="B1072" t="str">
            <v>TW Runner (6" x 3")Cmt.</v>
          </cell>
          <cell r="C1072" t="str">
            <v>TW Runner (6" x 3")</v>
          </cell>
          <cell r="D1072" t="str">
            <v>Cmt.</v>
          </cell>
          <cell r="E1072">
            <v>75000</v>
          </cell>
        </row>
        <row r="1073">
          <cell r="B1073" t="str">
            <v>Alluminium ScrewDoz.</v>
          </cell>
          <cell r="C1073" t="str">
            <v>Alluminium Screw</v>
          </cell>
          <cell r="D1073" t="str">
            <v>Doz.</v>
          </cell>
          <cell r="E1073">
            <v>4.6500000000000004</v>
          </cell>
        </row>
        <row r="1074">
          <cell r="B1074" t="str">
            <v>F PattiKg.</v>
          </cell>
          <cell r="C1074" t="str">
            <v>F Patti</v>
          </cell>
          <cell r="D1074" t="str">
            <v>Kg.</v>
          </cell>
          <cell r="E1074">
            <v>175</v>
          </cell>
        </row>
        <row r="1077">
          <cell r="B1077" t="str">
            <v>Drill BitsDay</v>
          </cell>
          <cell r="C1077" t="str">
            <v>Drill Bits</v>
          </cell>
          <cell r="D1077" t="str">
            <v>Day</v>
          </cell>
          <cell r="E1077">
            <v>171</v>
          </cell>
        </row>
        <row r="1078">
          <cell r="B1078" t="str">
            <v>Water jet with accessoriesNo.</v>
          </cell>
          <cell r="C1078" t="str">
            <v xml:space="preserve">Water jet with accessories </v>
          </cell>
          <cell r="D1078" t="str">
            <v>No.</v>
          </cell>
          <cell r="E1078">
            <v>325</v>
          </cell>
        </row>
        <row r="1079">
          <cell r="B1079" t="str">
            <v>Ultra 250 mm. dia. uPVC 90 degree junction chamber base with U trapNo.</v>
          </cell>
          <cell r="C1079" t="str">
            <v>Ultra 250 mm. dia. uPVC 90 degree junction chamber base with U trap</v>
          </cell>
          <cell r="D1079" t="str">
            <v>No.</v>
          </cell>
          <cell r="E1079">
            <v>1008</v>
          </cell>
        </row>
        <row r="1080">
          <cell r="B1080" t="str">
            <v>Ultra 250 mm.dia. uPVC Cover &amp; FrameNo.</v>
          </cell>
          <cell r="C1080" t="str">
            <v>Ultra 250 mm.dia. uPVC  Cover &amp; Frame</v>
          </cell>
          <cell r="D1080" t="str">
            <v>No.</v>
          </cell>
          <cell r="E1080">
            <v>386</v>
          </cell>
        </row>
        <row r="1081">
          <cell r="B1081" t="str">
            <v>uPVC Blanking Plug 110 mmNo.</v>
          </cell>
          <cell r="C1081" t="str">
            <v>uPVC Blanking Plug 110 mm</v>
          </cell>
          <cell r="D1081" t="str">
            <v>No.</v>
          </cell>
          <cell r="E1081">
            <v>278</v>
          </cell>
        </row>
        <row r="1082">
          <cell r="B1082" t="str">
            <v>uPVC 90 degree bendNo.</v>
          </cell>
          <cell r="C1082" t="str">
            <v>uPVC 90 degree bend</v>
          </cell>
          <cell r="D1082" t="str">
            <v>No.</v>
          </cell>
          <cell r="E1082">
            <v>262</v>
          </cell>
        </row>
        <row r="1083">
          <cell r="B1083" t="str">
            <v>Ultra Shaft 250x470mmNo.</v>
          </cell>
          <cell r="C1083" t="str">
            <v>Ultra Shaft 250x470mm</v>
          </cell>
          <cell r="D1083" t="str">
            <v>No.</v>
          </cell>
          <cell r="E1083">
            <v>383</v>
          </cell>
        </row>
        <row r="1084">
          <cell r="B1084" t="str">
            <v>EngraverDay</v>
          </cell>
          <cell r="C1084" t="str">
            <v>Engraver</v>
          </cell>
          <cell r="D1084" t="str">
            <v>Day</v>
          </cell>
          <cell r="E1084">
            <v>29</v>
          </cell>
        </row>
        <row r="1085">
          <cell r="B1085" t="str">
            <v>Teak wood planks above 2.5m lengthCu.Mt.</v>
          </cell>
          <cell r="C1085" t="str">
            <v>Teak wood planks above 2.5m length</v>
          </cell>
          <cell r="D1085" t="str">
            <v>Cu.Mt.</v>
          </cell>
          <cell r="E1085">
            <v>85000</v>
          </cell>
        </row>
        <row r="1086">
          <cell r="B1086" t="str">
            <v>Polydee-LMR.Mt.</v>
          </cell>
          <cell r="C1086" t="str">
            <v>Polydee-LM</v>
          </cell>
          <cell r="D1086" t="str">
            <v>R.Mt.</v>
          </cell>
          <cell r="E1086">
            <v>505</v>
          </cell>
        </row>
        <row r="1087">
          <cell r="B1087" t="str">
            <v>Siporex Block 75x240x650 mmNo.</v>
          </cell>
          <cell r="C1087" t="str">
            <v>Siporex Block 75x240x650 mm</v>
          </cell>
          <cell r="D1087" t="str">
            <v>No.</v>
          </cell>
          <cell r="E1087">
            <v>67.459999999999994</v>
          </cell>
        </row>
        <row r="1088">
          <cell r="B1088" t="str">
            <v>GBP Build Fast plusKg.</v>
          </cell>
          <cell r="C1088" t="str">
            <v xml:space="preserve">GBP Build Fast plus </v>
          </cell>
          <cell r="D1088" t="str">
            <v>Kg.</v>
          </cell>
          <cell r="E1088">
            <v>29.33</v>
          </cell>
        </row>
        <row r="1089">
          <cell r="B1089" t="str">
            <v>Siporex Block 100x240x650 mmNo.</v>
          </cell>
          <cell r="C1089" t="str">
            <v>Siporex Block 100x240x650 mm</v>
          </cell>
          <cell r="D1089" t="str">
            <v>No.</v>
          </cell>
          <cell r="E1089">
            <v>74.2</v>
          </cell>
        </row>
        <row r="1090">
          <cell r="B1090" t="str">
            <v>Siporex Block 200x240x650 mmNo.</v>
          </cell>
          <cell r="C1090" t="str">
            <v>Siporex Block 200x240x650 mm</v>
          </cell>
          <cell r="D1090" t="str">
            <v>No.</v>
          </cell>
          <cell r="E1090">
            <v>150.15</v>
          </cell>
        </row>
        <row r="1091">
          <cell r="B1091" t="str">
            <v>Bamboo 50mm dia.R.Mt</v>
          </cell>
          <cell r="C1091" t="str">
            <v xml:space="preserve">Bamboo 50mm dia. </v>
          </cell>
          <cell r="D1091" t="str">
            <v>R.Mt</v>
          </cell>
          <cell r="E1091">
            <v>14</v>
          </cell>
        </row>
        <row r="1092">
          <cell r="B1092" t="str">
            <v>Hold Fast for Steel GateNo.</v>
          </cell>
          <cell r="C1092" t="str">
            <v>Hold Fast for Steel Gate</v>
          </cell>
          <cell r="D1092" t="str">
            <v>No.</v>
          </cell>
          <cell r="E1092">
            <v>53</v>
          </cell>
        </row>
        <row r="1093">
          <cell r="B1093" t="str">
            <v>Nut Boldts 12 mm dia. /Nails all sizeNo.</v>
          </cell>
          <cell r="C1093" t="str">
            <v>Nut Boldts 12 mm dia. /Nails all size</v>
          </cell>
          <cell r="D1093" t="str">
            <v>No.</v>
          </cell>
          <cell r="E1093">
            <v>71</v>
          </cell>
        </row>
        <row r="1094">
          <cell r="B1094" t="str">
            <v>M.S. Pipe 40 mm diaRmt</v>
          </cell>
          <cell r="C1094" t="str">
            <v>M.S. Pipe 40 mm dia</v>
          </cell>
          <cell r="D1094" t="str">
            <v>Rmt</v>
          </cell>
          <cell r="E1094">
            <v>129</v>
          </cell>
        </row>
        <row r="1095">
          <cell r="B1095" t="str">
            <v>Welding RodBox</v>
          </cell>
          <cell r="C1095" t="str">
            <v>Welding Rod</v>
          </cell>
          <cell r="D1095" t="str">
            <v>Box</v>
          </cell>
          <cell r="E1095">
            <v>350</v>
          </cell>
        </row>
        <row r="1096">
          <cell r="B1096" t="str">
            <v>PVC hand rail coverRmt.</v>
          </cell>
          <cell r="C1096" t="str">
            <v>PVC hand rail cover</v>
          </cell>
          <cell r="D1096" t="str">
            <v>Rmt.</v>
          </cell>
          <cell r="E1096">
            <v>200</v>
          </cell>
        </row>
        <row r="1097">
          <cell r="B1097" t="str">
            <v>Vision PanelNo.</v>
          </cell>
          <cell r="C1097" t="str">
            <v>Vision Panel</v>
          </cell>
          <cell r="D1097" t="str">
            <v>No.</v>
          </cell>
          <cell r="E1097">
            <v>205</v>
          </cell>
        </row>
        <row r="1098">
          <cell r="B1098" t="str">
            <v>Solid core shutter 35 mm thick with commercial veneer facing and phenol bondedSq.mt.</v>
          </cell>
          <cell r="C1098" t="str">
            <v>Solid core shutter 35 mm thick with commercial veneer facing and phenol bonded</v>
          </cell>
          <cell r="D1098" t="str">
            <v>Sq.mt.</v>
          </cell>
          <cell r="E1098">
            <v>1080</v>
          </cell>
        </row>
        <row r="1099">
          <cell r="B1099" t="str">
            <v>Oil PaintLtr.</v>
          </cell>
          <cell r="C1099" t="str">
            <v>Oil Paint</v>
          </cell>
          <cell r="D1099" t="str">
            <v>Ltr.</v>
          </cell>
          <cell r="E1099">
            <v>258</v>
          </cell>
        </row>
        <row r="1100">
          <cell r="B1100" t="str">
            <v>Acrylic Plain Sheet 2 mm thickSq.Mt.</v>
          </cell>
          <cell r="C1100" t="str">
            <v>Acrylic Plain Sheet 2 mm thick</v>
          </cell>
          <cell r="D1100" t="str">
            <v>Sq.Mt.</v>
          </cell>
          <cell r="E1100">
            <v>670</v>
          </cell>
        </row>
        <row r="1101">
          <cell r="B1101" t="str">
            <v>Aluminium Sheet 24 B.W.GSq.mt.</v>
          </cell>
          <cell r="C1101" t="str">
            <v>Aluminium Sheet 24 B.W.G</v>
          </cell>
          <cell r="D1101" t="str">
            <v>Sq.mt.</v>
          </cell>
          <cell r="E1101">
            <v>365</v>
          </cell>
        </row>
        <row r="1102">
          <cell r="B1102" t="str">
            <v>Alluminium Section with Powder CoatingKg.</v>
          </cell>
          <cell r="C1102" t="str">
            <v>Alluminium Section with Powder Coating</v>
          </cell>
          <cell r="D1102" t="str">
            <v>Kg.</v>
          </cell>
          <cell r="E1102">
            <v>195</v>
          </cell>
        </row>
        <row r="1103">
          <cell r="B1103" t="str">
            <v>Concealed lockNo.</v>
          </cell>
          <cell r="C1103" t="str">
            <v>Concealed lock</v>
          </cell>
          <cell r="D1103" t="str">
            <v>No.</v>
          </cell>
          <cell r="E1103">
            <v>110</v>
          </cell>
        </row>
        <row r="1104">
          <cell r="B1104" t="str">
            <v>Mosquito proof Nylone netSq.Mt.</v>
          </cell>
          <cell r="C1104" t="str">
            <v>Mosquito proof Nylone net</v>
          </cell>
          <cell r="D1104" t="str">
            <v>Sq.Mt.</v>
          </cell>
          <cell r="E1104">
            <v>204</v>
          </cell>
        </row>
        <row r="1105">
          <cell r="B1105" t="str">
            <v>White glazed full stall urinalNo.</v>
          </cell>
          <cell r="C1105" t="str">
            <v>White glazed full stall urinal</v>
          </cell>
          <cell r="D1105" t="str">
            <v>No.</v>
          </cell>
          <cell r="E1105">
            <v>4010</v>
          </cell>
        </row>
        <row r="1106">
          <cell r="B1106" t="str">
            <v>Bricks II Class1000 No.</v>
          </cell>
          <cell r="C1106" t="str">
            <v>Bricks II Class</v>
          </cell>
          <cell r="D1106" t="str">
            <v>1000 No.</v>
          </cell>
          <cell r="E1106">
            <v>5700</v>
          </cell>
        </row>
        <row r="1107">
          <cell r="B1107" t="str">
            <v>R.C.C.pipe Np2 class 100mm dia. 2m longNo.</v>
          </cell>
          <cell r="C1107" t="str">
            <v>R.C.C.pipe Np2 class 100mm dia. 2m long</v>
          </cell>
          <cell r="D1107" t="str">
            <v>No.</v>
          </cell>
          <cell r="E1107">
            <v>596</v>
          </cell>
        </row>
        <row r="1108">
          <cell r="B1108" t="str">
            <v>R.C.C.pipe Np2 class 150mm dia. 2m longNo.</v>
          </cell>
          <cell r="C1108" t="str">
            <v>R.C.C.pipe Np2 class 150mm dia. 2m long</v>
          </cell>
          <cell r="D1108" t="str">
            <v>No.</v>
          </cell>
          <cell r="E1108">
            <v>642</v>
          </cell>
        </row>
        <row r="1109">
          <cell r="B1109" t="str">
            <v>R.C.C.pipe Np2 class 225mm dia. 2m longNo.</v>
          </cell>
          <cell r="C1109" t="str">
            <v>R.C.C.pipe Np2 class 225mm dia. 2m long</v>
          </cell>
          <cell r="D1109" t="str">
            <v>No.</v>
          </cell>
          <cell r="E1109">
            <v>734</v>
          </cell>
        </row>
        <row r="1110">
          <cell r="B1110" t="str">
            <v>R.C.C.pipe Np2 class 300mm dia. 2m longNo.</v>
          </cell>
          <cell r="C1110" t="str">
            <v>R.C.C.pipe Np2 class 300mm dia. 2m long</v>
          </cell>
          <cell r="D1110" t="str">
            <v>No.</v>
          </cell>
          <cell r="E1110">
            <v>1162</v>
          </cell>
        </row>
        <row r="1111">
          <cell r="B1111" t="str">
            <v>Ceramic Tiles for dado 30 x 60 cmSq.Mt.</v>
          </cell>
          <cell r="C1111" t="str">
            <v>Ceramic Tiles for dado 30 x 60 cm</v>
          </cell>
          <cell r="D1111" t="str">
            <v>Sq.Mt.</v>
          </cell>
          <cell r="E1111">
            <v>516</v>
          </cell>
        </row>
      </sheetData>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Cover"/>
      <sheetName val="Abstract"/>
      <sheetName val="Rates"/>
      <sheetName val="Budget Proposal"/>
    </sheetNames>
    <sheetDataSet>
      <sheetData sheetId="0" refreshError="1"/>
      <sheetData sheetId="1" refreshError="1"/>
      <sheetData sheetId="2" refreshError="1"/>
      <sheetData sheetId="3" refreshError="1">
        <row r="8">
          <cell r="D8">
            <v>600000</v>
          </cell>
        </row>
        <row r="9">
          <cell r="D9">
            <v>75000</v>
          </cell>
        </row>
        <row r="10">
          <cell r="D10">
            <v>200000</v>
          </cell>
        </row>
      </sheetData>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wall"/>
      <sheetName val="front "/>
      <sheetName val="Pier"/>
      <sheetName val="Return"/>
      <sheetName val="DATAold"/>
      <sheetName val="Gen Abst"/>
      <sheetName val="fRoNt"/>
      <sheetName val="iNDEX"/>
      <sheetName val="Abst Br Proper"/>
      <sheetName val="F"/>
      <sheetName val="mes BR proper"/>
      <sheetName val="surfacing abst"/>
      <sheetName val="mes surfacing"/>
      <sheetName val="EW Abst"/>
      <sheetName val="EW MES"/>
      <sheetName val="earthwork"/>
      <sheetName val="pitch"/>
      <sheetName val="utilization"/>
      <sheetName val="abst pitching"/>
      <sheetName val="pitching"/>
      <sheetName val="Rate"/>
      <sheetName val="leadold"/>
      <sheetName val="T"/>
      <sheetName val="U"/>
      <sheetName val="V"/>
      <sheetName val="dismental mes"/>
      <sheetName val="dismental abst"/>
      <sheetName val="diversion mes"/>
      <sheetName val="Diversion abst"/>
      <sheetName val="AA"/>
      <sheetName val="AB"/>
      <sheetName val="facesheet"/>
      <sheetName val="Gabst"/>
      <sheetName val="GR"/>
      <sheetName val="AbsBr"/>
      <sheetName val="MeaBR"/>
      <sheetName val="RAroad"/>
      <sheetName val="Lead "/>
      <sheetName val="bridge"/>
      <sheetName val="Data lead"/>
      <sheetName val="dataAPProches"/>
      <sheetName val="abstApproches"/>
      <sheetName val="MesApp"/>
      <sheetName val=" pitching"/>
      <sheetName val="abst-pitching"/>
      <sheetName val="Mes-pitching"/>
      <sheetName val="Hyd"/>
      <sheetName val="Sheet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ow r="53">
          <cell r="E53" t="str">
            <v>E S T I M A T E</v>
          </cell>
        </row>
        <row r="56">
          <cell r="B56" t="str">
            <v xml:space="preserve">Division                 : </v>
          </cell>
          <cell r="C56" t="str">
            <v>P. W. Division,</v>
          </cell>
          <cell r="E56" t="str">
            <v>Washim</v>
          </cell>
        </row>
        <row r="58">
          <cell r="B58" t="str">
            <v>Sanctioned Estimate No.  :</v>
          </cell>
        </row>
        <row r="62">
          <cell r="B62" t="str">
            <v>Fund Head         :</v>
          </cell>
        </row>
        <row r="64">
          <cell r="B64" t="str">
            <v>Major Head        :</v>
          </cell>
        </row>
        <row r="66">
          <cell r="B66" t="str">
            <v>Minor Head        :</v>
          </cell>
        </row>
        <row r="68">
          <cell r="B68" t="str">
            <v>Service Head      :</v>
          </cell>
        </row>
        <row r="70">
          <cell r="B70" t="str">
            <v>Departmental Head :</v>
          </cell>
        </row>
        <row r="73">
          <cell r="C73" t="str">
            <v>Estimate has been framed in the office of the Executive Engineer, Public Works Division,</v>
          </cell>
        </row>
        <row r="74">
          <cell r="B74" t="str">
            <v>Washim</v>
          </cell>
          <cell r="C74" t="str">
            <v xml:space="preserve"> for the probable expenses that will be incurred in "</v>
          </cell>
        </row>
        <row r="75">
          <cell r="B75" t="str">
            <v xml:space="preserve">Name of work :-Improvement to Umara Kapse Jawala road </v>
          </cell>
        </row>
        <row r="76">
          <cell r="B76" t="str">
            <v>-------------------- minor bridge at ch. 2/600</v>
          </cell>
        </row>
        <row r="78">
          <cell r="G78" t="str">
            <v>Rs.</v>
          </cell>
          <cell r="H78" t="e">
            <v>#VALUE!</v>
          </cell>
          <cell r="I78" t="str">
            <v>/-</v>
          </cell>
        </row>
        <row r="79">
          <cell r="H79" t="str">
            <v>=</v>
          </cell>
        </row>
        <row r="81">
          <cell r="B81" t="str">
            <v>Administratively approved under  :</v>
          </cell>
        </row>
        <row r="83">
          <cell r="B83" t="str">
            <v>No.</v>
          </cell>
          <cell r="G83" t="str">
            <v>Date :</v>
          </cell>
        </row>
        <row r="86">
          <cell r="B86" t="str">
            <v>Technically Sanctioned under     :</v>
          </cell>
        </row>
        <row r="88">
          <cell r="B88" t="str">
            <v>No.</v>
          </cell>
          <cell r="G88" t="str">
            <v>Date :</v>
          </cell>
        </row>
        <row r="91">
          <cell r="B91" t="str">
            <v>Estimate prepared by             :</v>
          </cell>
          <cell r="D91" t="str">
            <v>S.A.Khan</v>
          </cell>
          <cell r="F91" t="str">
            <v xml:space="preserve"> A. V. Ruikar</v>
          </cell>
        </row>
        <row r="92">
          <cell r="D92" t="str">
            <v>Sectional Engineer</v>
          </cell>
          <cell r="F92" t="str">
            <v xml:space="preserve"> Sub Overseer,</v>
          </cell>
        </row>
        <row r="93">
          <cell r="F93" t="str">
            <v>R.P.Sub_Dn.No.II</v>
          </cell>
        </row>
        <row r="95">
          <cell r="B95" t="str">
            <v>Estimate checked by              :</v>
          </cell>
          <cell r="D95" t="str">
            <v>R.P.Nashikkar</v>
          </cell>
        </row>
        <row r="96">
          <cell r="D96" t="str">
            <v>Sectional Engineer</v>
          </cell>
        </row>
        <row r="98">
          <cell r="C98" t="str">
            <v>(Call or Authority)</v>
          </cell>
        </row>
        <row r="100">
          <cell r="E100" t="str">
            <v>-:</v>
          </cell>
          <cell r="F100" t="str">
            <v>General Description :-</v>
          </cell>
        </row>
        <row r="101">
          <cell r="F101" t="str">
            <v>-</v>
          </cell>
          <cell r="G101" t="str">
            <v>-</v>
          </cell>
        </row>
        <row r="103">
          <cell r="E103" t="str">
            <v>-:</v>
          </cell>
          <cell r="F103" t="str">
            <v xml:space="preserve">   Attached Separately    :-</v>
          </cell>
        </row>
        <row r="108">
          <cell r="C108" t="str">
            <v>Sub Divisional Engineer</v>
          </cell>
          <cell r="H108" t="str">
            <v>Executive Engineer</v>
          </cell>
        </row>
        <row r="109">
          <cell r="C109" t="str">
            <v>Public Works Sub-Division,</v>
          </cell>
          <cell r="H109" t="str">
            <v>Public Works Division,</v>
          </cell>
        </row>
        <row r="110">
          <cell r="C110" t="str">
            <v>Washim</v>
          </cell>
          <cell r="H110" t="str">
            <v>Washim</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ront"/>
      <sheetName val="dataRoad"/>
      <sheetName val="face"/>
      <sheetName val="GR"/>
      <sheetName val="Gabst"/>
      <sheetName val="ABSTgen"/>
      <sheetName val="MES gen"/>
      <sheetName val="ABSTwide"/>
      <sheetName val="MES wide"/>
      <sheetName val="Lead"/>
      <sheetName val="abs2"/>
      <sheetName val="mes2"/>
      <sheetName val="abs3"/>
      <sheetName val="mes3"/>
      <sheetName val="EWABST "/>
      <sheetName val="EWMES"/>
      <sheetName val="ABS5"/>
      <sheetName val="MES5"/>
      <sheetName val="GutterABST "/>
      <sheetName val="gutterMES"/>
      <sheetName val="CSR item"/>
      <sheetName val="RA1"/>
      <sheetName val="RA2"/>
      <sheetName val="RA3"/>
      <sheetName val="BBM75mm"/>
      <sheetName val="BBM50mm"/>
      <sheetName val="20mm"/>
      <sheetName val="psc overBBM"/>
      <sheetName val="psc overBT"/>
      <sheetName val="lsc"/>
      <sheetName val="coldmix"/>
      <sheetName val="APPENDIX A"/>
      <sheetName val="AppendixB"/>
      <sheetName val="ApendixC1"/>
      <sheetName val="Appendix C2"/>
      <sheetName val="Certificate"/>
      <sheetName val="Scrutiny"/>
      <sheetName val="Data lea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5">
          <cell r="F15">
            <v>50</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EA2D-AC0D-49EF-812C-9C62E5A7E33E}">
  <sheetPr>
    <tabColor rgb="FF92D050"/>
  </sheetPr>
  <dimension ref="A1:XBR2363"/>
  <sheetViews>
    <sheetView topLeftCell="A85" zoomScaleNormal="100" zoomScaleSheetLayoutView="100" workbookViewId="0">
      <selection activeCell="E91" sqref="E91"/>
    </sheetView>
  </sheetViews>
  <sheetFormatPr defaultColWidth="69.6640625" defaultRowHeight="13.8" x14ac:dyDescent="0.3"/>
  <cols>
    <col min="1" max="1" width="6.6640625" style="351" customWidth="1"/>
    <col min="2" max="2" width="14.109375" style="351" customWidth="1"/>
    <col min="3" max="3" width="10.6640625" style="352" customWidth="1"/>
    <col min="4" max="4" width="16.33203125" style="351" customWidth="1"/>
    <col min="5" max="5" width="63.33203125" style="353" customWidth="1"/>
    <col min="6" max="6" width="24.44140625" style="351" customWidth="1"/>
    <col min="7" max="7" width="17.109375" style="351" customWidth="1"/>
    <col min="8" max="8" width="12" style="354" customWidth="1"/>
    <col min="9" max="9" width="13" style="355" customWidth="1"/>
    <col min="10" max="13" width="10" style="295" customWidth="1"/>
    <col min="14" max="15" width="15.44140625" style="295" customWidth="1"/>
    <col min="16" max="155" width="10" style="295" customWidth="1"/>
    <col min="156" max="156" width="6" style="295" customWidth="1"/>
    <col min="157" max="157" width="10.33203125" style="295" customWidth="1"/>
    <col min="158" max="158" width="14.5546875" style="295" customWidth="1"/>
    <col min="159" max="159" width="9.33203125" style="295" customWidth="1"/>
    <col min="160" max="16384" width="69.6640625" style="295"/>
  </cols>
  <sheetData>
    <row r="1" spans="1:11" s="262" customFormat="1" ht="18.600000000000001" x14ac:dyDescent="0.3">
      <c r="A1" s="356" t="s">
        <v>3425</v>
      </c>
      <c r="B1" s="357"/>
      <c r="C1" s="357"/>
      <c r="D1" s="357"/>
      <c r="E1" s="357"/>
      <c r="F1" s="357"/>
      <c r="G1" s="357"/>
      <c r="H1" s="357"/>
      <c r="I1" s="358"/>
    </row>
    <row r="2" spans="1:11" s="267" customFormat="1" ht="82.8" x14ac:dyDescent="0.3">
      <c r="A2" s="263" t="s">
        <v>3426</v>
      </c>
      <c r="B2" s="263" t="s">
        <v>3427</v>
      </c>
      <c r="C2" s="264" t="s">
        <v>3428</v>
      </c>
      <c r="D2" s="263" t="s">
        <v>3429</v>
      </c>
      <c r="E2" s="265" t="s">
        <v>3430</v>
      </c>
      <c r="F2" s="263" t="s">
        <v>1474</v>
      </c>
      <c r="G2" s="263" t="s">
        <v>3431</v>
      </c>
      <c r="H2" s="266" t="s">
        <v>3432</v>
      </c>
      <c r="I2" s="266" t="s">
        <v>3433</v>
      </c>
    </row>
    <row r="3" spans="1:11" s="271" customFormat="1" ht="17.399999999999999" x14ac:dyDescent="0.3">
      <c r="A3" s="268" t="s">
        <v>1731</v>
      </c>
      <c r="B3" s="269"/>
      <c r="C3" s="269"/>
      <c r="D3" s="269"/>
      <c r="E3" s="269"/>
      <c r="F3" s="269"/>
      <c r="G3" s="269"/>
      <c r="H3" s="269"/>
      <c r="I3" s="270"/>
    </row>
    <row r="4" spans="1:11" s="278" customFormat="1" ht="28.95" customHeight="1" x14ac:dyDescent="0.3">
      <c r="A4" s="272">
        <v>1</v>
      </c>
      <c r="B4" s="272" t="s">
        <v>3434</v>
      </c>
      <c r="C4" s="273">
        <v>1.01</v>
      </c>
      <c r="D4" s="272"/>
      <c r="E4" s="274" t="s">
        <v>3435</v>
      </c>
      <c r="F4" s="272" t="s">
        <v>3436</v>
      </c>
      <c r="G4" s="272" t="s">
        <v>3437</v>
      </c>
      <c r="H4" s="275">
        <v>189</v>
      </c>
      <c r="I4" s="276">
        <v>189</v>
      </c>
      <c r="J4" s="277">
        <f>ROUNDUP(H4,0)</f>
        <v>189</v>
      </c>
      <c r="K4" s="277">
        <f>ROUNDUP(I4,0)</f>
        <v>189</v>
      </c>
    </row>
    <row r="5" spans="1:11" s="278" customFormat="1" ht="28.95" customHeight="1" x14ac:dyDescent="0.3">
      <c r="A5" s="272">
        <f>A4+1</f>
        <v>2</v>
      </c>
      <c r="B5" s="272" t="s">
        <v>3434</v>
      </c>
      <c r="C5" s="273">
        <v>1.02</v>
      </c>
      <c r="D5" s="272"/>
      <c r="E5" s="274" t="s">
        <v>4</v>
      </c>
      <c r="F5" s="272" t="s">
        <v>1473</v>
      </c>
      <c r="G5" s="272" t="s">
        <v>3438</v>
      </c>
      <c r="H5" s="275">
        <v>482</v>
      </c>
      <c r="I5" s="276">
        <v>482</v>
      </c>
      <c r="J5" s="277">
        <f t="shared" ref="J5:K68" si="0">ROUNDUP(H5,0)</f>
        <v>482</v>
      </c>
      <c r="K5" s="277">
        <f t="shared" si="0"/>
        <v>482</v>
      </c>
    </row>
    <row r="6" spans="1:11" s="278" customFormat="1" ht="28.95" customHeight="1" x14ac:dyDescent="0.3">
      <c r="A6" s="272">
        <f t="shared" ref="A6:A69" si="1">A5+1</f>
        <v>3</v>
      </c>
      <c r="B6" s="272" t="s">
        <v>3434</v>
      </c>
      <c r="C6" s="273">
        <v>1.03</v>
      </c>
      <c r="D6" s="272"/>
      <c r="E6" s="274" t="s">
        <v>6</v>
      </c>
      <c r="F6" s="272" t="s">
        <v>1473</v>
      </c>
      <c r="G6" s="272" t="s">
        <v>3438</v>
      </c>
      <c r="H6" s="275">
        <v>520</v>
      </c>
      <c r="I6" s="276">
        <v>520</v>
      </c>
      <c r="J6" s="277">
        <f t="shared" si="0"/>
        <v>520</v>
      </c>
      <c r="K6" s="277">
        <f t="shared" si="0"/>
        <v>520</v>
      </c>
    </row>
    <row r="7" spans="1:11" s="278" customFormat="1" ht="28.95" customHeight="1" x14ac:dyDescent="0.3">
      <c r="A7" s="272">
        <f t="shared" si="1"/>
        <v>4</v>
      </c>
      <c r="B7" s="272" t="s">
        <v>3434</v>
      </c>
      <c r="C7" s="273">
        <v>1.04</v>
      </c>
      <c r="D7" s="272"/>
      <c r="E7" s="274" t="s">
        <v>3439</v>
      </c>
      <c r="F7" s="272" t="s">
        <v>1473</v>
      </c>
      <c r="G7" s="272" t="s">
        <v>3438</v>
      </c>
      <c r="H7" s="275">
        <v>631</v>
      </c>
      <c r="I7" s="276">
        <v>631</v>
      </c>
      <c r="J7" s="277">
        <f t="shared" si="0"/>
        <v>631</v>
      </c>
      <c r="K7" s="277">
        <f t="shared" si="0"/>
        <v>631</v>
      </c>
    </row>
    <row r="8" spans="1:11" s="278" customFormat="1" ht="28.95" customHeight="1" x14ac:dyDescent="0.3">
      <c r="A8" s="272">
        <f t="shared" si="1"/>
        <v>5</v>
      </c>
      <c r="B8" s="279" t="s">
        <v>3434</v>
      </c>
      <c r="C8" s="280">
        <v>1.05</v>
      </c>
      <c r="D8" s="279"/>
      <c r="E8" s="281" t="s">
        <v>3440</v>
      </c>
      <c r="F8" s="272" t="s">
        <v>1473</v>
      </c>
      <c r="G8" s="272" t="s">
        <v>3438</v>
      </c>
      <c r="H8" s="275">
        <v>706</v>
      </c>
      <c r="I8" s="276">
        <v>706</v>
      </c>
      <c r="J8" s="277">
        <f t="shared" si="0"/>
        <v>706</v>
      </c>
      <c r="K8" s="277">
        <f t="shared" si="0"/>
        <v>706</v>
      </c>
    </row>
    <row r="9" spans="1:11" s="278" customFormat="1" ht="28.95" customHeight="1" x14ac:dyDescent="0.3">
      <c r="A9" s="272">
        <f t="shared" si="1"/>
        <v>6</v>
      </c>
      <c r="B9" s="272" t="s">
        <v>3434</v>
      </c>
      <c r="C9" s="273">
        <v>1.06</v>
      </c>
      <c r="D9" s="272"/>
      <c r="E9" s="274" t="s">
        <v>3441</v>
      </c>
      <c r="F9" s="272" t="s">
        <v>1473</v>
      </c>
      <c r="G9" s="272" t="s">
        <v>3438</v>
      </c>
      <c r="H9" s="275">
        <v>780</v>
      </c>
      <c r="I9" s="276">
        <v>780</v>
      </c>
      <c r="J9" s="277">
        <f t="shared" si="0"/>
        <v>780</v>
      </c>
      <c r="K9" s="277">
        <f t="shared" si="0"/>
        <v>780</v>
      </c>
    </row>
    <row r="10" spans="1:11" s="278" customFormat="1" ht="28.95" customHeight="1" x14ac:dyDescent="0.3">
      <c r="A10" s="272">
        <f t="shared" si="1"/>
        <v>7</v>
      </c>
      <c r="B10" s="272" t="s">
        <v>3434</v>
      </c>
      <c r="C10" s="273">
        <v>1.07</v>
      </c>
      <c r="D10" s="272"/>
      <c r="E10" s="274" t="s">
        <v>3442</v>
      </c>
      <c r="F10" s="272" t="s">
        <v>1473</v>
      </c>
      <c r="G10" s="272" t="s">
        <v>3438</v>
      </c>
      <c r="H10" s="275">
        <v>984</v>
      </c>
      <c r="I10" s="276">
        <v>984</v>
      </c>
      <c r="J10" s="277">
        <f t="shared" si="0"/>
        <v>984</v>
      </c>
      <c r="K10" s="277">
        <f t="shared" si="0"/>
        <v>984</v>
      </c>
    </row>
    <row r="11" spans="1:11" s="278" customFormat="1" ht="28.95" customHeight="1" x14ac:dyDescent="0.3">
      <c r="A11" s="272">
        <f t="shared" si="1"/>
        <v>8</v>
      </c>
      <c r="B11" s="272" t="s">
        <v>3434</v>
      </c>
      <c r="C11" s="273">
        <v>1.08</v>
      </c>
      <c r="D11" s="272"/>
      <c r="E11" s="274" t="s">
        <v>3443</v>
      </c>
      <c r="F11" s="272" t="s">
        <v>1473</v>
      </c>
      <c r="G11" s="272" t="s">
        <v>3437</v>
      </c>
      <c r="H11" s="275">
        <v>12</v>
      </c>
      <c r="I11" s="276">
        <v>12</v>
      </c>
      <c r="J11" s="277">
        <f t="shared" si="0"/>
        <v>12</v>
      </c>
      <c r="K11" s="277">
        <f t="shared" si="0"/>
        <v>12</v>
      </c>
    </row>
    <row r="12" spans="1:11" s="278" customFormat="1" ht="28.95" customHeight="1" x14ac:dyDescent="0.3">
      <c r="A12" s="272">
        <f t="shared" si="1"/>
        <v>9</v>
      </c>
      <c r="B12" s="272" t="s">
        <v>3434</v>
      </c>
      <c r="C12" s="273">
        <v>1.0900000000000001</v>
      </c>
      <c r="D12" s="272"/>
      <c r="E12" s="274" t="s">
        <v>3444</v>
      </c>
      <c r="F12" s="272" t="s">
        <v>1473</v>
      </c>
      <c r="G12" s="282" t="s">
        <v>3445</v>
      </c>
      <c r="H12" s="275">
        <v>2121</v>
      </c>
      <c r="I12" s="276">
        <v>1998</v>
      </c>
      <c r="J12" s="277">
        <f t="shared" si="0"/>
        <v>2121</v>
      </c>
      <c r="K12" s="277">
        <f t="shared" si="0"/>
        <v>1998</v>
      </c>
    </row>
    <row r="13" spans="1:11" s="278" customFormat="1" ht="28.95" customHeight="1" x14ac:dyDescent="0.3">
      <c r="A13" s="272">
        <f t="shared" si="1"/>
        <v>10</v>
      </c>
      <c r="B13" s="272" t="s">
        <v>3434</v>
      </c>
      <c r="C13" s="283">
        <v>1.1000000000000001</v>
      </c>
      <c r="D13" s="272"/>
      <c r="E13" s="274" t="s">
        <v>3446</v>
      </c>
      <c r="F13" s="272" t="s">
        <v>1473</v>
      </c>
      <c r="G13" s="272" t="s">
        <v>3447</v>
      </c>
      <c r="H13" s="275">
        <v>5414</v>
      </c>
      <c r="I13" s="276">
        <v>4801</v>
      </c>
      <c r="J13" s="277">
        <f t="shared" si="0"/>
        <v>5414</v>
      </c>
      <c r="K13" s="277">
        <f t="shared" si="0"/>
        <v>4801</v>
      </c>
    </row>
    <row r="14" spans="1:11" s="278" customFormat="1" ht="28.95" customHeight="1" x14ac:dyDescent="0.3">
      <c r="A14" s="272">
        <f t="shared" si="1"/>
        <v>11</v>
      </c>
      <c r="B14" s="272" t="s">
        <v>3434</v>
      </c>
      <c r="C14" s="273">
        <v>1.1100000000000001</v>
      </c>
      <c r="D14" s="272"/>
      <c r="E14" s="274" t="s">
        <v>3448</v>
      </c>
      <c r="F14" s="272" t="s">
        <v>1473</v>
      </c>
      <c r="G14" s="272" t="s">
        <v>3447</v>
      </c>
      <c r="H14" s="275">
        <v>5711</v>
      </c>
      <c r="I14" s="276">
        <v>4848</v>
      </c>
      <c r="J14" s="277">
        <f t="shared" si="0"/>
        <v>5711</v>
      </c>
      <c r="K14" s="277">
        <f t="shared" si="0"/>
        <v>4848</v>
      </c>
    </row>
    <row r="15" spans="1:11" s="278" customFormat="1" ht="28.95" customHeight="1" x14ac:dyDescent="0.3">
      <c r="A15" s="272">
        <f t="shared" si="1"/>
        <v>12</v>
      </c>
      <c r="B15" s="272" t="s">
        <v>3434</v>
      </c>
      <c r="C15" s="283">
        <v>1.1200000000000001</v>
      </c>
      <c r="D15" s="272"/>
      <c r="E15" s="274" t="s">
        <v>3449</v>
      </c>
      <c r="F15" s="272" t="s">
        <v>1473</v>
      </c>
      <c r="G15" s="272" t="s">
        <v>3447</v>
      </c>
      <c r="H15" s="275">
        <v>5516</v>
      </c>
      <c r="I15" s="276">
        <v>4717</v>
      </c>
      <c r="J15" s="277">
        <f t="shared" si="0"/>
        <v>5516</v>
      </c>
      <c r="K15" s="277">
        <f t="shared" si="0"/>
        <v>4717</v>
      </c>
    </row>
    <row r="16" spans="1:11" s="278" customFormat="1" ht="28.95" customHeight="1" x14ac:dyDescent="0.3">
      <c r="A16" s="272">
        <f t="shared" si="1"/>
        <v>13</v>
      </c>
      <c r="B16" s="272" t="s">
        <v>3434</v>
      </c>
      <c r="C16" s="283">
        <v>1.1299999999999999</v>
      </c>
      <c r="D16" s="272"/>
      <c r="E16" s="274" t="s">
        <v>3450</v>
      </c>
      <c r="F16" s="272" t="s">
        <v>1473</v>
      </c>
      <c r="G16" s="272" t="s">
        <v>3447</v>
      </c>
      <c r="H16" s="275">
        <v>3017</v>
      </c>
      <c r="I16" s="276">
        <v>2370</v>
      </c>
      <c r="J16" s="277">
        <f t="shared" si="0"/>
        <v>3017</v>
      </c>
      <c r="K16" s="277">
        <f t="shared" si="0"/>
        <v>2370</v>
      </c>
    </row>
    <row r="17" spans="1:11" s="278" customFormat="1" ht="28.95" customHeight="1" x14ac:dyDescent="0.3">
      <c r="A17" s="272">
        <f t="shared" si="1"/>
        <v>14</v>
      </c>
      <c r="B17" s="272" t="s">
        <v>3434</v>
      </c>
      <c r="C17" s="283">
        <v>1.1399999999999999</v>
      </c>
      <c r="D17" s="272"/>
      <c r="E17" s="274" t="s">
        <v>3451</v>
      </c>
      <c r="F17" s="272" t="s">
        <v>1473</v>
      </c>
      <c r="G17" s="272" t="s">
        <v>3447</v>
      </c>
      <c r="H17" s="275">
        <v>5888</v>
      </c>
      <c r="I17" s="276">
        <v>5089</v>
      </c>
      <c r="J17" s="277">
        <f t="shared" si="0"/>
        <v>5888</v>
      </c>
      <c r="K17" s="277">
        <f t="shared" si="0"/>
        <v>5089</v>
      </c>
    </row>
    <row r="18" spans="1:11" s="278" customFormat="1" ht="28.95" customHeight="1" x14ac:dyDescent="0.3">
      <c r="A18" s="272">
        <f t="shared" si="1"/>
        <v>15</v>
      </c>
      <c r="B18" s="272" t="s">
        <v>3434</v>
      </c>
      <c r="C18" s="283">
        <v>1.1499999999999999</v>
      </c>
      <c r="D18" s="272"/>
      <c r="E18" s="274" t="s">
        <v>3452</v>
      </c>
      <c r="F18" s="272" t="s">
        <v>1473</v>
      </c>
      <c r="G18" s="272" t="s">
        <v>3447</v>
      </c>
      <c r="H18" s="275">
        <v>6505</v>
      </c>
      <c r="I18" s="276">
        <v>4310</v>
      </c>
      <c r="J18" s="277">
        <f t="shared" si="0"/>
        <v>6505</v>
      </c>
      <c r="K18" s="277">
        <f t="shared" si="0"/>
        <v>4310</v>
      </c>
    </row>
    <row r="19" spans="1:11" s="278" customFormat="1" ht="28.95" customHeight="1" x14ac:dyDescent="0.3">
      <c r="A19" s="272">
        <f t="shared" si="1"/>
        <v>16</v>
      </c>
      <c r="B19" s="272" t="s">
        <v>3434</v>
      </c>
      <c r="C19" s="283">
        <v>1.1599999999999999</v>
      </c>
      <c r="D19" s="272"/>
      <c r="E19" s="274" t="s">
        <v>3453</v>
      </c>
      <c r="F19" s="272" t="s">
        <v>1473</v>
      </c>
      <c r="G19" s="272" t="s">
        <v>3447</v>
      </c>
      <c r="H19" s="275">
        <v>6094</v>
      </c>
      <c r="I19" s="276">
        <v>3526</v>
      </c>
      <c r="J19" s="277">
        <f t="shared" si="0"/>
        <v>6094</v>
      </c>
      <c r="K19" s="277">
        <f t="shared" si="0"/>
        <v>3526</v>
      </c>
    </row>
    <row r="20" spans="1:11" s="278" customFormat="1" ht="28.95" customHeight="1" x14ac:dyDescent="0.3">
      <c r="A20" s="272">
        <f t="shared" si="1"/>
        <v>17</v>
      </c>
      <c r="B20" s="272" t="s">
        <v>3434</v>
      </c>
      <c r="C20" s="283">
        <v>1.17</v>
      </c>
      <c r="D20" s="272"/>
      <c r="E20" s="274" t="s">
        <v>3454</v>
      </c>
      <c r="F20" s="272" t="s">
        <v>1473</v>
      </c>
      <c r="G20" s="272" t="s">
        <v>3447</v>
      </c>
      <c r="H20" s="275">
        <v>9722</v>
      </c>
      <c r="I20" s="276">
        <v>5693</v>
      </c>
      <c r="J20" s="277">
        <f t="shared" si="0"/>
        <v>9722</v>
      </c>
      <c r="K20" s="277">
        <f t="shared" si="0"/>
        <v>5693</v>
      </c>
    </row>
    <row r="21" spans="1:11" s="278" customFormat="1" ht="28.95" customHeight="1" x14ac:dyDescent="0.3">
      <c r="A21" s="272">
        <f t="shared" si="1"/>
        <v>18</v>
      </c>
      <c r="B21" s="272" t="s">
        <v>3434</v>
      </c>
      <c r="C21" s="283">
        <v>1.18</v>
      </c>
      <c r="D21" s="272"/>
      <c r="E21" s="274" t="s">
        <v>3455</v>
      </c>
      <c r="F21" s="272" t="s">
        <v>1473</v>
      </c>
      <c r="G21" s="272" t="s">
        <v>3447</v>
      </c>
      <c r="H21" s="275">
        <v>7775</v>
      </c>
      <c r="I21" s="276">
        <v>5197</v>
      </c>
      <c r="J21" s="277">
        <f t="shared" si="0"/>
        <v>7775</v>
      </c>
      <c r="K21" s="277">
        <f t="shared" si="0"/>
        <v>5197</v>
      </c>
    </row>
    <row r="22" spans="1:11" s="278" customFormat="1" ht="28.95" customHeight="1" x14ac:dyDescent="0.3">
      <c r="A22" s="272">
        <f t="shared" si="1"/>
        <v>19</v>
      </c>
      <c r="B22" s="272" t="s">
        <v>3434</v>
      </c>
      <c r="C22" s="283">
        <v>1.19</v>
      </c>
      <c r="D22" s="272"/>
      <c r="E22" s="274" t="s">
        <v>8</v>
      </c>
      <c r="F22" s="272" t="s">
        <v>1473</v>
      </c>
      <c r="G22" s="272" t="s">
        <v>3437</v>
      </c>
      <c r="H22" s="275">
        <v>52</v>
      </c>
      <c r="I22" s="276">
        <v>33</v>
      </c>
      <c r="J22" s="277">
        <f t="shared" si="0"/>
        <v>52</v>
      </c>
      <c r="K22" s="277">
        <f t="shared" si="0"/>
        <v>33</v>
      </c>
    </row>
    <row r="23" spans="1:11" s="278" customFormat="1" ht="28.95" customHeight="1" x14ac:dyDescent="0.3">
      <c r="A23" s="272">
        <f t="shared" si="1"/>
        <v>20</v>
      </c>
      <c r="B23" s="272" t="s">
        <v>3434</v>
      </c>
      <c r="C23" s="283">
        <v>1.2</v>
      </c>
      <c r="D23" s="272"/>
      <c r="E23" s="274" t="s">
        <v>9</v>
      </c>
      <c r="F23" s="272" t="s">
        <v>1473</v>
      </c>
      <c r="G23" s="272" t="s">
        <v>3447</v>
      </c>
      <c r="H23" s="275">
        <v>3460</v>
      </c>
      <c r="I23" s="276">
        <v>2030</v>
      </c>
      <c r="J23" s="277">
        <f t="shared" si="0"/>
        <v>3460</v>
      </c>
      <c r="K23" s="277">
        <f t="shared" si="0"/>
        <v>2030</v>
      </c>
    </row>
    <row r="24" spans="1:11" s="278" customFormat="1" ht="28.95" customHeight="1" x14ac:dyDescent="0.3">
      <c r="A24" s="272">
        <f t="shared" si="1"/>
        <v>21</v>
      </c>
      <c r="B24" s="272" t="s">
        <v>3434</v>
      </c>
      <c r="C24" s="283">
        <v>1.21</v>
      </c>
      <c r="D24" s="272"/>
      <c r="E24" s="274" t="s">
        <v>10</v>
      </c>
      <c r="F24" s="272" t="s">
        <v>1473</v>
      </c>
      <c r="G24" s="272" t="s">
        <v>3447</v>
      </c>
      <c r="H24" s="275">
        <v>8116</v>
      </c>
      <c r="I24" s="276">
        <v>8116</v>
      </c>
      <c r="J24" s="277">
        <f t="shared" si="0"/>
        <v>8116</v>
      </c>
      <c r="K24" s="277">
        <f t="shared" si="0"/>
        <v>8116</v>
      </c>
    </row>
    <row r="25" spans="1:11" s="278" customFormat="1" ht="28.95" customHeight="1" x14ac:dyDescent="0.3">
      <c r="A25" s="272">
        <f t="shared" si="1"/>
        <v>22</v>
      </c>
      <c r="B25" s="272" t="s">
        <v>3434</v>
      </c>
      <c r="C25" s="273">
        <v>1.22</v>
      </c>
      <c r="D25" s="272"/>
      <c r="E25" s="274" t="s">
        <v>3456</v>
      </c>
      <c r="F25" s="272" t="s">
        <v>1130</v>
      </c>
      <c r="G25" s="272" t="s">
        <v>3457</v>
      </c>
      <c r="H25" s="275">
        <v>9076</v>
      </c>
      <c r="I25" s="276">
        <v>7389</v>
      </c>
      <c r="J25" s="277">
        <f t="shared" si="0"/>
        <v>9076</v>
      </c>
      <c r="K25" s="277">
        <f t="shared" si="0"/>
        <v>7389</v>
      </c>
    </row>
    <row r="26" spans="1:11" s="278" customFormat="1" ht="28.95" customHeight="1" x14ac:dyDescent="0.3">
      <c r="A26" s="272">
        <f t="shared" si="1"/>
        <v>23</v>
      </c>
      <c r="B26" s="272" t="s">
        <v>3434</v>
      </c>
      <c r="C26" s="273">
        <v>1.23</v>
      </c>
      <c r="D26" s="272"/>
      <c r="E26" s="274" t="s">
        <v>3458</v>
      </c>
      <c r="F26" s="272" t="s">
        <v>1473</v>
      </c>
      <c r="G26" s="272" t="s">
        <v>3457</v>
      </c>
      <c r="H26" s="275">
        <v>9076</v>
      </c>
      <c r="I26" s="276">
        <v>7389</v>
      </c>
      <c r="J26" s="277">
        <f t="shared" si="0"/>
        <v>9076</v>
      </c>
      <c r="K26" s="277">
        <f t="shared" si="0"/>
        <v>7389</v>
      </c>
    </row>
    <row r="27" spans="1:11" s="278" customFormat="1" ht="28.95" customHeight="1" x14ac:dyDescent="0.3">
      <c r="A27" s="272">
        <f t="shared" si="1"/>
        <v>24</v>
      </c>
      <c r="B27" s="272" t="s">
        <v>3434</v>
      </c>
      <c r="C27" s="273">
        <v>1.24</v>
      </c>
      <c r="D27" s="272"/>
      <c r="E27" s="274" t="s">
        <v>3459</v>
      </c>
      <c r="F27" s="272" t="s">
        <v>1473</v>
      </c>
      <c r="G27" s="272" t="s">
        <v>3447</v>
      </c>
      <c r="H27" s="275">
        <v>29252</v>
      </c>
      <c r="I27" s="276">
        <v>14936</v>
      </c>
      <c r="J27" s="277">
        <f t="shared" si="0"/>
        <v>29252</v>
      </c>
      <c r="K27" s="277">
        <f t="shared" si="0"/>
        <v>14936</v>
      </c>
    </row>
    <row r="28" spans="1:11" s="278" customFormat="1" ht="28.95" customHeight="1" x14ac:dyDescent="0.3">
      <c r="A28" s="272">
        <f t="shared" si="1"/>
        <v>25</v>
      </c>
      <c r="B28" s="272" t="s">
        <v>3434</v>
      </c>
      <c r="C28" s="273">
        <v>1.25</v>
      </c>
      <c r="D28" s="272"/>
      <c r="E28" s="274" t="s">
        <v>3460</v>
      </c>
      <c r="F28" s="272" t="s">
        <v>1473</v>
      </c>
      <c r="G28" s="272" t="s">
        <v>3447</v>
      </c>
      <c r="H28" s="275">
        <v>16961</v>
      </c>
      <c r="I28" s="276">
        <v>15570</v>
      </c>
      <c r="J28" s="277">
        <f t="shared" si="0"/>
        <v>16961</v>
      </c>
      <c r="K28" s="277">
        <f t="shared" si="0"/>
        <v>15570</v>
      </c>
    </row>
    <row r="29" spans="1:11" s="278" customFormat="1" ht="28.95" customHeight="1" x14ac:dyDescent="0.3">
      <c r="A29" s="272">
        <f t="shared" si="1"/>
        <v>26</v>
      </c>
      <c r="B29" s="272" t="s">
        <v>3434</v>
      </c>
      <c r="C29" s="273">
        <v>1.26</v>
      </c>
      <c r="D29" s="272"/>
      <c r="E29" s="274" t="s">
        <v>3461</v>
      </c>
      <c r="F29" s="272" t="s">
        <v>1473</v>
      </c>
      <c r="G29" s="272" t="s">
        <v>3437</v>
      </c>
      <c r="H29" s="275">
        <v>16334</v>
      </c>
      <c r="I29" s="276">
        <v>12135</v>
      </c>
      <c r="J29" s="277">
        <f t="shared" si="0"/>
        <v>16334</v>
      </c>
      <c r="K29" s="277">
        <f t="shared" si="0"/>
        <v>12135</v>
      </c>
    </row>
    <row r="30" spans="1:11" s="278" customFormat="1" ht="28.95" customHeight="1" x14ac:dyDescent="0.3">
      <c r="A30" s="272">
        <f t="shared" si="1"/>
        <v>27</v>
      </c>
      <c r="B30" s="272" t="s">
        <v>3434</v>
      </c>
      <c r="C30" s="273">
        <v>1.27</v>
      </c>
      <c r="D30" s="272"/>
      <c r="E30" s="274" t="s">
        <v>3462</v>
      </c>
      <c r="F30" s="272" t="s">
        <v>1473</v>
      </c>
      <c r="G30" s="272" t="s">
        <v>3437</v>
      </c>
      <c r="H30" s="275">
        <v>61343</v>
      </c>
      <c r="I30" s="276">
        <v>36036</v>
      </c>
      <c r="J30" s="277">
        <f t="shared" si="0"/>
        <v>61343</v>
      </c>
      <c r="K30" s="277">
        <f t="shared" si="0"/>
        <v>36036</v>
      </c>
    </row>
    <row r="31" spans="1:11" s="278" customFormat="1" ht="28.95" customHeight="1" x14ac:dyDescent="0.3">
      <c r="A31" s="272">
        <f t="shared" si="1"/>
        <v>28</v>
      </c>
      <c r="B31" s="272" t="s">
        <v>3434</v>
      </c>
      <c r="C31" s="273">
        <v>1.28</v>
      </c>
      <c r="D31" s="272"/>
      <c r="E31" s="274" t="s">
        <v>3463</v>
      </c>
      <c r="F31" s="272" t="s">
        <v>1473</v>
      </c>
      <c r="G31" s="272" t="s">
        <v>3464</v>
      </c>
      <c r="H31" s="275">
        <v>1890</v>
      </c>
      <c r="I31" s="276">
        <v>1172</v>
      </c>
      <c r="J31" s="277">
        <f t="shared" si="0"/>
        <v>1890</v>
      </c>
      <c r="K31" s="277">
        <f t="shared" si="0"/>
        <v>1172</v>
      </c>
    </row>
    <row r="32" spans="1:11" s="278" customFormat="1" ht="28.95" customHeight="1" x14ac:dyDescent="0.3">
      <c r="A32" s="272"/>
      <c r="B32" s="272" t="s">
        <v>3434</v>
      </c>
      <c r="C32" s="273">
        <v>1.29</v>
      </c>
      <c r="D32" s="272"/>
      <c r="E32" s="274" t="s">
        <v>44</v>
      </c>
      <c r="F32" s="272"/>
      <c r="G32" s="272"/>
      <c r="H32" s="275">
        <v>0</v>
      </c>
      <c r="I32" s="276">
        <v>0</v>
      </c>
      <c r="J32" s="277">
        <f t="shared" si="0"/>
        <v>0</v>
      </c>
      <c r="K32" s="277">
        <f t="shared" si="0"/>
        <v>0</v>
      </c>
    </row>
    <row r="33" spans="1:11" s="278" customFormat="1" ht="28.95" customHeight="1" x14ac:dyDescent="0.3">
      <c r="A33" s="272">
        <f>A31+1</f>
        <v>29</v>
      </c>
      <c r="B33" s="272" t="s">
        <v>3434</v>
      </c>
      <c r="C33" s="283">
        <v>1.3</v>
      </c>
      <c r="D33" s="284"/>
      <c r="E33" s="274" t="s">
        <v>3465</v>
      </c>
      <c r="F33" s="272" t="s">
        <v>1473</v>
      </c>
      <c r="G33" s="272" t="s">
        <v>3437</v>
      </c>
      <c r="H33" s="275">
        <v>41465</v>
      </c>
      <c r="I33" s="276">
        <v>24670</v>
      </c>
      <c r="J33" s="277">
        <f t="shared" si="0"/>
        <v>41465</v>
      </c>
      <c r="K33" s="277">
        <f t="shared" si="0"/>
        <v>24670</v>
      </c>
    </row>
    <row r="34" spans="1:11" s="278" customFormat="1" ht="28.95" customHeight="1" x14ac:dyDescent="0.3">
      <c r="A34" s="272">
        <f t="shared" si="1"/>
        <v>30</v>
      </c>
      <c r="B34" s="272" t="s">
        <v>3434</v>
      </c>
      <c r="C34" s="273">
        <v>1.31</v>
      </c>
      <c r="D34" s="272"/>
      <c r="E34" s="274" t="s">
        <v>3466</v>
      </c>
      <c r="F34" s="272" t="s">
        <v>1473</v>
      </c>
      <c r="G34" s="272" t="s">
        <v>3437</v>
      </c>
      <c r="H34" s="275">
        <v>10461</v>
      </c>
      <c r="I34" s="276">
        <v>9257</v>
      </c>
      <c r="J34" s="277">
        <f t="shared" si="0"/>
        <v>10461</v>
      </c>
      <c r="K34" s="277">
        <f t="shared" si="0"/>
        <v>9257</v>
      </c>
    </row>
    <row r="35" spans="1:11" s="278" customFormat="1" ht="28.95" customHeight="1" x14ac:dyDescent="0.3">
      <c r="A35" s="272">
        <f t="shared" si="1"/>
        <v>31</v>
      </c>
      <c r="B35" s="272" t="s">
        <v>3434</v>
      </c>
      <c r="C35" s="273">
        <v>1.32</v>
      </c>
      <c r="D35" s="272"/>
      <c r="E35" s="274" t="s">
        <v>3467</v>
      </c>
      <c r="F35" s="272" t="s">
        <v>1473</v>
      </c>
      <c r="G35" s="272" t="s">
        <v>3437</v>
      </c>
      <c r="H35" s="275">
        <v>8866</v>
      </c>
      <c r="I35" s="276">
        <v>4680</v>
      </c>
      <c r="J35" s="277">
        <f t="shared" si="0"/>
        <v>8866</v>
      </c>
      <c r="K35" s="277">
        <f t="shared" si="0"/>
        <v>4680</v>
      </c>
    </row>
    <row r="36" spans="1:11" s="278" customFormat="1" ht="28.95" customHeight="1" x14ac:dyDescent="0.3">
      <c r="A36" s="272">
        <f t="shared" si="1"/>
        <v>32</v>
      </c>
      <c r="B36" s="272" t="s">
        <v>3434</v>
      </c>
      <c r="C36" s="273">
        <v>1.33</v>
      </c>
      <c r="D36" s="272"/>
      <c r="E36" s="274" t="s">
        <v>3468</v>
      </c>
      <c r="F36" s="272" t="s">
        <v>1473</v>
      </c>
      <c r="G36" s="272" t="s">
        <v>3437</v>
      </c>
      <c r="H36" s="275">
        <v>18724</v>
      </c>
      <c r="I36" s="276">
        <v>13079</v>
      </c>
      <c r="J36" s="277">
        <f t="shared" si="0"/>
        <v>18724</v>
      </c>
      <c r="K36" s="277">
        <f t="shared" si="0"/>
        <v>13079</v>
      </c>
    </row>
    <row r="37" spans="1:11" s="278" customFormat="1" ht="28.95" customHeight="1" x14ac:dyDescent="0.3">
      <c r="A37" s="272">
        <f t="shared" si="1"/>
        <v>33</v>
      </c>
      <c r="B37" s="272" t="s">
        <v>3434</v>
      </c>
      <c r="C37" s="273">
        <v>1.34</v>
      </c>
      <c r="D37" s="272"/>
      <c r="E37" s="274" t="s">
        <v>3469</v>
      </c>
      <c r="F37" s="272" t="s">
        <v>1473</v>
      </c>
      <c r="G37" s="272" t="s">
        <v>3447</v>
      </c>
      <c r="H37" s="275">
        <v>2255</v>
      </c>
      <c r="I37" s="276">
        <v>1791</v>
      </c>
      <c r="J37" s="277">
        <f t="shared" si="0"/>
        <v>2255</v>
      </c>
      <c r="K37" s="277">
        <f t="shared" si="0"/>
        <v>1791</v>
      </c>
    </row>
    <row r="38" spans="1:11" s="278" customFormat="1" ht="28.95" customHeight="1" x14ac:dyDescent="0.3">
      <c r="A38" s="272">
        <f t="shared" si="1"/>
        <v>34</v>
      </c>
      <c r="B38" s="272" t="s">
        <v>3434</v>
      </c>
      <c r="C38" s="273">
        <v>1.35</v>
      </c>
      <c r="D38" s="272"/>
      <c r="E38" s="274" t="s">
        <v>19</v>
      </c>
      <c r="F38" s="272" t="s">
        <v>1473</v>
      </c>
      <c r="G38" s="272" t="s">
        <v>3447</v>
      </c>
      <c r="H38" s="275">
        <v>1812</v>
      </c>
      <c r="I38" s="276">
        <v>1217</v>
      </c>
      <c r="J38" s="277">
        <f t="shared" si="0"/>
        <v>1812</v>
      </c>
      <c r="K38" s="277">
        <f t="shared" si="0"/>
        <v>1217</v>
      </c>
    </row>
    <row r="39" spans="1:11" s="278" customFormat="1" ht="28.95" customHeight="1" x14ac:dyDescent="0.3">
      <c r="A39" s="272">
        <f t="shared" si="1"/>
        <v>35</v>
      </c>
      <c r="B39" s="272" t="s">
        <v>3434</v>
      </c>
      <c r="C39" s="273">
        <v>1.36</v>
      </c>
      <c r="D39" s="272"/>
      <c r="E39" s="274" t="s">
        <v>3470</v>
      </c>
      <c r="F39" s="272" t="s">
        <v>1473</v>
      </c>
      <c r="G39" s="272" t="s">
        <v>3447</v>
      </c>
      <c r="H39" s="275">
        <v>4663</v>
      </c>
      <c r="I39" s="276">
        <v>3273</v>
      </c>
      <c r="J39" s="277">
        <f t="shared" si="0"/>
        <v>4663</v>
      </c>
      <c r="K39" s="277">
        <f t="shared" si="0"/>
        <v>3273</v>
      </c>
    </row>
    <row r="40" spans="1:11" s="278" customFormat="1" ht="28.95" customHeight="1" x14ac:dyDescent="0.3">
      <c r="A40" s="272">
        <f t="shared" si="1"/>
        <v>36</v>
      </c>
      <c r="B40" s="272" t="s">
        <v>3434</v>
      </c>
      <c r="C40" s="273">
        <v>1.37</v>
      </c>
      <c r="D40" s="272"/>
      <c r="E40" s="274" t="s">
        <v>3471</v>
      </c>
      <c r="F40" s="272" t="s">
        <v>1473</v>
      </c>
      <c r="G40" s="272" t="s">
        <v>3447</v>
      </c>
      <c r="H40" s="275">
        <v>5655</v>
      </c>
      <c r="I40" s="276">
        <v>4265</v>
      </c>
      <c r="J40" s="277">
        <f t="shared" si="0"/>
        <v>5655</v>
      </c>
      <c r="K40" s="277">
        <f t="shared" si="0"/>
        <v>4265</v>
      </c>
    </row>
    <row r="41" spans="1:11" s="278" customFormat="1" ht="28.95" customHeight="1" x14ac:dyDescent="0.3">
      <c r="A41" s="272">
        <f t="shared" si="1"/>
        <v>37</v>
      </c>
      <c r="B41" s="272" t="s">
        <v>3434</v>
      </c>
      <c r="C41" s="273">
        <v>1.38</v>
      </c>
      <c r="D41" s="272"/>
      <c r="E41" s="274" t="s">
        <v>3472</v>
      </c>
      <c r="F41" s="272" t="s">
        <v>1473</v>
      </c>
      <c r="G41" s="272" t="s">
        <v>3447</v>
      </c>
      <c r="H41" s="275">
        <v>9877</v>
      </c>
      <c r="I41" s="276">
        <v>5318</v>
      </c>
      <c r="J41" s="277">
        <f t="shared" si="0"/>
        <v>9877</v>
      </c>
      <c r="K41" s="277">
        <f t="shared" si="0"/>
        <v>5318</v>
      </c>
    </row>
    <row r="42" spans="1:11" s="278" customFormat="1" ht="28.95" customHeight="1" x14ac:dyDescent="0.3">
      <c r="A42" s="272">
        <f t="shared" si="1"/>
        <v>38</v>
      </c>
      <c r="B42" s="272" t="s">
        <v>3434</v>
      </c>
      <c r="C42" s="273">
        <v>1.39</v>
      </c>
      <c r="D42" s="272"/>
      <c r="E42" s="274" t="s">
        <v>3473</v>
      </c>
      <c r="F42" s="272" t="s">
        <v>1473</v>
      </c>
      <c r="G42" s="272" t="s">
        <v>3447</v>
      </c>
      <c r="H42" s="275">
        <v>27486</v>
      </c>
      <c r="I42" s="276">
        <v>15507</v>
      </c>
      <c r="J42" s="277">
        <f t="shared" si="0"/>
        <v>27486</v>
      </c>
      <c r="K42" s="277">
        <f t="shared" si="0"/>
        <v>15507</v>
      </c>
    </row>
    <row r="43" spans="1:11" s="278" customFormat="1" ht="28.95" customHeight="1" x14ac:dyDescent="0.3">
      <c r="A43" s="272">
        <f t="shared" si="1"/>
        <v>39</v>
      </c>
      <c r="B43" s="272" t="s">
        <v>3434</v>
      </c>
      <c r="C43" s="283">
        <v>1.4</v>
      </c>
      <c r="D43" s="272"/>
      <c r="E43" s="274" t="s">
        <v>3474</v>
      </c>
      <c r="F43" s="272" t="s">
        <v>1473</v>
      </c>
      <c r="G43" s="272" t="s">
        <v>3447</v>
      </c>
      <c r="H43" s="275">
        <v>20343</v>
      </c>
      <c r="I43" s="276">
        <v>10760</v>
      </c>
      <c r="J43" s="277">
        <f t="shared" si="0"/>
        <v>20343</v>
      </c>
      <c r="K43" s="277">
        <f t="shared" si="0"/>
        <v>10760</v>
      </c>
    </row>
    <row r="44" spans="1:11" s="278" customFormat="1" ht="28.95" customHeight="1" x14ac:dyDescent="0.3">
      <c r="A44" s="272">
        <f t="shared" si="1"/>
        <v>40</v>
      </c>
      <c r="B44" s="272" t="s">
        <v>3434</v>
      </c>
      <c r="C44" s="273">
        <v>1.41</v>
      </c>
      <c r="D44" s="272"/>
      <c r="E44" s="274" t="s">
        <v>3475</v>
      </c>
      <c r="F44" s="272" t="s">
        <v>1473</v>
      </c>
      <c r="G44" s="272" t="s">
        <v>3447</v>
      </c>
      <c r="H44" s="275">
        <v>46615</v>
      </c>
      <c r="I44" s="276">
        <v>22965</v>
      </c>
      <c r="J44" s="277">
        <f t="shared" si="0"/>
        <v>46615</v>
      </c>
      <c r="K44" s="277">
        <f t="shared" si="0"/>
        <v>22965</v>
      </c>
    </row>
    <row r="45" spans="1:11" s="278" customFormat="1" ht="28.95" customHeight="1" x14ac:dyDescent="0.3">
      <c r="A45" s="272">
        <f t="shared" si="1"/>
        <v>41</v>
      </c>
      <c r="B45" s="272" t="s">
        <v>3434</v>
      </c>
      <c r="C45" s="273">
        <v>1.42</v>
      </c>
      <c r="D45" s="272"/>
      <c r="E45" s="274" t="s">
        <v>3476</v>
      </c>
      <c r="F45" s="272" t="s">
        <v>1473</v>
      </c>
      <c r="G45" s="272" t="s">
        <v>3447</v>
      </c>
      <c r="H45" s="275">
        <v>43301</v>
      </c>
      <c r="I45" s="276">
        <v>19410</v>
      </c>
      <c r="J45" s="277">
        <f t="shared" si="0"/>
        <v>43301</v>
      </c>
      <c r="K45" s="277">
        <f t="shared" si="0"/>
        <v>19410</v>
      </c>
    </row>
    <row r="46" spans="1:11" s="278" customFormat="1" ht="28.95" customHeight="1" x14ac:dyDescent="0.3">
      <c r="A46" s="272">
        <f t="shared" si="1"/>
        <v>42</v>
      </c>
      <c r="B46" s="272" t="s">
        <v>3434</v>
      </c>
      <c r="C46" s="273">
        <v>1.43</v>
      </c>
      <c r="D46" s="272"/>
      <c r="E46" s="274" t="s">
        <v>3477</v>
      </c>
      <c r="F46" s="272" t="s">
        <v>1473</v>
      </c>
      <c r="G46" s="272" t="s">
        <v>3447</v>
      </c>
      <c r="H46" s="275">
        <v>59200</v>
      </c>
      <c r="I46" s="276">
        <v>30221</v>
      </c>
      <c r="J46" s="277">
        <f t="shared" si="0"/>
        <v>59200</v>
      </c>
      <c r="K46" s="277">
        <f t="shared" si="0"/>
        <v>30221</v>
      </c>
    </row>
    <row r="47" spans="1:11" s="278" customFormat="1" ht="28.95" customHeight="1" x14ac:dyDescent="0.3">
      <c r="A47" s="272">
        <f t="shared" si="1"/>
        <v>43</v>
      </c>
      <c r="B47" s="272" t="s">
        <v>3434</v>
      </c>
      <c r="C47" s="273">
        <v>1.44</v>
      </c>
      <c r="D47" s="272"/>
      <c r="E47" s="274" t="s">
        <v>3478</v>
      </c>
      <c r="F47" s="272" t="s">
        <v>1473</v>
      </c>
      <c r="G47" s="272" t="s">
        <v>3447</v>
      </c>
      <c r="H47" s="275">
        <v>41261</v>
      </c>
      <c r="I47" s="276">
        <v>10987</v>
      </c>
      <c r="J47" s="277">
        <f t="shared" si="0"/>
        <v>41261</v>
      </c>
      <c r="K47" s="277">
        <f t="shared" si="0"/>
        <v>10987</v>
      </c>
    </row>
    <row r="48" spans="1:11" s="278" customFormat="1" ht="28.95" customHeight="1" x14ac:dyDescent="0.3">
      <c r="A48" s="272">
        <f t="shared" si="1"/>
        <v>44</v>
      </c>
      <c r="B48" s="272" t="s">
        <v>3434</v>
      </c>
      <c r="C48" s="273">
        <v>1.45</v>
      </c>
      <c r="D48" s="272"/>
      <c r="E48" s="274" t="s">
        <v>3479</v>
      </c>
      <c r="F48" s="272" t="s">
        <v>1473</v>
      </c>
      <c r="G48" s="272" t="s">
        <v>3464</v>
      </c>
      <c r="H48" s="275">
        <v>2110</v>
      </c>
      <c r="I48" s="276">
        <v>447</v>
      </c>
      <c r="J48" s="277">
        <f t="shared" si="0"/>
        <v>2110</v>
      </c>
      <c r="K48" s="277">
        <f t="shared" si="0"/>
        <v>447</v>
      </c>
    </row>
    <row r="49" spans="1:11" s="278" customFormat="1" ht="28.95" customHeight="1" x14ac:dyDescent="0.3">
      <c r="A49" s="272">
        <f t="shared" si="1"/>
        <v>45</v>
      </c>
      <c r="B49" s="272" t="s">
        <v>3434</v>
      </c>
      <c r="C49" s="273">
        <v>1.46</v>
      </c>
      <c r="D49" s="272"/>
      <c r="E49" s="274" t="s">
        <v>3480</v>
      </c>
      <c r="F49" s="272" t="s">
        <v>1473</v>
      </c>
      <c r="G49" s="272" t="s">
        <v>3464</v>
      </c>
      <c r="H49" s="275">
        <v>6814</v>
      </c>
      <c r="I49" s="276">
        <v>522</v>
      </c>
      <c r="J49" s="277">
        <f t="shared" si="0"/>
        <v>6814</v>
      </c>
      <c r="K49" s="277">
        <f t="shared" si="0"/>
        <v>522</v>
      </c>
    </row>
    <row r="50" spans="1:11" s="285" customFormat="1" ht="28.95" customHeight="1" x14ac:dyDescent="0.3">
      <c r="A50" s="272">
        <f t="shared" si="1"/>
        <v>46</v>
      </c>
      <c r="B50" s="272" t="s">
        <v>3434</v>
      </c>
      <c r="C50" s="273">
        <v>1.47</v>
      </c>
      <c r="D50" s="272"/>
      <c r="E50" s="274" t="s">
        <v>3481</v>
      </c>
      <c r="F50" s="272" t="s">
        <v>1473</v>
      </c>
      <c r="G50" s="272" t="s">
        <v>3464</v>
      </c>
      <c r="H50" s="275">
        <v>4133</v>
      </c>
      <c r="I50" s="276">
        <v>745</v>
      </c>
      <c r="J50" s="277">
        <f t="shared" si="0"/>
        <v>4133</v>
      </c>
      <c r="K50" s="277">
        <f t="shared" si="0"/>
        <v>745</v>
      </c>
    </row>
    <row r="51" spans="1:11" s="278" customFormat="1" ht="28.95" customHeight="1" x14ac:dyDescent="0.3">
      <c r="A51" s="272">
        <f t="shared" si="1"/>
        <v>47</v>
      </c>
      <c r="B51" s="272" t="s">
        <v>3434</v>
      </c>
      <c r="C51" s="273">
        <v>1.48</v>
      </c>
      <c r="D51" s="272"/>
      <c r="E51" s="274" t="s">
        <v>3482</v>
      </c>
      <c r="F51" s="272" t="s">
        <v>1473</v>
      </c>
      <c r="G51" s="272" t="s">
        <v>3464</v>
      </c>
      <c r="H51" s="275">
        <v>3910</v>
      </c>
      <c r="I51" s="276">
        <v>522</v>
      </c>
      <c r="J51" s="277">
        <f t="shared" si="0"/>
        <v>3910</v>
      </c>
      <c r="K51" s="277">
        <f t="shared" si="0"/>
        <v>522</v>
      </c>
    </row>
    <row r="52" spans="1:11" s="278" customFormat="1" ht="28.95" customHeight="1" x14ac:dyDescent="0.3">
      <c r="A52" s="272">
        <f t="shared" si="1"/>
        <v>48</v>
      </c>
      <c r="B52" s="272" t="s">
        <v>3434</v>
      </c>
      <c r="C52" s="273">
        <v>1.49</v>
      </c>
      <c r="D52" s="272"/>
      <c r="E52" s="274" t="s">
        <v>3483</v>
      </c>
      <c r="F52" s="272" t="s">
        <v>1473</v>
      </c>
      <c r="G52" s="272" t="s">
        <v>3437</v>
      </c>
      <c r="H52" s="275">
        <v>5665</v>
      </c>
      <c r="I52" s="276">
        <v>1760</v>
      </c>
      <c r="J52" s="277">
        <f t="shared" si="0"/>
        <v>5665</v>
      </c>
      <c r="K52" s="277">
        <f t="shared" si="0"/>
        <v>1760</v>
      </c>
    </row>
    <row r="53" spans="1:11" s="278" customFormat="1" ht="28.95" customHeight="1" x14ac:dyDescent="0.3">
      <c r="A53" s="272">
        <f t="shared" si="1"/>
        <v>49</v>
      </c>
      <c r="B53" s="272" t="s">
        <v>3434</v>
      </c>
      <c r="C53" s="283">
        <v>1.5</v>
      </c>
      <c r="D53" s="272"/>
      <c r="E53" s="274" t="s">
        <v>3484</v>
      </c>
      <c r="F53" s="272" t="s">
        <v>1473</v>
      </c>
      <c r="G53" s="272" t="s">
        <v>3437</v>
      </c>
      <c r="H53" s="275">
        <v>13882</v>
      </c>
      <c r="I53" s="276">
        <v>7372</v>
      </c>
      <c r="J53" s="277">
        <f t="shared" si="0"/>
        <v>13882</v>
      </c>
      <c r="K53" s="277">
        <f t="shared" si="0"/>
        <v>7372</v>
      </c>
    </row>
    <row r="54" spans="1:11" s="278" customFormat="1" ht="28.95" customHeight="1" x14ac:dyDescent="0.3">
      <c r="A54" s="272">
        <f t="shared" si="1"/>
        <v>50</v>
      </c>
      <c r="B54" s="272" t="s">
        <v>3434</v>
      </c>
      <c r="C54" s="273">
        <v>1.51</v>
      </c>
      <c r="D54" s="272"/>
      <c r="E54" s="274" t="s">
        <v>3485</v>
      </c>
      <c r="F54" s="272" t="s">
        <v>1473</v>
      </c>
      <c r="G54" s="272" t="s">
        <v>3437</v>
      </c>
      <c r="H54" s="275">
        <v>21267</v>
      </c>
      <c r="I54" s="276">
        <v>7372</v>
      </c>
      <c r="J54" s="277">
        <f t="shared" si="0"/>
        <v>21267</v>
      </c>
      <c r="K54" s="277">
        <f t="shared" si="0"/>
        <v>7372</v>
      </c>
    </row>
    <row r="55" spans="1:11" s="278" customFormat="1" ht="28.95" customHeight="1" x14ac:dyDescent="0.3">
      <c r="A55" s="272">
        <f t="shared" si="1"/>
        <v>51</v>
      </c>
      <c r="B55" s="272" t="s">
        <v>3434</v>
      </c>
      <c r="C55" s="273">
        <v>1.52</v>
      </c>
      <c r="D55" s="272"/>
      <c r="E55" s="274" t="s">
        <v>3486</v>
      </c>
      <c r="F55" s="272" t="s">
        <v>1473</v>
      </c>
      <c r="G55" s="272" t="s">
        <v>3437</v>
      </c>
      <c r="H55" s="275">
        <v>21810</v>
      </c>
      <c r="I55" s="276">
        <v>7372</v>
      </c>
      <c r="J55" s="277">
        <f t="shared" si="0"/>
        <v>21810</v>
      </c>
      <c r="K55" s="277">
        <f t="shared" si="0"/>
        <v>7372</v>
      </c>
    </row>
    <row r="56" spans="1:11" s="278" customFormat="1" ht="28.95" customHeight="1" x14ac:dyDescent="0.3">
      <c r="A56" s="272">
        <f t="shared" si="1"/>
        <v>52</v>
      </c>
      <c r="B56" s="272" t="s">
        <v>3434</v>
      </c>
      <c r="C56" s="273">
        <v>1.53</v>
      </c>
      <c r="D56" s="272"/>
      <c r="E56" s="274" t="s">
        <v>25</v>
      </c>
      <c r="F56" s="272" t="s">
        <v>1473</v>
      </c>
      <c r="G56" s="272" t="s">
        <v>3437</v>
      </c>
      <c r="H56" s="275">
        <v>20033</v>
      </c>
      <c r="I56" s="276">
        <v>11093</v>
      </c>
      <c r="J56" s="277">
        <f t="shared" si="0"/>
        <v>20033</v>
      </c>
      <c r="K56" s="277">
        <f t="shared" si="0"/>
        <v>11093</v>
      </c>
    </row>
    <row r="57" spans="1:11" s="278" customFormat="1" ht="28.95" customHeight="1" x14ac:dyDescent="0.3">
      <c r="A57" s="272">
        <f t="shared" si="1"/>
        <v>53</v>
      </c>
      <c r="B57" s="272" t="s">
        <v>3434</v>
      </c>
      <c r="C57" s="273">
        <v>1.54</v>
      </c>
      <c r="D57" s="272"/>
      <c r="E57" s="274" t="s">
        <v>3487</v>
      </c>
      <c r="F57" s="272" t="s">
        <v>1473</v>
      </c>
      <c r="G57" s="272" t="s">
        <v>3447</v>
      </c>
      <c r="H57" s="275">
        <v>68</v>
      </c>
      <c r="I57" s="276">
        <v>15</v>
      </c>
      <c r="J57" s="277">
        <f t="shared" si="0"/>
        <v>68</v>
      </c>
      <c r="K57" s="277">
        <f t="shared" si="0"/>
        <v>15</v>
      </c>
    </row>
    <row r="58" spans="1:11" s="278" customFormat="1" ht="28.95" customHeight="1" x14ac:dyDescent="0.3">
      <c r="A58" s="272">
        <f t="shared" si="1"/>
        <v>54</v>
      </c>
      <c r="B58" s="272" t="s">
        <v>3434</v>
      </c>
      <c r="C58" s="273">
        <v>1.55</v>
      </c>
      <c r="D58" s="272"/>
      <c r="E58" s="274" t="s">
        <v>3488</v>
      </c>
      <c r="F58" s="272" t="s">
        <v>1473</v>
      </c>
      <c r="G58" s="272" t="s">
        <v>26</v>
      </c>
      <c r="H58" s="275">
        <v>9067</v>
      </c>
      <c r="I58" s="276">
        <v>8411</v>
      </c>
      <c r="J58" s="277">
        <f t="shared" si="0"/>
        <v>9067</v>
      </c>
      <c r="K58" s="277">
        <f t="shared" si="0"/>
        <v>8411</v>
      </c>
    </row>
    <row r="59" spans="1:11" s="278" customFormat="1" ht="28.95" customHeight="1" x14ac:dyDescent="0.3">
      <c r="A59" s="272">
        <f t="shared" si="1"/>
        <v>55</v>
      </c>
      <c r="B59" s="272" t="s">
        <v>3434</v>
      </c>
      <c r="C59" s="273">
        <v>1.56</v>
      </c>
      <c r="D59" s="272"/>
      <c r="E59" s="274" t="s">
        <v>27</v>
      </c>
      <c r="F59" s="272" t="s">
        <v>1473</v>
      </c>
      <c r="G59" s="272" t="s">
        <v>3437</v>
      </c>
      <c r="H59" s="275">
        <v>9680</v>
      </c>
      <c r="I59" s="276">
        <v>0</v>
      </c>
      <c r="J59" s="277">
        <f t="shared" si="0"/>
        <v>9680</v>
      </c>
      <c r="K59" s="277">
        <f t="shared" si="0"/>
        <v>0</v>
      </c>
    </row>
    <row r="60" spans="1:11" s="278" customFormat="1" ht="28.95" customHeight="1" x14ac:dyDescent="0.3">
      <c r="A60" s="272">
        <f t="shared" si="1"/>
        <v>56</v>
      </c>
      <c r="B60" s="272" t="s">
        <v>3434</v>
      </c>
      <c r="C60" s="273">
        <v>1.57</v>
      </c>
      <c r="D60" s="272"/>
      <c r="E60" s="274" t="s">
        <v>3489</v>
      </c>
      <c r="F60" s="272" t="s">
        <v>1473</v>
      </c>
      <c r="G60" s="272" t="s">
        <v>28</v>
      </c>
      <c r="H60" s="275">
        <v>38720</v>
      </c>
      <c r="I60" s="276">
        <v>0</v>
      </c>
      <c r="J60" s="277">
        <f t="shared" si="0"/>
        <v>38720</v>
      </c>
      <c r="K60" s="277">
        <f t="shared" si="0"/>
        <v>0</v>
      </c>
    </row>
    <row r="61" spans="1:11" s="278" customFormat="1" ht="28.95" customHeight="1" x14ac:dyDescent="0.3">
      <c r="A61" s="272">
        <f t="shared" si="1"/>
        <v>57</v>
      </c>
      <c r="B61" s="272" t="s">
        <v>3434</v>
      </c>
      <c r="C61" s="273">
        <v>1.58</v>
      </c>
      <c r="D61" s="272"/>
      <c r="E61" s="274" t="s">
        <v>3490</v>
      </c>
      <c r="F61" s="272" t="s">
        <v>1473</v>
      </c>
      <c r="G61" s="272" t="s">
        <v>3447</v>
      </c>
      <c r="H61" s="275">
        <v>42184</v>
      </c>
      <c r="I61" s="276">
        <v>15312</v>
      </c>
      <c r="J61" s="277">
        <f t="shared" si="0"/>
        <v>42184</v>
      </c>
      <c r="K61" s="277">
        <f t="shared" si="0"/>
        <v>15312</v>
      </c>
    </row>
    <row r="62" spans="1:11" s="278" customFormat="1" ht="28.95" customHeight="1" x14ac:dyDescent="0.3">
      <c r="A62" s="272">
        <f t="shared" si="1"/>
        <v>58</v>
      </c>
      <c r="B62" s="272" t="s">
        <v>3434</v>
      </c>
      <c r="C62" s="273">
        <v>1.59</v>
      </c>
      <c r="D62" s="272"/>
      <c r="E62" s="274" t="s">
        <v>3491</v>
      </c>
      <c r="F62" s="272" t="s">
        <v>1473</v>
      </c>
      <c r="G62" s="272" t="s">
        <v>3447</v>
      </c>
      <c r="H62" s="275">
        <v>12738</v>
      </c>
      <c r="I62" s="276">
        <v>4461</v>
      </c>
      <c r="J62" s="277">
        <f t="shared" si="0"/>
        <v>12738</v>
      </c>
      <c r="K62" s="277">
        <f t="shared" si="0"/>
        <v>4461</v>
      </c>
    </row>
    <row r="63" spans="1:11" s="278" customFormat="1" ht="28.95" customHeight="1" x14ac:dyDescent="0.3">
      <c r="A63" s="272">
        <f t="shared" si="1"/>
        <v>59</v>
      </c>
      <c r="B63" s="272" t="s">
        <v>3434</v>
      </c>
      <c r="C63" s="283">
        <v>1.6</v>
      </c>
      <c r="D63" s="272"/>
      <c r="E63" s="274" t="s">
        <v>31</v>
      </c>
      <c r="F63" s="272" t="s">
        <v>1473</v>
      </c>
      <c r="G63" s="272" t="s">
        <v>3447</v>
      </c>
      <c r="H63" s="275">
        <v>13115</v>
      </c>
      <c r="I63" s="276">
        <v>7111</v>
      </c>
      <c r="J63" s="277">
        <f t="shared" si="0"/>
        <v>13115</v>
      </c>
      <c r="K63" s="277">
        <f t="shared" si="0"/>
        <v>7111</v>
      </c>
    </row>
    <row r="64" spans="1:11" s="278" customFormat="1" ht="28.95" customHeight="1" x14ac:dyDescent="0.3">
      <c r="A64" s="272">
        <f t="shared" si="1"/>
        <v>60</v>
      </c>
      <c r="B64" s="272" t="s">
        <v>3434</v>
      </c>
      <c r="C64" s="273">
        <v>1.61</v>
      </c>
      <c r="D64" s="272"/>
      <c r="E64" s="274" t="s">
        <v>3492</v>
      </c>
      <c r="F64" s="272" t="s">
        <v>1473</v>
      </c>
      <c r="G64" s="272" t="s">
        <v>3447</v>
      </c>
      <c r="H64" s="275">
        <v>11201</v>
      </c>
      <c r="I64" s="276">
        <v>8364</v>
      </c>
      <c r="J64" s="277">
        <f t="shared" si="0"/>
        <v>11201</v>
      </c>
      <c r="K64" s="277">
        <f t="shared" si="0"/>
        <v>8364</v>
      </c>
    </row>
    <row r="65" spans="1:11" s="278" customFormat="1" ht="28.95" customHeight="1" x14ac:dyDescent="0.3">
      <c r="A65" s="272">
        <f t="shared" si="1"/>
        <v>61</v>
      </c>
      <c r="B65" s="272" t="s">
        <v>3434</v>
      </c>
      <c r="C65" s="273">
        <v>1.62</v>
      </c>
      <c r="D65" s="272"/>
      <c r="E65" s="274" t="s">
        <v>32</v>
      </c>
      <c r="F65" s="272" t="s">
        <v>1473</v>
      </c>
      <c r="G65" s="272" t="s">
        <v>3447</v>
      </c>
      <c r="H65" s="275">
        <v>9982</v>
      </c>
      <c r="I65" s="276">
        <v>7145</v>
      </c>
      <c r="J65" s="277">
        <f t="shared" si="0"/>
        <v>9982</v>
      </c>
      <c r="K65" s="277">
        <f t="shared" si="0"/>
        <v>7145</v>
      </c>
    </row>
    <row r="66" spans="1:11" s="278" customFormat="1" ht="28.95" customHeight="1" x14ac:dyDescent="0.3">
      <c r="A66" s="272">
        <f t="shared" si="1"/>
        <v>62</v>
      </c>
      <c r="B66" s="272" t="s">
        <v>3434</v>
      </c>
      <c r="C66" s="273">
        <v>1.63</v>
      </c>
      <c r="D66" s="272"/>
      <c r="E66" s="274" t="s">
        <v>3493</v>
      </c>
      <c r="F66" s="272" t="s">
        <v>1473</v>
      </c>
      <c r="G66" s="272" t="s">
        <v>3437</v>
      </c>
      <c r="H66" s="275">
        <v>10047</v>
      </c>
      <c r="I66" s="276">
        <v>7366</v>
      </c>
      <c r="J66" s="277">
        <f t="shared" si="0"/>
        <v>10047</v>
      </c>
      <c r="K66" s="277">
        <f t="shared" si="0"/>
        <v>7366</v>
      </c>
    </row>
    <row r="67" spans="1:11" s="278" customFormat="1" ht="28.95" customHeight="1" x14ac:dyDescent="0.3">
      <c r="A67" s="272">
        <f t="shared" si="1"/>
        <v>63</v>
      </c>
      <c r="B67" s="272" t="s">
        <v>3434</v>
      </c>
      <c r="C67" s="273">
        <v>1.64</v>
      </c>
      <c r="D67" s="272"/>
      <c r="E67" s="274" t="s">
        <v>3494</v>
      </c>
      <c r="F67" s="272" t="s">
        <v>1473</v>
      </c>
      <c r="G67" s="272" t="s">
        <v>3437</v>
      </c>
      <c r="H67" s="275">
        <v>29951</v>
      </c>
      <c r="I67" s="276">
        <v>20102</v>
      </c>
      <c r="J67" s="277">
        <f t="shared" si="0"/>
        <v>29951</v>
      </c>
      <c r="K67" s="277">
        <f t="shared" si="0"/>
        <v>20102</v>
      </c>
    </row>
    <row r="68" spans="1:11" s="278" customFormat="1" ht="28.95" customHeight="1" x14ac:dyDescent="0.3">
      <c r="A68" s="272">
        <f t="shared" si="1"/>
        <v>64</v>
      </c>
      <c r="B68" s="272" t="s">
        <v>3434</v>
      </c>
      <c r="C68" s="273">
        <v>1.65</v>
      </c>
      <c r="D68" s="272"/>
      <c r="E68" s="274" t="s">
        <v>3495</v>
      </c>
      <c r="F68" s="272" t="s">
        <v>1473</v>
      </c>
      <c r="G68" s="272" t="s">
        <v>3437</v>
      </c>
      <c r="H68" s="275">
        <v>16939</v>
      </c>
      <c r="I68" s="276">
        <v>9767</v>
      </c>
      <c r="J68" s="277">
        <f t="shared" si="0"/>
        <v>16939</v>
      </c>
      <c r="K68" s="277">
        <f t="shared" si="0"/>
        <v>9767</v>
      </c>
    </row>
    <row r="69" spans="1:11" s="278" customFormat="1" ht="28.95" customHeight="1" x14ac:dyDescent="0.3">
      <c r="A69" s="272">
        <f t="shared" si="1"/>
        <v>65</v>
      </c>
      <c r="B69" s="272" t="s">
        <v>3434</v>
      </c>
      <c r="C69" s="273">
        <v>1.66</v>
      </c>
      <c r="D69" s="272"/>
      <c r="E69" s="274" t="s">
        <v>3496</v>
      </c>
      <c r="F69" s="272" t="s">
        <v>1473</v>
      </c>
      <c r="G69" s="272" t="s">
        <v>3464</v>
      </c>
      <c r="H69" s="275">
        <v>881</v>
      </c>
      <c r="I69" s="276">
        <v>151</v>
      </c>
      <c r="J69" s="277">
        <f t="shared" ref="J69:K132" si="2">ROUNDUP(H69,0)</f>
        <v>881</v>
      </c>
      <c r="K69" s="277">
        <f t="shared" si="2"/>
        <v>151</v>
      </c>
    </row>
    <row r="70" spans="1:11" s="278" customFormat="1" ht="28.95" customHeight="1" x14ac:dyDescent="0.3">
      <c r="A70" s="272">
        <f t="shared" ref="A70:A81" si="3">A69+1</f>
        <v>66</v>
      </c>
      <c r="B70" s="272" t="s">
        <v>3434</v>
      </c>
      <c r="C70" s="273">
        <v>1.67</v>
      </c>
      <c r="D70" s="272"/>
      <c r="E70" s="274" t="s">
        <v>3497</v>
      </c>
      <c r="F70" s="272" t="s">
        <v>1473</v>
      </c>
      <c r="G70" s="272" t="s">
        <v>3437</v>
      </c>
      <c r="H70" s="275">
        <v>293450</v>
      </c>
      <c r="I70" s="276">
        <v>217946</v>
      </c>
      <c r="J70" s="277">
        <f t="shared" si="2"/>
        <v>293450</v>
      </c>
      <c r="K70" s="277">
        <f t="shared" si="2"/>
        <v>217946</v>
      </c>
    </row>
    <row r="71" spans="1:11" s="278" customFormat="1" ht="28.95" customHeight="1" x14ac:dyDescent="0.3">
      <c r="A71" s="272">
        <f t="shared" si="3"/>
        <v>67</v>
      </c>
      <c r="B71" s="272" t="s">
        <v>3434</v>
      </c>
      <c r="C71" s="273">
        <v>1.68</v>
      </c>
      <c r="D71" s="272"/>
      <c r="E71" s="274" t="s">
        <v>3498</v>
      </c>
      <c r="F71" s="272" t="s">
        <v>1473</v>
      </c>
      <c r="G71" s="272" t="s">
        <v>3437</v>
      </c>
      <c r="H71" s="275">
        <v>9895</v>
      </c>
      <c r="I71" s="276">
        <v>9169</v>
      </c>
      <c r="J71" s="277">
        <f t="shared" si="2"/>
        <v>9895</v>
      </c>
      <c r="K71" s="277">
        <f t="shared" si="2"/>
        <v>9169</v>
      </c>
    </row>
    <row r="72" spans="1:11" s="278" customFormat="1" ht="28.95" customHeight="1" x14ac:dyDescent="0.3">
      <c r="A72" s="272">
        <f t="shared" si="3"/>
        <v>68</v>
      </c>
      <c r="B72" s="272" t="s">
        <v>3434</v>
      </c>
      <c r="C72" s="273">
        <v>1.69</v>
      </c>
      <c r="D72" s="272"/>
      <c r="E72" s="274" t="s">
        <v>3499</v>
      </c>
      <c r="F72" s="272" t="s">
        <v>1473</v>
      </c>
      <c r="G72" s="272" t="s">
        <v>3437</v>
      </c>
      <c r="H72" s="275">
        <v>6097</v>
      </c>
      <c r="I72" s="276">
        <v>5613</v>
      </c>
      <c r="J72" s="277">
        <f t="shared" si="2"/>
        <v>6097</v>
      </c>
      <c r="K72" s="277">
        <f t="shared" si="2"/>
        <v>5613</v>
      </c>
    </row>
    <row r="73" spans="1:11" s="278" customFormat="1" ht="28.95" customHeight="1" x14ac:dyDescent="0.3">
      <c r="A73" s="272">
        <f t="shared" si="3"/>
        <v>69</v>
      </c>
      <c r="B73" s="272" t="s">
        <v>3434</v>
      </c>
      <c r="C73" s="283">
        <v>1.7</v>
      </c>
      <c r="D73" s="272"/>
      <c r="E73" s="274" t="s">
        <v>3500</v>
      </c>
      <c r="F73" s="272" t="s">
        <v>1473</v>
      </c>
      <c r="G73" s="272" t="s">
        <v>3437</v>
      </c>
      <c r="H73" s="275">
        <v>4668</v>
      </c>
      <c r="I73" s="276">
        <v>4305</v>
      </c>
      <c r="J73" s="277">
        <f t="shared" si="2"/>
        <v>4668</v>
      </c>
      <c r="K73" s="277">
        <f t="shared" si="2"/>
        <v>4305</v>
      </c>
    </row>
    <row r="74" spans="1:11" s="278" customFormat="1" ht="28.95" customHeight="1" x14ac:dyDescent="0.3">
      <c r="A74" s="272">
        <f t="shared" si="3"/>
        <v>70</v>
      </c>
      <c r="B74" s="272" t="s">
        <v>3434</v>
      </c>
      <c r="C74" s="273">
        <v>1.71</v>
      </c>
      <c r="D74" s="272"/>
      <c r="E74" s="274" t="s">
        <v>3501</v>
      </c>
      <c r="F74" s="272" t="s">
        <v>1473</v>
      </c>
      <c r="G74" s="272" t="s">
        <v>3437</v>
      </c>
      <c r="H74" s="275">
        <v>146</v>
      </c>
      <c r="I74" s="276">
        <v>0</v>
      </c>
      <c r="J74" s="277">
        <f t="shared" si="2"/>
        <v>146</v>
      </c>
      <c r="K74" s="277">
        <f t="shared" si="2"/>
        <v>0</v>
      </c>
    </row>
    <row r="75" spans="1:11" s="278" customFormat="1" ht="28.95" customHeight="1" x14ac:dyDescent="0.3">
      <c r="A75" s="272">
        <f t="shared" si="3"/>
        <v>71</v>
      </c>
      <c r="B75" s="272" t="s">
        <v>3434</v>
      </c>
      <c r="C75" s="273">
        <v>1.72</v>
      </c>
      <c r="D75" s="272"/>
      <c r="E75" s="274" t="s">
        <v>3502</v>
      </c>
      <c r="F75" s="272" t="s">
        <v>1473</v>
      </c>
      <c r="G75" s="272" t="s">
        <v>3437</v>
      </c>
      <c r="H75" s="275">
        <v>97</v>
      </c>
      <c r="I75" s="276">
        <v>0</v>
      </c>
      <c r="J75" s="277">
        <f t="shared" si="2"/>
        <v>97</v>
      </c>
      <c r="K75" s="277">
        <f t="shared" si="2"/>
        <v>0</v>
      </c>
    </row>
    <row r="76" spans="1:11" s="278" customFormat="1" ht="28.95" customHeight="1" x14ac:dyDescent="0.3">
      <c r="A76" s="272">
        <f t="shared" si="3"/>
        <v>72</v>
      </c>
      <c r="B76" s="272" t="s">
        <v>3434</v>
      </c>
      <c r="C76" s="273">
        <v>1.73</v>
      </c>
      <c r="D76" s="272"/>
      <c r="E76" s="274" t="s">
        <v>3503</v>
      </c>
      <c r="F76" s="272" t="s">
        <v>1473</v>
      </c>
      <c r="G76" s="272" t="s">
        <v>3437</v>
      </c>
      <c r="H76" s="275">
        <v>73</v>
      </c>
      <c r="I76" s="276">
        <v>0</v>
      </c>
      <c r="J76" s="277">
        <f t="shared" si="2"/>
        <v>73</v>
      </c>
      <c r="K76" s="277">
        <f t="shared" si="2"/>
        <v>0</v>
      </c>
    </row>
    <row r="77" spans="1:11" s="278" customFormat="1" ht="28.95" customHeight="1" x14ac:dyDescent="0.3">
      <c r="A77" s="272">
        <f t="shared" si="3"/>
        <v>73</v>
      </c>
      <c r="B77" s="272" t="s">
        <v>3434</v>
      </c>
      <c r="C77" s="273">
        <v>1.74</v>
      </c>
      <c r="D77" s="272"/>
      <c r="E77" s="274" t="s">
        <v>3504</v>
      </c>
      <c r="F77" s="272" t="s">
        <v>1473</v>
      </c>
      <c r="G77" s="272" t="s">
        <v>3437</v>
      </c>
      <c r="H77" s="275">
        <v>19</v>
      </c>
      <c r="I77" s="276">
        <v>0</v>
      </c>
      <c r="J77" s="277">
        <f t="shared" si="2"/>
        <v>19</v>
      </c>
      <c r="K77" s="277">
        <f t="shared" si="2"/>
        <v>0</v>
      </c>
    </row>
    <row r="78" spans="1:11" s="278" customFormat="1" ht="28.95" customHeight="1" x14ac:dyDescent="0.3">
      <c r="A78" s="272">
        <f t="shared" si="3"/>
        <v>74</v>
      </c>
      <c r="B78" s="272" t="s">
        <v>3434</v>
      </c>
      <c r="C78" s="273">
        <v>1.75</v>
      </c>
      <c r="D78" s="272"/>
      <c r="E78" s="274" t="s">
        <v>3505</v>
      </c>
      <c r="F78" s="272" t="s">
        <v>1473</v>
      </c>
      <c r="G78" s="272" t="s">
        <v>3437</v>
      </c>
      <c r="H78" s="275">
        <v>13</v>
      </c>
      <c r="I78" s="276">
        <v>0</v>
      </c>
      <c r="J78" s="277">
        <f t="shared" si="2"/>
        <v>13</v>
      </c>
      <c r="K78" s="277">
        <f t="shared" si="2"/>
        <v>0</v>
      </c>
    </row>
    <row r="79" spans="1:11" s="278" customFormat="1" ht="28.95" customHeight="1" x14ac:dyDescent="0.3">
      <c r="A79" s="272">
        <f t="shared" si="3"/>
        <v>75</v>
      </c>
      <c r="B79" s="272" t="s">
        <v>3434</v>
      </c>
      <c r="C79" s="273">
        <v>1.76</v>
      </c>
      <c r="D79" s="272"/>
      <c r="E79" s="274" t="s">
        <v>3506</v>
      </c>
      <c r="F79" s="272" t="s">
        <v>1473</v>
      </c>
      <c r="G79" s="272" t="s">
        <v>3507</v>
      </c>
      <c r="H79" s="275">
        <v>34487</v>
      </c>
      <c r="I79" s="276">
        <v>15153</v>
      </c>
      <c r="J79" s="277">
        <f t="shared" si="2"/>
        <v>34487</v>
      </c>
      <c r="K79" s="277">
        <f t="shared" si="2"/>
        <v>15153</v>
      </c>
    </row>
    <row r="80" spans="1:11" s="278" customFormat="1" ht="28.95" customHeight="1" x14ac:dyDescent="0.3">
      <c r="A80" s="272">
        <f t="shared" si="3"/>
        <v>76</v>
      </c>
      <c r="B80" s="272" t="s">
        <v>3434</v>
      </c>
      <c r="C80" s="273">
        <v>1.77</v>
      </c>
      <c r="D80" s="272"/>
      <c r="E80" s="274" t="s">
        <v>3508</v>
      </c>
      <c r="F80" s="272" t="s">
        <v>1473</v>
      </c>
      <c r="G80" s="272" t="s">
        <v>3507</v>
      </c>
      <c r="H80" s="275">
        <v>26955</v>
      </c>
      <c r="I80" s="276">
        <v>13505</v>
      </c>
      <c r="J80" s="277">
        <f t="shared" si="2"/>
        <v>26955</v>
      </c>
      <c r="K80" s="277">
        <f t="shared" si="2"/>
        <v>13505</v>
      </c>
    </row>
    <row r="81" spans="1:11" s="278" customFormat="1" ht="28.95" customHeight="1" x14ac:dyDescent="0.3">
      <c r="A81" s="272">
        <f t="shared" si="3"/>
        <v>77</v>
      </c>
      <c r="B81" s="272" t="s">
        <v>3434</v>
      </c>
      <c r="C81" s="273">
        <v>1.78</v>
      </c>
      <c r="D81" s="272" t="s">
        <v>1473</v>
      </c>
      <c r="E81" s="274" t="s">
        <v>3509</v>
      </c>
      <c r="F81" s="272" t="s">
        <v>1473</v>
      </c>
      <c r="G81" s="272" t="s">
        <v>3507</v>
      </c>
      <c r="H81" s="275">
        <v>3630</v>
      </c>
      <c r="I81" s="276">
        <v>0</v>
      </c>
      <c r="J81" s="277">
        <f t="shared" si="2"/>
        <v>3630</v>
      </c>
      <c r="K81" s="277">
        <f t="shared" si="2"/>
        <v>0</v>
      </c>
    </row>
    <row r="82" spans="1:11" s="278" customFormat="1" ht="28.95" customHeight="1" x14ac:dyDescent="0.3">
      <c r="A82" s="268" t="s">
        <v>3510</v>
      </c>
      <c r="B82" s="269"/>
      <c r="C82" s="269"/>
      <c r="D82" s="269"/>
      <c r="E82" s="269"/>
      <c r="F82" s="269"/>
      <c r="G82" s="269"/>
      <c r="H82" s="269"/>
      <c r="I82" s="270"/>
      <c r="J82" s="277">
        <f t="shared" si="2"/>
        <v>0</v>
      </c>
      <c r="K82" s="277">
        <f t="shared" si="2"/>
        <v>0</v>
      </c>
    </row>
    <row r="83" spans="1:11" s="290" customFormat="1" ht="28.95" customHeight="1" x14ac:dyDescent="0.3">
      <c r="A83" s="286">
        <f>A81+1</f>
        <v>78</v>
      </c>
      <c r="B83" s="287" t="s">
        <v>1732</v>
      </c>
      <c r="C83" s="288">
        <v>2.0099999999999998</v>
      </c>
      <c r="D83" s="287" t="s">
        <v>1090</v>
      </c>
      <c r="E83" s="274" t="s">
        <v>37</v>
      </c>
      <c r="F83" s="287" t="s">
        <v>1090</v>
      </c>
      <c r="G83" s="287" t="s">
        <v>3437</v>
      </c>
      <c r="H83" s="266">
        <v>511</v>
      </c>
      <c r="I83" s="289">
        <v>463</v>
      </c>
      <c r="J83" s="277">
        <f t="shared" si="2"/>
        <v>511</v>
      </c>
      <c r="K83" s="277">
        <f t="shared" si="2"/>
        <v>463</v>
      </c>
    </row>
    <row r="84" spans="1:11" s="262" customFormat="1" ht="28.95" customHeight="1" x14ac:dyDescent="0.3">
      <c r="A84" s="286">
        <f>A83+1</f>
        <v>79</v>
      </c>
      <c r="B84" s="287" t="s">
        <v>1732</v>
      </c>
      <c r="C84" s="288">
        <v>2.02</v>
      </c>
      <c r="D84" s="287" t="s">
        <v>1090</v>
      </c>
      <c r="E84" s="274" t="s">
        <v>38</v>
      </c>
      <c r="F84" s="287" t="s">
        <v>1090</v>
      </c>
      <c r="G84" s="287" t="s">
        <v>3437</v>
      </c>
      <c r="H84" s="291">
        <v>847</v>
      </c>
      <c r="I84" s="292">
        <v>703</v>
      </c>
      <c r="J84" s="277">
        <f t="shared" si="2"/>
        <v>847</v>
      </c>
      <c r="K84" s="277">
        <f t="shared" si="2"/>
        <v>703</v>
      </c>
    </row>
    <row r="85" spans="1:11" s="262" customFormat="1" ht="28.95" customHeight="1" x14ac:dyDescent="0.3">
      <c r="A85" s="286">
        <f t="shared" ref="A85:A117" si="4">A84+1</f>
        <v>80</v>
      </c>
      <c r="B85" s="287" t="s">
        <v>1732</v>
      </c>
      <c r="C85" s="288">
        <v>2.0299999999999998</v>
      </c>
      <c r="D85" s="287" t="s">
        <v>1090</v>
      </c>
      <c r="E85" s="274" t="s">
        <v>3511</v>
      </c>
      <c r="F85" s="287" t="s">
        <v>1090</v>
      </c>
      <c r="G85" s="287" t="s">
        <v>3437</v>
      </c>
      <c r="H85" s="291">
        <v>1746</v>
      </c>
      <c r="I85" s="292">
        <v>1554</v>
      </c>
      <c r="J85" s="277">
        <f t="shared" si="2"/>
        <v>1746</v>
      </c>
      <c r="K85" s="277">
        <f t="shared" si="2"/>
        <v>1554</v>
      </c>
    </row>
    <row r="86" spans="1:11" s="262" customFormat="1" ht="28.95" customHeight="1" x14ac:dyDescent="0.3">
      <c r="A86" s="286">
        <f t="shared" si="4"/>
        <v>81</v>
      </c>
      <c r="B86" s="287" t="s">
        <v>1732</v>
      </c>
      <c r="C86" s="288">
        <v>2.04</v>
      </c>
      <c r="D86" s="287" t="s">
        <v>1090</v>
      </c>
      <c r="E86" s="274" t="s">
        <v>3512</v>
      </c>
      <c r="F86" s="287" t="s">
        <v>1090</v>
      </c>
      <c r="G86" s="287" t="s">
        <v>3437</v>
      </c>
      <c r="H86" s="291">
        <v>2992</v>
      </c>
      <c r="I86" s="292">
        <v>2703</v>
      </c>
      <c r="J86" s="277">
        <f t="shared" si="2"/>
        <v>2992</v>
      </c>
      <c r="K86" s="277">
        <f t="shared" si="2"/>
        <v>2703</v>
      </c>
    </row>
    <row r="87" spans="1:11" s="262" customFormat="1" ht="28.95" customHeight="1" x14ac:dyDescent="0.3">
      <c r="A87" s="286">
        <f t="shared" si="4"/>
        <v>82</v>
      </c>
      <c r="B87" s="287" t="s">
        <v>1732</v>
      </c>
      <c r="C87" s="288">
        <v>2.0499999999999998</v>
      </c>
      <c r="D87" s="287" t="s">
        <v>1090</v>
      </c>
      <c r="E87" s="274" t="s">
        <v>3513</v>
      </c>
      <c r="F87" s="287" t="s">
        <v>1090</v>
      </c>
      <c r="G87" s="287" t="s">
        <v>3437</v>
      </c>
      <c r="H87" s="291">
        <v>3094</v>
      </c>
      <c r="I87" s="292">
        <v>2914</v>
      </c>
      <c r="J87" s="277">
        <f t="shared" si="2"/>
        <v>3094</v>
      </c>
      <c r="K87" s="277">
        <f t="shared" si="2"/>
        <v>2914</v>
      </c>
    </row>
    <row r="88" spans="1:11" s="262" customFormat="1" ht="28.95" customHeight="1" x14ac:dyDescent="0.3">
      <c r="A88" s="286">
        <f t="shared" si="4"/>
        <v>83</v>
      </c>
      <c r="B88" s="287" t="s">
        <v>1732</v>
      </c>
      <c r="C88" s="288">
        <v>2.06</v>
      </c>
      <c r="D88" s="287" t="s">
        <v>1090</v>
      </c>
      <c r="E88" s="274" t="s">
        <v>42</v>
      </c>
      <c r="F88" s="287" t="s">
        <v>1090</v>
      </c>
      <c r="G88" s="287" t="s">
        <v>3437</v>
      </c>
      <c r="H88" s="291">
        <v>3387</v>
      </c>
      <c r="I88" s="292">
        <v>3190</v>
      </c>
      <c r="J88" s="277">
        <f t="shared" si="2"/>
        <v>3387</v>
      </c>
      <c r="K88" s="277">
        <f t="shared" si="2"/>
        <v>3190</v>
      </c>
    </row>
    <row r="89" spans="1:11" s="262" customFormat="1" ht="28.95" customHeight="1" x14ac:dyDescent="0.3">
      <c r="A89" s="286">
        <f t="shared" si="4"/>
        <v>84</v>
      </c>
      <c r="B89" s="287" t="s">
        <v>1732</v>
      </c>
      <c r="C89" s="288">
        <v>2.0699999999999998</v>
      </c>
      <c r="D89" s="287" t="s">
        <v>1090</v>
      </c>
      <c r="E89" s="274" t="s">
        <v>3514</v>
      </c>
      <c r="F89" s="287" t="s">
        <v>1090</v>
      </c>
      <c r="G89" s="287" t="s">
        <v>3515</v>
      </c>
      <c r="H89" s="291">
        <v>4</v>
      </c>
      <c r="I89" s="292">
        <v>4</v>
      </c>
      <c r="J89" s="277">
        <f t="shared" si="2"/>
        <v>4</v>
      </c>
      <c r="K89" s="277">
        <f t="shared" si="2"/>
        <v>4</v>
      </c>
    </row>
    <row r="90" spans="1:11" s="262" customFormat="1" ht="28.95" customHeight="1" x14ac:dyDescent="0.3">
      <c r="A90" s="286">
        <f t="shared" si="4"/>
        <v>85</v>
      </c>
      <c r="B90" s="287" t="s">
        <v>1732</v>
      </c>
      <c r="C90" s="288">
        <v>2.09</v>
      </c>
      <c r="D90" s="287" t="s">
        <v>1090</v>
      </c>
      <c r="E90" s="274" t="s">
        <v>3516</v>
      </c>
      <c r="F90" s="287" t="s">
        <v>1090</v>
      </c>
      <c r="G90" s="287" t="s">
        <v>3515</v>
      </c>
      <c r="H90" s="291">
        <v>12</v>
      </c>
      <c r="I90" s="292">
        <v>12</v>
      </c>
      <c r="J90" s="277">
        <f t="shared" si="2"/>
        <v>12</v>
      </c>
      <c r="K90" s="277">
        <f t="shared" si="2"/>
        <v>12</v>
      </c>
    </row>
    <row r="91" spans="1:11" s="262" customFormat="1" ht="28.95" customHeight="1" x14ac:dyDescent="0.3">
      <c r="A91" s="286">
        <f t="shared" si="4"/>
        <v>86</v>
      </c>
      <c r="B91" s="287" t="s">
        <v>1732</v>
      </c>
      <c r="C91" s="288">
        <v>2.1</v>
      </c>
      <c r="D91" s="287" t="s">
        <v>1091</v>
      </c>
      <c r="E91" s="274" t="s">
        <v>3517</v>
      </c>
      <c r="F91" s="287" t="s">
        <v>1091</v>
      </c>
      <c r="G91" s="287" t="s">
        <v>3438</v>
      </c>
      <c r="H91" s="291">
        <v>300</v>
      </c>
      <c r="I91" s="292">
        <v>300</v>
      </c>
      <c r="J91" s="277">
        <f t="shared" si="2"/>
        <v>300</v>
      </c>
      <c r="K91" s="277">
        <f t="shared" si="2"/>
        <v>300</v>
      </c>
    </row>
    <row r="92" spans="1:11" s="262" customFormat="1" ht="28.95" customHeight="1" x14ac:dyDescent="0.3">
      <c r="A92" s="286">
        <f t="shared" si="4"/>
        <v>87</v>
      </c>
      <c r="B92" s="287" t="s">
        <v>1732</v>
      </c>
      <c r="C92" s="288">
        <v>2.11</v>
      </c>
      <c r="D92" s="287" t="s">
        <v>1091</v>
      </c>
      <c r="E92" s="274" t="s">
        <v>3518</v>
      </c>
      <c r="F92" s="287" t="s">
        <v>1091</v>
      </c>
      <c r="G92" s="287" t="s">
        <v>3438</v>
      </c>
      <c r="H92" s="291">
        <v>119</v>
      </c>
      <c r="I92" s="292">
        <v>7</v>
      </c>
      <c r="J92" s="277">
        <f t="shared" si="2"/>
        <v>119</v>
      </c>
      <c r="K92" s="277">
        <f t="shared" si="2"/>
        <v>7</v>
      </c>
    </row>
    <row r="93" spans="1:11" s="262" customFormat="1" ht="28.95" customHeight="1" x14ac:dyDescent="0.3">
      <c r="A93" s="286">
        <f t="shared" si="4"/>
        <v>88</v>
      </c>
      <c r="B93" s="287" t="s">
        <v>1732</v>
      </c>
      <c r="C93" s="288">
        <v>2.13</v>
      </c>
      <c r="D93" s="287" t="s">
        <v>1091</v>
      </c>
      <c r="E93" s="274" t="s">
        <v>3519</v>
      </c>
      <c r="F93" s="287" t="s">
        <v>1091</v>
      </c>
      <c r="G93" s="287" t="s">
        <v>3438</v>
      </c>
      <c r="H93" s="291">
        <v>139</v>
      </c>
      <c r="I93" s="292">
        <v>7</v>
      </c>
      <c r="J93" s="277">
        <f t="shared" si="2"/>
        <v>139</v>
      </c>
      <c r="K93" s="277">
        <f t="shared" si="2"/>
        <v>7</v>
      </c>
    </row>
    <row r="94" spans="1:11" s="262" customFormat="1" ht="28.95" customHeight="1" x14ac:dyDescent="0.3">
      <c r="A94" s="286">
        <f t="shared" si="4"/>
        <v>89</v>
      </c>
      <c r="B94" s="287" t="s">
        <v>1732</v>
      </c>
      <c r="C94" s="288">
        <v>2.14</v>
      </c>
      <c r="D94" s="287" t="s">
        <v>1091</v>
      </c>
      <c r="E94" s="274" t="s">
        <v>3520</v>
      </c>
      <c r="F94" s="287" t="s">
        <v>1091</v>
      </c>
      <c r="G94" s="287" t="s">
        <v>3438</v>
      </c>
      <c r="H94" s="291">
        <v>177</v>
      </c>
      <c r="I94" s="292">
        <v>22</v>
      </c>
      <c r="J94" s="277">
        <f t="shared" si="2"/>
        <v>177</v>
      </c>
      <c r="K94" s="277">
        <f t="shared" si="2"/>
        <v>22</v>
      </c>
    </row>
    <row r="95" spans="1:11" s="262" customFormat="1" ht="28.95" customHeight="1" x14ac:dyDescent="0.3">
      <c r="A95" s="286">
        <f t="shared" si="4"/>
        <v>90</v>
      </c>
      <c r="B95" s="287" t="s">
        <v>1732</v>
      </c>
      <c r="C95" s="288">
        <v>2.15</v>
      </c>
      <c r="D95" s="287" t="s">
        <v>1091</v>
      </c>
      <c r="E95" s="274" t="s">
        <v>3521</v>
      </c>
      <c r="F95" s="287" t="s">
        <v>1091</v>
      </c>
      <c r="G95" s="287" t="s">
        <v>3438</v>
      </c>
      <c r="H95" s="291">
        <v>250</v>
      </c>
      <c r="I95" s="292">
        <v>25</v>
      </c>
      <c r="J95" s="277">
        <f t="shared" si="2"/>
        <v>250</v>
      </c>
      <c r="K95" s="277">
        <f t="shared" si="2"/>
        <v>25</v>
      </c>
    </row>
    <row r="96" spans="1:11" s="262" customFormat="1" ht="28.95" customHeight="1" x14ac:dyDescent="0.3">
      <c r="A96" s="286">
        <f t="shared" si="4"/>
        <v>91</v>
      </c>
      <c r="B96" s="287" t="s">
        <v>1732</v>
      </c>
      <c r="C96" s="288">
        <v>2.16</v>
      </c>
      <c r="D96" s="287" t="s">
        <v>1091</v>
      </c>
      <c r="E96" s="274" t="s">
        <v>3522</v>
      </c>
      <c r="F96" s="287" t="s">
        <v>1091</v>
      </c>
      <c r="G96" s="287" t="s">
        <v>3438</v>
      </c>
      <c r="H96" s="291">
        <v>1419</v>
      </c>
      <c r="I96" s="292">
        <v>400</v>
      </c>
      <c r="J96" s="277">
        <f t="shared" si="2"/>
        <v>1419</v>
      </c>
      <c r="K96" s="277">
        <f t="shared" si="2"/>
        <v>400</v>
      </c>
    </row>
    <row r="97" spans="1:11" s="262" customFormat="1" ht="28.95" customHeight="1" x14ac:dyDescent="0.3">
      <c r="A97" s="286">
        <f t="shared" si="4"/>
        <v>92</v>
      </c>
      <c r="B97" s="287" t="s">
        <v>1732</v>
      </c>
      <c r="C97" s="288">
        <v>2.1800000000000002</v>
      </c>
      <c r="D97" s="287" t="s">
        <v>1092</v>
      </c>
      <c r="E97" s="274" t="s">
        <v>3523</v>
      </c>
      <c r="F97" s="287" t="s">
        <v>1092</v>
      </c>
      <c r="G97" s="287" t="s">
        <v>3438</v>
      </c>
      <c r="H97" s="291">
        <v>119</v>
      </c>
      <c r="I97" s="292">
        <v>7</v>
      </c>
      <c r="J97" s="277">
        <f t="shared" si="2"/>
        <v>119</v>
      </c>
      <c r="K97" s="277">
        <f t="shared" si="2"/>
        <v>7</v>
      </c>
    </row>
    <row r="98" spans="1:11" s="262" customFormat="1" ht="28.95" customHeight="1" x14ac:dyDescent="0.3">
      <c r="A98" s="286">
        <f t="shared" si="4"/>
        <v>93</v>
      </c>
      <c r="B98" s="287" t="s">
        <v>1732</v>
      </c>
      <c r="C98" s="288">
        <v>2.2000000000000002</v>
      </c>
      <c r="D98" s="287" t="s">
        <v>1092</v>
      </c>
      <c r="E98" s="274" t="s">
        <v>49</v>
      </c>
      <c r="F98" s="287" t="s">
        <v>1092</v>
      </c>
      <c r="G98" s="287" t="s">
        <v>3438</v>
      </c>
      <c r="H98" s="291">
        <v>139</v>
      </c>
      <c r="I98" s="292">
        <v>7</v>
      </c>
      <c r="J98" s="277">
        <f t="shared" si="2"/>
        <v>139</v>
      </c>
      <c r="K98" s="277">
        <f t="shared" si="2"/>
        <v>7</v>
      </c>
    </row>
    <row r="99" spans="1:11" s="262" customFormat="1" ht="28.95" customHeight="1" x14ac:dyDescent="0.3">
      <c r="A99" s="286">
        <f t="shared" si="4"/>
        <v>94</v>
      </c>
      <c r="B99" s="287" t="s">
        <v>1732</v>
      </c>
      <c r="C99" s="288">
        <v>2.21</v>
      </c>
      <c r="D99" s="287" t="s">
        <v>1092</v>
      </c>
      <c r="E99" s="274" t="s">
        <v>3524</v>
      </c>
      <c r="F99" s="287" t="s">
        <v>1092</v>
      </c>
      <c r="G99" s="287" t="s">
        <v>3438</v>
      </c>
      <c r="H99" s="291">
        <v>208</v>
      </c>
      <c r="I99" s="292">
        <v>22</v>
      </c>
      <c r="J99" s="277">
        <f t="shared" si="2"/>
        <v>208</v>
      </c>
      <c r="K99" s="277">
        <f t="shared" si="2"/>
        <v>22</v>
      </c>
    </row>
    <row r="100" spans="1:11" s="262" customFormat="1" ht="28.95" customHeight="1" x14ac:dyDescent="0.3">
      <c r="A100" s="286">
        <f t="shared" si="4"/>
        <v>95</v>
      </c>
      <c r="B100" s="287" t="s">
        <v>1732</v>
      </c>
      <c r="C100" s="288">
        <v>2.2200000000000002</v>
      </c>
      <c r="D100" s="287" t="s">
        <v>1092</v>
      </c>
      <c r="E100" s="274" t="s">
        <v>3525</v>
      </c>
      <c r="F100" s="287" t="s">
        <v>1092</v>
      </c>
      <c r="G100" s="287" t="s">
        <v>3438</v>
      </c>
      <c r="H100" s="291">
        <v>1419</v>
      </c>
      <c r="I100" s="292">
        <v>400</v>
      </c>
      <c r="J100" s="277">
        <f t="shared" si="2"/>
        <v>1419</v>
      </c>
      <c r="K100" s="277">
        <f t="shared" si="2"/>
        <v>400</v>
      </c>
    </row>
    <row r="101" spans="1:11" s="262" customFormat="1" ht="28.95" customHeight="1" x14ac:dyDescent="0.3">
      <c r="A101" s="286">
        <f t="shared" si="4"/>
        <v>96</v>
      </c>
      <c r="B101" s="287" t="s">
        <v>1732</v>
      </c>
      <c r="C101" s="288">
        <v>2.23</v>
      </c>
      <c r="D101" s="287" t="s">
        <v>1093</v>
      </c>
      <c r="E101" s="274" t="s">
        <v>3526</v>
      </c>
      <c r="F101" s="287" t="s">
        <v>1093</v>
      </c>
      <c r="G101" s="287" t="s">
        <v>3438</v>
      </c>
      <c r="H101" s="291">
        <v>91</v>
      </c>
      <c r="I101" s="292">
        <v>4</v>
      </c>
      <c r="J101" s="277">
        <f t="shared" si="2"/>
        <v>91</v>
      </c>
      <c r="K101" s="277">
        <f t="shared" si="2"/>
        <v>4</v>
      </c>
    </row>
    <row r="102" spans="1:11" s="262" customFormat="1" ht="28.95" customHeight="1" x14ac:dyDescent="0.3">
      <c r="A102" s="286">
        <f t="shared" si="4"/>
        <v>97</v>
      </c>
      <c r="B102" s="287" t="s">
        <v>1732</v>
      </c>
      <c r="C102" s="288">
        <v>2.2400000000000002</v>
      </c>
      <c r="D102" s="287" t="s">
        <v>1093</v>
      </c>
      <c r="E102" s="274" t="s">
        <v>3527</v>
      </c>
      <c r="F102" s="287" t="s">
        <v>1093</v>
      </c>
      <c r="G102" s="287" t="s">
        <v>3438</v>
      </c>
      <c r="H102" s="291">
        <v>79</v>
      </c>
      <c r="I102" s="292">
        <v>4</v>
      </c>
      <c r="J102" s="277">
        <f t="shared" si="2"/>
        <v>79</v>
      </c>
      <c r="K102" s="277">
        <f t="shared" si="2"/>
        <v>4</v>
      </c>
    </row>
    <row r="103" spans="1:11" s="262" customFormat="1" ht="28.95" customHeight="1" x14ac:dyDescent="0.3">
      <c r="A103" s="286">
        <f t="shared" si="4"/>
        <v>98</v>
      </c>
      <c r="B103" s="287" t="s">
        <v>1732</v>
      </c>
      <c r="C103" s="288">
        <v>2.25</v>
      </c>
      <c r="D103" s="287" t="s">
        <v>1093</v>
      </c>
      <c r="E103" s="274" t="s">
        <v>3528</v>
      </c>
      <c r="F103" s="287" t="s">
        <v>1093</v>
      </c>
      <c r="G103" s="287" t="s">
        <v>3438</v>
      </c>
      <c r="H103" s="291">
        <v>195</v>
      </c>
      <c r="I103" s="292">
        <v>89</v>
      </c>
      <c r="J103" s="277">
        <f t="shared" si="2"/>
        <v>195</v>
      </c>
      <c r="K103" s="277">
        <f t="shared" si="2"/>
        <v>89</v>
      </c>
    </row>
    <row r="104" spans="1:11" s="262" customFormat="1" ht="28.95" customHeight="1" x14ac:dyDescent="0.3">
      <c r="A104" s="286">
        <f t="shared" si="4"/>
        <v>99</v>
      </c>
      <c r="B104" s="287" t="s">
        <v>1732</v>
      </c>
      <c r="C104" s="288">
        <v>2.2599999999999998</v>
      </c>
      <c r="D104" s="287" t="s">
        <v>1093</v>
      </c>
      <c r="E104" s="274" t="s">
        <v>3529</v>
      </c>
      <c r="F104" s="287" t="s">
        <v>1093</v>
      </c>
      <c r="G104" s="287" t="s">
        <v>3438</v>
      </c>
      <c r="H104" s="291">
        <v>393</v>
      </c>
      <c r="I104" s="292">
        <v>208</v>
      </c>
      <c r="J104" s="277">
        <f t="shared" si="2"/>
        <v>393</v>
      </c>
      <c r="K104" s="277">
        <f t="shared" si="2"/>
        <v>208</v>
      </c>
    </row>
    <row r="105" spans="1:11" s="262" customFormat="1" ht="28.95" customHeight="1" x14ac:dyDescent="0.3">
      <c r="A105" s="286">
        <f t="shared" si="4"/>
        <v>100</v>
      </c>
      <c r="B105" s="287" t="s">
        <v>1732</v>
      </c>
      <c r="C105" s="288">
        <v>2.27</v>
      </c>
      <c r="D105" s="287" t="s">
        <v>1093</v>
      </c>
      <c r="E105" s="274" t="s">
        <v>51</v>
      </c>
      <c r="F105" s="287" t="s">
        <v>1093</v>
      </c>
      <c r="G105" s="287" t="s">
        <v>3438</v>
      </c>
      <c r="H105" s="291">
        <v>225</v>
      </c>
      <c r="I105" s="292">
        <v>8</v>
      </c>
      <c r="J105" s="277">
        <f t="shared" si="2"/>
        <v>225</v>
      </c>
      <c r="K105" s="277">
        <f t="shared" si="2"/>
        <v>8</v>
      </c>
    </row>
    <row r="106" spans="1:11" s="262" customFormat="1" ht="28.95" customHeight="1" x14ac:dyDescent="0.3">
      <c r="A106" s="286">
        <f t="shared" si="4"/>
        <v>101</v>
      </c>
      <c r="B106" s="287" t="s">
        <v>1732</v>
      </c>
      <c r="C106" s="288">
        <v>2.2799999999999998</v>
      </c>
      <c r="D106" s="287" t="s">
        <v>1093</v>
      </c>
      <c r="E106" s="274" t="s">
        <v>52</v>
      </c>
      <c r="F106" s="287" t="s">
        <v>1093</v>
      </c>
      <c r="G106" s="287" t="s">
        <v>3438</v>
      </c>
      <c r="H106" s="291">
        <v>757</v>
      </c>
      <c r="I106" s="292">
        <v>8</v>
      </c>
      <c r="J106" s="277">
        <f t="shared" si="2"/>
        <v>757</v>
      </c>
      <c r="K106" s="277">
        <f t="shared" si="2"/>
        <v>8</v>
      </c>
    </row>
    <row r="107" spans="1:11" s="262" customFormat="1" ht="28.95" customHeight="1" x14ac:dyDescent="0.3">
      <c r="A107" s="286">
        <f t="shared" si="4"/>
        <v>102</v>
      </c>
      <c r="B107" s="287" t="s">
        <v>1732</v>
      </c>
      <c r="C107" s="288" t="s">
        <v>53</v>
      </c>
      <c r="D107" s="287"/>
      <c r="E107" s="274" t="s">
        <v>54</v>
      </c>
      <c r="F107" s="287"/>
      <c r="G107" s="287" t="s">
        <v>3438</v>
      </c>
      <c r="H107" s="291">
        <v>435</v>
      </c>
      <c r="I107" s="292">
        <v>53</v>
      </c>
      <c r="J107" s="277">
        <f t="shared" si="2"/>
        <v>435</v>
      </c>
      <c r="K107" s="277">
        <f t="shared" si="2"/>
        <v>53</v>
      </c>
    </row>
    <row r="108" spans="1:11" s="262" customFormat="1" ht="28.95" customHeight="1" x14ac:dyDescent="0.3">
      <c r="A108" s="286">
        <f t="shared" si="4"/>
        <v>103</v>
      </c>
      <c r="B108" s="287" t="s">
        <v>1732</v>
      </c>
      <c r="C108" s="288" t="s">
        <v>55</v>
      </c>
      <c r="D108" s="287"/>
      <c r="E108" s="274" t="s">
        <v>56</v>
      </c>
      <c r="F108" s="287"/>
      <c r="G108" s="287" t="s">
        <v>3438</v>
      </c>
      <c r="H108" s="291">
        <v>432</v>
      </c>
      <c r="I108" s="292">
        <v>53</v>
      </c>
      <c r="J108" s="277">
        <f t="shared" si="2"/>
        <v>432</v>
      </c>
      <c r="K108" s="277">
        <f t="shared" si="2"/>
        <v>53</v>
      </c>
    </row>
    <row r="109" spans="1:11" s="262" customFormat="1" ht="28.95" customHeight="1" x14ac:dyDescent="0.3">
      <c r="A109" s="286">
        <f t="shared" si="4"/>
        <v>104</v>
      </c>
      <c r="B109" s="287" t="s">
        <v>1732</v>
      </c>
      <c r="C109" s="288">
        <v>2.2999999999999998</v>
      </c>
      <c r="D109" s="287"/>
      <c r="E109" s="274" t="s">
        <v>57</v>
      </c>
      <c r="F109" s="287"/>
      <c r="G109" s="287" t="s">
        <v>3438</v>
      </c>
      <c r="H109" s="291">
        <v>79</v>
      </c>
      <c r="I109" s="292">
        <v>79</v>
      </c>
      <c r="J109" s="277">
        <f t="shared" si="2"/>
        <v>79</v>
      </c>
      <c r="K109" s="277">
        <f t="shared" si="2"/>
        <v>79</v>
      </c>
    </row>
    <row r="110" spans="1:11" s="262" customFormat="1" ht="28.95" customHeight="1" x14ac:dyDescent="0.3">
      <c r="A110" s="286">
        <f t="shared" si="4"/>
        <v>105</v>
      </c>
      <c r="B110" s="287" t="s">
        <v>1732</v>
      </c>
      <c r="C110" s="288">
        <v>2.31</v>
      </c>
      <c r="D110" s="287"/>
      <c r="E110" s="274" t="s">
        <v>3530</v>
      </c>
      <c r="F110" s="287"/>
      <c r="G110" s="287" t="s">
        <v>3515</v>
      </c>
      <c r="H110" s="291">
        <v>21</v>
      </c>
      <c r="I110" s="292">
        <v>4</v>
      </c>
      <c r="J110" s="277">
        <f t="shared" si="2"/>
        <v>21</v>
      </c>
      <c r="K110" s="277">
        <f t="shared" si="2"/>
        <v>4</v>
      </c>
    </row>
    <row r="111" spans="1:11" s="262" customFormat="1" ht="28.95" customHeight="1" x14ac:dyDescent="0.3">
      <c r="A111" s="286">
        <f t="shared" si="4"/>
        <v>106</v>
      </c>
      <c r="B111" s="287" t="s">
        <v>1732</v>
      </c>
      <c r="C111" s="288">
        <v>2.3199999999999998</v>
      </c>
      <c r="D111" s="287"/>
      <c r="E111" s="274" t="s">
        <v>58</v>
      </c>
      <c r="F111" s="287"/>
      <c r="G111" s="287" t="s">
        <v>3515</v>
      </c>
      <c r="H111" s="291">
        <v>31</v>
      </c>
      <c r="I111" s="292">
        <v>13</v>
      </c>
      <c r="J111" s="277">
        <f t="shared" si="2"/>
        <v>31</v>
      </c>
      <c r="K111" s="277">
        <f t="shared" si="2"/>
        <v>13</v>
      </c>
    </row>
    <row r="112" spans="1:11" s="262" customFormat="1" ht="28.95" customHeight="1" x14ac:dyDescent="0.3">
      <c r="A112" s="286">
        <f t="shared" si="4"/>
        <v>107</v>
      </c>
      <c r="B112" s="287" t="s">
        <v>1732</v>
      </c>
      <c r="C112" s="288">
        <v>2.33</v>
      </c>
      <c r="D112" s="287"/>
      <c r="E112" s="274" t="s">
        <v>59</v>
      </c>
      <c r="F112" s="287"/>
      <c r="G112" s="287" t="s">
        <v>3515</v>
      </c>
      <c r="H112" s="291">
        <v>44</v>
      </c>
      <c r="I112" s="292">
        <v>13</v>
      </c>
      <c r="J112" s="277">
        <f t="shared" si="2"/>
        <v>44</v>
      </c>
      <c r="K112" s="277">
        <f t="shared" si="2"/>
        <v>13</v>
      </c>
    </row>
    <row r="113" spans="1:11" s="262" customFormat="1" ht="28.95" customHeight="1" x14ac:dyDescent="0.3">
      <c r="A113" s="286">
        <f t="shared" si="4"/>
        <v>108</v>
      </c>
      <c r="B113" s="287" t="s">
        <v>1732</v>
      </c>
      <c r="C113" s="288">
        <v>2.34</v>
      </c>
      <c r="D113" s="287"/>
      <c r="E113" s="274" t="s">
        <v>3531</v>
      </c>
      <c r="F113" s="287"/>
      <c r="G113" s="287" t="s">
        <v>3515</v>
      </c>
      <c r="H113" s="291">
        <v>413</v>
      </c>
      <c r="I113" s="292">
        <v>115</v>
      </c>
      <c r="J113" s="277">
        <f t="shared" si="2"/>
        <v>413</v>
      </c>
      <c r="K113" s="277">
        <f t="shared" si="2"/>
        <v>115</v>
      </c>
    </row>
    <row r="114" spans="1:11" s="262" customFormat="1" ht="28.95" customHeight="1" x14ac:dyDescent="0.3">
      <c r="A114" s="286">
        <f t="shared" si="4"/>
        <v>109</v>
      </c>
      <c r="B114" s="287" t="s">
        <v>1732</v>
      </c>
      <c r="C114" s="288">
        <v>2.35</v>
      </c>
      <c r="D114" s="287" t="s">
        <v>1094</v>
      </c>
      <c r="E114" s="274" t="s">
        <v>3532</v>
      </c>
      <c r="F114" s="287" t="s">
        <v>1094</v>
      </c>
      <c r="G114" s="287" t="s">
        <v>3438</v>
      </c>
      <c r="H114" s="291">
        <v>596</v>
      </c>
      <c r="I114" s="292">
        <v>31</v>
      </c>
      <c r="J114" s="277">
        <f t="shared" si="2"/>
        <v>596</v>
      </c>
      <c r="K114" s="277">
        <f t="shared" si="2"/>
        <v>31</v>
      </c>
    </row>
    <row r="115" spans="1:11" s="262" customFormat="1" ht="28.95" customHeight="1" x14ac:dyDescent="0.3">
      <c r="A115" s="286">
        <f t="shared" si="4"/>
        <v>110</v>
      </c>
      <c r="B115" s="287" t="s">
        <v>1732</v>
      </c>
      <c r="C115" s="288">
        <v>2.36</v>
      </c>
      <c r="D115" s="287" t="s">
        <v>1094</v>
      </c>
      <c r="E115" s="274" t="s">
        <v>3533</v>
      </c>
      <c r="F115" s="287" t="s">
        <v>1094</v>
      </c>
      <c r="G115" s="287" t="s">
        <v>3438</v>
      </c>
      <c r="H115" s="291">
        <v>818</v>
      </c>
      <c r="I115" s="292">
        <v>31</v>
      </c>
      <c r="J115" s="277">
        <f t="shared" si="2"/>
        <v>818</v>
      </c>
      <c r="K115" s="277">
        <f t="shared" si="2"/>
        <v>31</v>
      </c>
    </row>
    <row r="116" spans="1:11" s="262" customFormat="1" ht="28.95" customHeight="1" x14ac:dyDescent="0.3">
      <c r="A116" s="286">
        <f t="shared" si="4"/>
        <v>111</v>
      </c>
      <c r="B116" s="287" t="s">
        <v>1732</v>
      </c>
      <c r="C116" s="288">
        <v>2.37</v>
      </c>
      <c r="D116" s="287" t="s">
        <v>1094</v>
      </c>
      <c r="E116" s="274" t="s">
        <v>3534</v>
      </c>
      <c r="F116" s="287" t="s">
        <v>1094</v>
      </c>
      <c r="G116" s="287" t="s">
        <v>3438</v>
      </c>
      <c r="H116" s="291">
        <v>536</v>
      </c>
      <c r="I116" s="292">
        <v>23</v>
      </c>
      <c r="J116" s="277">
        <f t="shared" si="2"/>
        <v>536</v>
      </c>
      <c r="K116" s="277">
        <f t="shared" si="2"/>
        <v>23</v>
      </c>
    </row>
    <row r="117" spans="1:11" s="262" customFormat="1" ht="28.95" customHeight="1" x14ac:dyDescent="0.3">
      <c r="A117" s="286">
        <f t="shared" si="4"/>
        <v>112</v>
      </c>
      <c r="B117" s="287" t="s">
        <v>1732</v>
      </c>
      <c r="C117" s="288">
        <v>2.39</v>
      </c>
      <c r="D117" s="287" t="s">
        <v>1093</v>
      </c>
      <c r="E117" s="274" t="s">
        <v>60</v>
      </c>
      <c r="F117" s="287" t="s">
        <v>1093</v>
      </c>
      <c r="G117" s="287" t="s">
        <v>3438</v>
      </c>
      <c r="H117" s="291">
        <v>156</v>
      </c>
      <c r="I117" s="292">
        <v>9</v>
      </c>
      <c r="J117" s="277">
        <f t="shared" si="2"/>
        <v>156</v>
      </c>
      <c r="K117" s="277">
        <f t="shared" si="2"/>
        <v>9</v>
      </c>
    </row>
    <row r="118" spans="1:11" s="262" customFormat="1" ht="28.95" customHeight="1" x14ac:dyDescent="0.3">
      <c r="A118" s="268" t="s">
        <v>3535</v>
      </c>
      <c r="B118" s="269"/>
      <c r="C118" s="269"/>
      <c r="D118" s="269"/>
      <c r="E118" s="269"/>
      <c r="F118" s="269"/>
      <c r="G118" s="269"/>
      <c r="H118" s="269"/>
      <c r="I118" s="270"/>
      <c r="J118" s="277">
        <f t="shared" si="2"/>
        <v>0</v>
      </c>
      <c r="K118" s="277">
        <f t="shared" si="2"/>
        <v>0</v>
      </c>
    </row>
    <row r="119" spans="1:11" s="262" customFormat="1" ht="28.95" customHeight="1" x14ac:dyDescent="0.3">
      <c r="A119" s="286">
        <f>A117+1</f>
        <v>113</v>
      </c>
      <c r="B119" s="287" t="s">
        <v>1733</v>
      </c>
      <c r="C119" s="288">
        <v>3.01</v>
      </c>
      <c r="D119" s="287" t="s">
        <v>1096</v>
      </c>
      <c r="E119" s="274" t="s">
        <v>3536</v>
      </c>
      <c r="F119" s="287" t="s">
        <v>1096</v>
      </c>
      <c r="G119" s="287" t="s">
        <v>3438</v>
      </c>
      <c r="H119" s="291">
        <v>2039</v>
      </c>
      <c r="I119" s="292">
        <v>36</v>
      </c>
      <c r="J119" s="277">
        <f t="shared" si="2"/>
        <v>2039</v>
      </c>
      <c r="K119" s="277">
        <f t="shared" si="2"/>
        <v>36</v>
      </c>
    </row>
    <row r="120" spans="1:11" s="262" customFormat="1" ht="28.95" customHeight="1" x14ac:dyDescent="0.3">
      <c r="A120" s="286">
        <f>A119+1</f>
        <v>114</v>
      </c>
      <c r="B120" s="287" t="s">
        <v>1733</v>
      </c>
      <c r="C120" s="288">
        <v>3.02</v>
      </c>
      <c r="D120" s="287" t="s">
        <v>1096</v>
      </c>
      <c r="E120" s="274" t="s">
        <v>3537</v>
      </c>
      <c r="F120" s="287" t="s">
        <v>1096</v>
      </c>
      <c r="G120" s="287" t="s">
        <v>3438</v>
      </c>
      <c r="H120" s="291">
        <v>2039</v>
      </c>
      <c r="I120" s="292">
        <v>36</v>
      </c>
      <c r="J120" s="277">
        <f t="shared" si="2"/>
        <v>2039</v>
      </c>
      <c r="K120" s="277">
        <f t="shared" si="2"/>
        <v>36</v>
      </c>
    </row>
    <row r="121" spans="1:11" s="262" customFormat="1" ht="28.95" customHeight="1" x14ac:dyDescent="0.3">
      <c r="A121" s="286">
        <f t="shared" ref="A121:A125" si="5">A120+1</f>
        <v>115</v>
      </c>
      <c r="B121" s="287" t="s">
        <v>1733</v>
      </c>
      <c r="C121" s="288">
        <v>3.03</v>
      </c>
      <c r="D121" s="287" t="s">
        <v>1096</v>
      </c>
      <c r="E121" s="274" t="s">
        <v>3538</v>
      </c>
      <c r="F121" s="287" t="s">
        <v>1096</v>
      </c>
      <c r="G121" s="287" t="s">
        <v>3438</v>
      </c>
      <c r="H121" s="291">
        <v>2039</v>
      </c>
      <c r="I121" s="292">
        <v>36</v>
      </c>
      <c r="J121" s="277">
        <f t="shared" si="2"/>
        <v>2039</v>
      </c>
      <c r="K121" s="277">
        <f t="shared" si="2"/>
        <v>36</v>
      </c>
    </row>
    <row r="122" spans="1:11" s="262" customFormat="1" ht="28.95" customHeight="1" x14ac:dyDescent="0.3">
      <c r="A122" s="286">
        <f t="shared" si="5"/>
        <v>116</v>
      </c>
      <c r="B122" s="287" t="s">
        <v>1733</v>
      </c>
      <c r="C122" s="288">
        <v>3.04</v>
      </c>
      <c r="D122" s="287" t="s">
        <v>1096</v>
      </c>
      <c r="E122" s="274" t="s">
        <v>3539</v>
      </c>
      <c r="F122" s="287" t="s">
        <v>1096</v>
      </c>
      <c r="G122" s="287" t="s">
        <v>3438</v>
      </c>
      <c r="H122" s="291">
        <v>1804</v>
      </c>
      <c r="I122" s="292">
        <v>32</v>
      </c>
      <c r="J122" s="277">
        <f t="shared" si="2"/>
        <v>1804</v>
      </c>
      <c r="K122" s="277">
        <f t="shared" si="2"/>
        <v>32</v>
      </c>
    </row>
    <row r="123" spans="1:11" s="262" customFormat="1" ht="28.95" customHeight="1" x14ac:dyDescent="0.3">
      <c r="A123" s="286">
        <f t="shared" si="5"/>
        <v>117</v>
      </c>
      <c r="B123" s="287" t="s">
        <v>1733</v>
      </c>
      <c r="C123" s="288">
        <v>3.05</v>
      </c>
      <c r="D123" s="287" t="s">
        <v>1096</v>
      </c>
      <c r="E123" s="274" t="s">
        <v>3540</v>
      </c>
      <c r="F123" s="287" t="s">
        <v>1096</v>
      </c>
      <c r="G123" s="287" t="s">
        <v>3438</v>
      </c>
      <c r="H123" s="291">
        <v>1804</v>
      </c>
      <c r="I123" s="292">
        <v>32</v>
      </c>
      <c r="J123" s="277">
        <f t="shared" si="2"/>
        <v>1804</v>
      </c>
      <c r="K123" s="277">
        <f t="shared" si="2"/>
        <v>32</v>
      </c>
    </row>
    <row r="124" spans="1:11" s="262" customFormat="1" ht="28.95" customHeight="1" x14ac:dyDescent="0.3">
      <c r="A124" s="286">
        <f t="shared" si="5"/>
        <v>118</v>
      </c>
      <c r="B124" s="287" t="s">
        <v>1733</v>
      </c>
      <c r="C124" s="288">
        <v>3.06</v>
      </c>
      <c r="D124" s="287" t="s">
        <v>1096</v>
      </c>
      <c r="E124" s="274" t="s">
        <v>3541</v>
      </c>
      <c r="F124" s="287" t="s">
        <v>1096</v>
      </c>
      <c r="G124" s="287" t="s">
        <v>3438</v>
      </c>
      <c r="H124" s="291">
        <v>1804</v>
      </c>
      <c r="I124" s="292">
        <v>32</v>
      </c>
      <c r="J124" s="277">
        <f t="shared" si="2"/>
        <v>1804</v>
      </c>
      <c r="K124" s="277">
        <f t="shared" si="2"/>
        <v>32</v>
      </c>
    </row>
    <row r="125" spans="1:11" s="262" customFormat="1" ht="28.95" customHeight="1" x14ac:dyDescent="0.3">
      <c r="A125" s="286">
        <f t="shared" si="5"/>
        <v>119</v>
      </c>
      <c r="B125" s="287" t="s">
        <v>1733</v>
      </c>
      <c r="C125" s="288">
        <v>3.07</v>
      </c>
      <c r="D125" s="287" t="s">
        <v>1095</v>
      </c>
      <c r="E125" s="274" t="s">
        <v>3542</v>
      </c>
      <c r="F125" s="287" t="s">
        <v>1095</v>
      </c>
      <c r="G125" s="287" t="s">
        <v>3438</v>
      </c>
      <c r="H125" s="291">
        <v>1403</v>
      </c>
      <c r="I125" s="292">
        <v>11</v>
      </c>
      <c r="J125" s="277">
        <f t="shared" si="2"/>
        <v>1403</v>
      </c>
      <c r="K125" s="277">
        <f t="shared" si="2"/>
        <v>11</v>
      </c>
    </row>
    <row r="126" spans="1:11" s="262" customFormat="1" ht="28.95" customHeight="1" x14ac:dyDescent="0.3">
      <c r="A126" s="286"/>
      <c r="B126" s="287" t="s">
        <v>1733</v>
      </c>
      <c r="C126" s="288">
        <v>3.08</v>
      </c>
      <c r="D126" s="287" t="s">
        <v>1097</v>
      </c>
      <c r="E126" s="274" t="s">
        <v>3543</v>
      </c>
      <c r="F126" s="287" t="s">
        <v>1095</v>
      </c>
      <c r="G126" s="287" t="s">
        <v>3438</v>
      </c>
      <c r="H126" s="291">
        <v>0</v>
      </c>
      <c r="I126" s="292">
        <v>0</v>
      </c>
      <c r="J126" s="277">
        <f t="shared" si="2"/>
        <v>0</v>
      </c>
      <c r="K126" s="277">
        <f t="shared" si="2"/>
        <v>0</v>
      </c>
    </row>
    <row r="127" spans="1:11" s="262" customFormat="1" ht="28.95" customHeight="1" x14ac:dyDescent="0.3">
      <c r="A127" s="286">
        <f>A125+1</f>
        <v>120</v>
      </c>
      <c r="B127" s="287" t="s">
        <v>1733</v>
      </c>
      <c r="C127" s="288" t="s">
        <v>63</v>
      </c>
      <c r="D127" s="287" t="s">
        <v>1095</v>
      </c>
      <c r="E127" s="274" t="s">
        <v>64</v>
      </c>
      <c r="F127" s="287" t="s">
        <v>1095</v>
      </c>
      <c r="G127" s="287" t="s">
        <v>3438</v>
      </c>
      <c r="H127" s="291">
        <v>2447</v>
      </c>
      <c r="I127" s="292">
        <v>31</v>
      </c>
      <c r="J127" s="277">
        <f t="shared" si="2"/>
        <v>2447</v>
      </c>
      <c r="K127" s="277">
        <f t="shared" si="2"/>
        <v>31</v>
      </c>
    </row>
    <row r="128" spans="1:11" s="262" customFormat="1" ht="28.95" customHeight="1" x14ac:dyDescent="0.3">
      <c r="A128" s="286">
        <f>A127+1</f>
        <v>121</v>
      </c>
      <c r="B128" s="287" t="s">
        <v>1733</v>
      </c>
      <c r="C128" s="288" t="s">
        <v>65</v>
      </c>
      <c r="D128" s="287" t="s">
        <v>1095</v>
      </c>
      <c r="E128" s="274" t="s">
        <v>66</v>
      </c>
      <c r="F128" s="287" t="s">
        <v>1097</v>
      </c>
      <c r="G128" s="287" t="s">
        <v>3438</v>
      </c>
      <c r="H128" s="291">
        <v>2351</v>
      </c>
      <c r="I128" s="292">
        <v>31</v>
      </c>
      <c r="J128" s="277">
        <f t="shared" si="2"/>
        <v>2351</v>
      </c>
      <c r="K128" s="277">
        <f t="shared" si="2"/>
        <v>31</v>
      </c>
    </row>
    <row r="129" spans="1:11" s="262" customFormat="1" ht="28.95" customHeight="1" x14ac:dyDescent="0.3">
      <c r="A129" s="286">
        <f>A128+1</f>
        <v>122</v>
      </c>
      <c r="B129" s="287" t="s">
        <v>1733</v>
      </c>
      <c r="C129" s="288">
        <v>3.09</v>
      </c>
      <c r="D129" s="287" t="s">
        <v>1098</v>
      </c>
      <c r="E129" s="274" t="s">
        <v>3544</v>
      </c>
      <c r="F129" s="287" t="s">
        <v>1475</v>
      </c>
      <c r="G129" s="287" t="s">
        <v>3515</v>
      </c>
      <c r="H129" s="291">
        <v>47</v>
      </c>
      <c r="I129" s="292">
        <v>39</v>
      </c>
      <c r="J129" s="277">
        <f t="shared" si="2"/>
        <v>47</v>
      </c>
      <c r="K129" s="277">
        <f t="shared" si="2"/>
        <v>39</v>
      </c>
    </row>
    <row r="130" spans="1:11" s="262" customFormat="1" ht="28.95" customHeight="1" x14ac:dyDescent="0.3">
      <c r="A130" s="286">
        <f t="shared" ref="A130:A166" si="6">A129+1</f>
        <v>123</v>
      </c>
      <c r="B130" s="287" t="s">
        <v>1733</v>
      </c>
      <c r="C130" s="288">
        <v>3.1</v>
      </c>
      <c r="D130" s="287" t="s">
        <v>1099</v>
      </c>
      <c r="E130" s="274" t="s">
        <v>3545</v>
      </c>
      <c r="F130" s="287" t="s">
        <v>1099</v>
      </c>
      <c r="G130" s="287" t="s">
        <v>3438</v>
      </c>
      <c r="H130" s="291">
        <v>430</v>
      </c>
      <c r="I130" s="292">
        <v>231</v>
      </c>
      <c r="J130" s="277">
        <f t="shared" si="2"/>
        <v>430</v>
      </c>
      <c r="K130" s="277">
        <f t="shared" si="2"/>
        <v>231</v>
      </c>
    </row>
    <row r="131" spans="1:11" s="262" customFormat="1" ht="28.95" customHeight="1" x14ac:dyDescent="0.3">
      <c r="A131" s="286">
        <f t="shared" si="6"/>
        <v>124</v>
      </c>
      <c r="B131" s="287" t="s">
        <v>1733</v>
      </c>
      <c r="C131" s="288">
        <v>3.11</v>
      </c>
      <c r="D131" s="287" t="s">
        <v>1099</v>
      </c>
      <c r="E131" s="274" t="s">
        <v>67</v>
      </c>
      <c r="F131" s="287" t="s">
        <v>1099</v>
      </c>
      <c r="G131" s="287" t="s">
        <v>3438</v>
      </c>
      <c r="H131" s="291">
        <v>1385</v>
      </c>
      <c r="I131" s="292">
        <v>173</v>
      </c>
      <c r="J131" s="277">
        <f t="shared" si="2"/>
        <v>1385</v>
      </c>
      <c r="K131" s="277">
        <f t="shared" si="2"/>
        <v>173</v>
      </c>
    </row>
    <row r="132" spans="1:11" s="262" customFormat="1" ht="28.95" customHeight="1" x14ac:dyDescent="0.3">
      <c r="A132" s="286">
        <f t="shared" si="6"/>
        <v>125</v>
      </c>
      <c r="B132" s="287" t="s">
        <v>1733</v>
      </c>
      <c r="C132" s="288">
        <v>3.12</v>
      </c>
      <c r="D132" s="287" t="s">
        <v>1100</v>
      </c>
      <c r="E132" s="274" t="s">
        <v>3546</v>
      </c>
      <c r="F132" s="287" t="s">
        <v>1100</v>
      </c>
      <c r="G132" s="287" t="s">
        <v>3515</v>
      </c>
      <c r="H132" s="291">
        <v>8</v>
      </c>
      <c r="I132" s="292">
        <v>8</v>
      </c>
      <c r="J132" s="277">
        <f t="shared" si="2"/>
        <v>8</v>
      </c>
      <c r="K132" s="277">
        <f t="shared" si="2"/>
        <v>8</v>
      </c>
    </row>
    <row r="133" spans="1:11" s="262" customFormat="1" ht="28.95" customHeight="1" x14ac:dyDescent="0.3">
      <c r="A133" s="286">
        <f t="shared" si="6"/>
        <v>126</v>
      </c>
      <c r="B133" s="287" t="s">
        <v>1733</v>
      </c>
      <c r="C133" s="288">
        <v>3.13</v>
      </c>
      <c r="D133" s="287" t="s">
        <v>1100</v>
      </c>
      <c r="E133" s="274" t="s">
        <v>3547</v>
      </c>
      <c r="F133" s="287" t="s">
        <v>1100</v>
      </c>
      <c r="G133" s="287" t="s">
        <v>3515</v>
      </c>
      <c r="H133" s="291">
        <v>16</v>
      </c>
      <c r="I133" s="292">
        <v>15</v>
      </c>
      <c r="J133" s="277">
        <f t="shared" ref="J133:K196" si="7">ROUNDUP(H133,0)</f>
        <v>16</v>
      </c>
      <c r="K133" s="277">
        <f t="shared" si="7"/>
        <v>15</v>
      </c>
    </row>
    <row r="134" spans="1:11" s="262" customFormat="1" ht="28.95" customHeight="1" x14ac:dyDescent="0.3">
      <c r="A134" s="286">
        <f t="shared" si="6"/>
        <v>127</v>
      </c>
      <c r="B134" s="287" t="s">
        <v>1733</v>
      </c>
      <c r="C134" s="288">
        <v>3.14</v>
      </c>
      <c r="D134" s="287"/>
      <c r="E134" s="274" t="s">
        <v>3548</v>
      </c>
      <c r="F134" s="287"/>
      <c r="G134" s="287" t="s">
        <v>3515</v>
      </c>
      <c r="H134" s="291">
        <v>18</v>
      </c>
      <c r="I134" s="292">
        <v>18</v>
      </c>
      <c r="J134" s="277">
        <f t="shared" si="7"/>
        <v>18</v>
      </c>
      <c r="K134" s="277">
        <f t="shared" si="7"/>
        <v>18</v>
      </c>
    </row>
    <row r="135" spans="1:11" s="262" customFormat="1" ht="28.95" customHeight="1" x14ac:dyDescent="0.3">
      <c r="A135" s="286">
        <f t="shared" si="6"/>
        <v>128</v>
      </c>
      <c r="B135" s="287" t="s">
        <v>1733</v>
      </c>
      <c r="C135" s="288">
        <v>3.18</v>
      </c>
      <c r="D135" s="287" t="s">
        <v>1097</v>
      </c>
      <c r="E135" s="274" t="s">
        <v>3549</v>
      </c>
      <c r="F135" s="287" t="s">
        <v>1097</v>
      </c>
      <c r="G135" s="287" t="s">
        <v>3438</v>
      </c>
      <c r="H135" s="291">
        <v>2218</v>
      </c>
      <c r="I135" s="292">
        <v>37</v>
      </c>
      <c r="J135" s="277">
        <f t="shared" si="7"/>
        <v>2218</v>
      </c>
      <c r="K135" s="277">
        <f t="shared" si="7"/>
        <v>37</v>
      </c>
    </row>
    <row r="136" spans="1:11" s="262" customFormat="1" ht="28.95" customHeight="1" x14ac:dyDescent="0.3">
      <c r="A136" s="286">
        <f t="shared" si="6"/>
        <v>129</v>
      </c>
      <c r="B136" s="287" t="s">
        <v>1733</v>
      </c>
      <c r="C136" s="288">
        <v>3.19</v>
      </c>
      <c r="D136" s="287" t="s">
        <v>1097</v>
      </c>
      <c r="E136" s="274" t="s">
        <v>3550</v>
      </c>
      <c r="F136" s="287" t="s">
        <v>1097</v>
      </c>
      <c r="G136" s="287" t="s">
        <v>3438</v>
      </c>
      <c r="H136" s="291">
        <v>2180</v>
      </c>
      <c r="I136" s="292">
        <v>37</v>
      </c>
      <c r="J136" s="277">
        <f t="shared" si="7"/>
        <v>2180</v>
      </c>
      <c r="K136" s="277">
        <f t="shared" si="7"/>
        <v>37</v>
      </c>
    </row>
    <row r="137" spans="1:11" s="262" customFormat="1" ht="28.95" customHeight="1" x14ac:dyDescent="0.3">
      <c r="A137" s="286">
        <f t="shared" si="6"/>
        <v>130</v>
      </c>
      <c r="B137" s="287" t="s">
        <v>1733</v>
      </c>
      <c r="C137" s="288">
        <v>3.2</v>
      </c>
      <c r="D137" s="287" t="s">
        <v>1097</v>
      </c>
      <c r="E137" s="274" t="s">
        <v>3551</v>
      </c>
      <c r="F137" s="287" t="s">
        <v>1097</v>
      </c>
      <c r="G137" s="287" t="s">
        <v>3438</v>
      </c>
      <c r="H137" s="291">
        <v>2180</v>
      </c>
      <c r="I137" s="292">
        <v>37</v>
      </c>
      <c r="J137" s="277">
        <f t="shared" si="7"/>
        <v>2180</v>
      </c>
      <c r="K137" s="277">
        <f t="shared" si="7"/>
        <v>37</v>
      </c>
    </row>
    <row r="138" spans="1:11" s="262" customFormat="1" ht="28.95" customHeight="1" x14ac:dyDescent="0.3">
      <c r="A138" s="286">
        <f t="shared" si="6"/>
        <v>131</v>
      </c>
      <c r="B138" s="287" t="s">
        <v>1733</v>
      </c>
      <c r="C138" s="288">
        <v>3.21</v>
      </c>
      <c r="D138" s="287" t="s">
        <v>1101</v>
      </c>
      <c r="E138" s="274" t="s">
        <v>3552</v>
      </c>
      <c r="F138" s="287" t="s">
        <v>1101</v>
      </c>
      <c r="G138" s="287" t="s">
        <v>3438</v>
      </c>
      <c r="H138" s="291">
        <v>414</v>
      </c>
      <c r="I138" s="292">
        <v>225</v>
      </c>
      <c r="J138" s="277">
        <f t="shared" si="7"/>
        <v>414</v>
      </c>
      <c r="K138" s="277">
        <f t="shared" si="7"/>
        <v>225</v>
      </c>
    </row>
    <row r="139" spans="1:11" s="262" customFormat="1" ht="28.95" customHeight="1" x14ac:dyDescent="0.3">
      <c r="A139" s="286">
        <f t="shared" si="6"/>
        <v>132</v>
      </c>
      <c r="B139" s="287" t="s">
        <v>1733</v>
      </c>
      <c r="C139" s="288">
        <v>3.22</v>
      </c>
      <c r="D139" s="287" t="s">
        <v>1102</v>
      </c>
      <c r="E139" s="274" t="s">
        <v>3553</v>
      </c>
      <c r="F139" s="287" t="s">
        <v>1102</v>
      </c>
      <c r="G139" s="287" t="s">
        <v>3515</v>
      </c>
      <c r="H139" s="291">
        <v>25</v>
      </c>
      <c r="I139" s="292">
        <v>2</v>
      </c>
      <c r="J139" s="277">
        <f t="shared" si="7"/>
        <v>25</v>
      </c>
      <c r="K139" s="277">
        <f t="shared" si="7"/>
        <v>2</v>
      </c>
    </row>
    <row r="140" spans="1:11" s="262" customFormat="1" ht="28.95" customHeight="1" x14ac:dyDescent="0.3">
      <c r="A140" s="286">
        <f t="shared" si="6"/>
        <v>133</v>
      </c>
      <c r="B140" s="287" t="s">
        <v>1733</v>
      </c>
      <c r="C140" s="288">
        <v>3.23</v>
      </c>
      <c r="D140" s="287" t="s">
        <v>1103</v>
      </c>
      <c r="E140" s="274" t="s">
        <v>3554</v>
      </c>
      <c r="F140" s="287" t="s">
        <v>1103</v>
      </c>
      <c r="G140" s="287" t="s">
        <v>3438</v>
      </c>
      <c r="H140" s="291">
        <v>2045</v>
      </c>
      <c r="I140" s="292">
        <v>42</v>
      </c>
      <c r="J140" s="277">
        <f t="shared" si="7"/>
        <v>2045</v>
      </c>
      <c r="K140" s="277">
        <f t="shared" si="7"/>
        <v>42</v>
      </c>
    </row>
    <row r="141" spans="1:11" s="262" customFormat="1" ht="28.95" customHeight="1" x14ac:dyDescent="0.3">
      <c r="A141" s="286">
        <f t="shared" si="6"/>
        <v>134</v>
      </c>
      <c r="B141" s="287" t="s">
        <v>1733</v>
      </c>
      <c r="C141" s="288">
        <v>3.24</v>
      </c>
      <c r="D141" s="287" t="s">
        <v>1104</v>
      </c>
      <c r="E141" s="274" t="s">
        <v>3555</v>
      </c>
      <c r="F141" s="287" t="s">
        <v>1104</v>
      </c>
      <c r="G141" s="287" t="s">
        <v>3438</v>
      </c>
      <c r="H141" s="291">
        <v>1847</v>
      </c>
      <c r="I141" s="292">
        <v>26</v>
      </c>
      <c r="J141" s="277">
        <f t="shared" si="7"/>
        <v>1847</v>
      </c>
      <c r="K141" s="277">
        <f t="shared" si="7"/>
        <v>26</v>
      </c>
    </row>
    <row r="142" spans="1:11" s="262" customFormat="1" ht="28.95" customHeight="1" x14ac:dyDescent="0.3">
      <c r="A142" s="286">
        <f t="shared" si="6"/>
        <v>135</v>
      </c>
      <c r="B142" s="287" t="s">
        <v>1733</v>
      </c>
      <c r="C142" s="288">
        <v>3.25</v>
      </c>
      <c r="D142" s="287" t="s">
        <v>1104</v>
      </c>
      <c r="E142" s="274" t="s">
        <v>3556</v>
      </c>
      <c r="F142" s="287" t="s">
        <v>1104</v>
      </c>
      <c r="G142" s="287" t="s">
        <v>3438</v>
      </c>
      <c r="H142" s="291">
        <v>1847</v>
      </c>
      <c r="I142" s="292">
        <v>26</v>
      </c>
      <c r="J142" s="277">
        <f t="shared" si="7"/>
        <v>1847</v>
      </c>
      <c r="K142" s="277">
        <f t="shared" si="7"/>
        <v>26</v>
      </c>
    </row>
    <row r="143" spans="1:11" s="262" customFormat="1" ht="28.95" customHeight="1" x14ac:dyDescent="0.3">
      <c r="A143" s="286">
        <f t="shared" si="6"/>
        <v>136</v>
      </c>
      <c r="B143" s="287" t="s">
        <v>1733</v>
      </c>
      <c r="C143" s="288">
        <v>3.26</v>
      </c>
      <c r="D143" s="287" t="s">
        <v>1104</v>
      </c>
      <c r="E143" s="274" t="s">
        <v>3557</v>
      </c>
      <c r="F143" s="287" t="s">
        <v>1104</v>
      </c>
      <c r="G143" s="287" t="s">
        <v>3438</v>
      </c>
      <c r="H143" s="291">
        <v>2099</v>
      </c>
      <c r="I143" s="292">
        <v>24</v>
      </c>
      <c r="J143" s="277">
        <f t="shared" si="7"/>
        <v>2099</v>
      </c>
      <c r="K143" s="277">
        <f t="shared" si="7"/>
        <v>24</v>
      </c>
    </row>
    <row r="144" spans="1:11" s="262" customFormat="1" ht="28.95" customHeight="1" x14ac:dyDescent="0.3">
      <c r="A144" s="286">
        <f t="shared" si="6"/>
        <v>137</v>
      </c>
      <c r="B144" s="287" t="s">
        <v>1733</v>
      </c>
      <c r="C144" s="288">
        <v>3.27</v>
      </c>
      <c r="D144" s="287" t="s">
        <v>1104</v>
      </c>
      <c r="E144" s="274" t="s">
        <v>3558</v>
      </c>
      <c r="F144" s="287" t="s">
        <v>1104</v>
      </c>
      <c r="G144" s="287" t="s">
        <v>3438</v>
      </c>
      <c r="H144" s="291">
        <v>2099</v>
      </c>
      <c r="I144" s="292">
        <v>24</v>
      </c>
      <c r="J144" s="277">
        <f t="shared" si="7"/>
        <v>2099</v>
      </c>
      <c r="K144" s="277">
        <f t="shared" si="7"/>
        <v>24</v>
      </c>
    </row>
    <row r="145" spans="1:11" s="262" customFormat="1" ht="28.95" customHeight="1" x14ac:dyDescent="0.3">
      <c r="A145" s="286">
        <f t="shared" si="6"/>
        <v>138</v>
      </c>
      <c r="B145" s="287" t="s">
        <v>1733</v>
      </c>
      <c r="C145" s="288">
        <v>3.28</v>
      </c>
      <c r="D145" s="287" t="s">
        <v>1099</v>
      </c>
      <c r="E145" s="274" t="s">
        <v>3559</v>
      </c>
      <c r="F145" s="287" t="s">
        <v>1099</v>
      </c>
      <c r="G145" s="287" t="s">
        <v>3515</v>
      </c>
      <c r="H145" s="291">
        <v>28</v>
      </c>
      <c r="I145" s="292">
        <v>23</v>
      </c>
      <c r="J145" s="277">
        <f t="shared" si="7"/>
        <v>28</v>
      </c>
      <c r="K145" s="277">
        <f t="shared" si="7"/>
        <v>23</v>
      </c>
    </row>
    <row r="146" spans="1:11" s="262" customFormat="1" ht="28.95" customHeight="1" x14ac:dyDescent="0.3">
      <c r="A146" s="286">
        <f t="shared" si="6"/>
        <v>139</v>
      </c>
      <c r="B146" s="287" t="s">
        <v>1733</v>
      </c>
      <c r="C146" s="288">
        <v>3.29</v>
      </c>
      <c r="D146" s="287" t="s">
        <v>1105</v>
      </c>
      <c r="E146" s="274" t="s">
        <v>3560</v>
      </c>
      <c r="F146" s="287" t="s">
        <v>1105</v>
      </c>
      <c r="G146" s="287" t="s">
        <v>3515</v>
      </c>
      <c r="H146" s="291">
        <v>33</v>
      </c>
      <c r="I146" s="292">
        <v>1</v>
      </c>
      <c r="J146" s="277">
        <f t="shared" si="7"/>
        <v>33</v>
      </c>
      <c r="K146" s="277">
        <f t="shared" si="7"/>
        <v>1</v>
      </c>
    </row>
    <row r="147" spans="1:11" s="262" customFormat="1" ht="28.95" customHeight="1" x14ac:dyDescent="0.3">
      <c r="A147" s="286">
        <f t="shared" si="6"/>
        <v>140</v>
      </c>
      <c r="B147" s="287" t="s">
        <v>1733</v>
      </c>
      <c r="C147" s="288">
        <v>3.3</v>
      </c>
      <c r="D147" s="287" t="s">
        <v>1106</v>
      </c>
      <c r="E147" s="274" t="s">
        <v>3561</v>
      </c>
      <c r="F147" s="287" t="s">
        <v>1106</v>
      </c>
      <c r="G147" s="287" t="s">
        <v>3515</v>
      </c>
      <c r="H147" s="291">
        <v>18</v>
      </c>
      <c r="I147" s="292">
        <v>1</v>
      </c>
      <c r="J147" s="277">
        <f t="shared" si="7"/>
        <v>18</v>
      </c>
      <c r="K147" s="277">
        <f t="shared" si="7"/>
        <v>1</v>
      </c>
    </row>
    <row r="148" spans="1:11" s="262" customFormat="1" ht="28.95" customHeight="1" x14ac:dyDescent="0.3">
      <c r="A148" s="286">
        <f t="shared" si="6"/>
        <v>141</v>
      </c>
      <c r="B148" s="287" t="s">
        <v>1733</v>
      </c>
      <c r="C148" s="288">
        <v>3.31</v>
      </c>
      <c r="D148" s="287" t="s">
        <v>1106</v>
      </c>
      <c r="E148" s="274" t="s">
        <v>3562</v>
      </c>
      <c r="F148" s="287" t="s">
        <v>1106</v>
      </c>
      <c r="G148" s="287" t="s">
        <v>3515</v>
      </c>
      <c r="H148" s="291">
        <v>21</v>
      </c>
      <c r="I148" s="292">
        <v>1</v>
      </c>
      <c r="J148" s="277">
        <f t="shared" si="7"/>
        <v>21</v>
      </c>
      <c r="K148" s="277">
        <f t="shared" si="7"/>
        <v>1</v>
      </c>
    </row>
    <row r="149" spans="1:11" s="262" customFormat="1" ht="28.95" customHeight="1" x14ac:dyDescent="0.3">
      <c r="A149" s="286">
        <f t="shared" si="6"/>
        <v>142</v>
      </c>
      <c r="B149" s="287" t="s">
        <v>1733</v>
      </c>
      <c r="C149" s="288">
        <v>3.32</v>
      </c>
      <c r="D149" s="287" t="s">
        <v>1106</v>
      </c>
      <c r="E149" s="274" t="s">
        <v>3563</v>
      </c>
      <c r="F149" s="287" t="s">
        <v>1106</v>
      </c>
      <c r="G149" s="287" t="s">
        <v>3515</v>
      </c>
      <c r="H149" s="291">
        <v>20</v>
      </c>
      <c r="I149" s="292">
        <v>1</v>
      </c>
      <c r="J149" s="277">
        <f t="shared" si="7"/>
        <v>20</v>
      </c>
      <c r="K149" s="277">
        <f t="shared" si="7"/>
        <v>1</v>
      </c>
    </row>
    <row r="150" spans="1:11" s="262" customFormat="1" ht="28.95" customHeight="1" x14ac:dyDescent="0.3">
      <c r="A150" s="286">
        <f t="shared" si="6"/>
        <v>143</v>
      </c>
      <c r="B150" s="287" t="s">
        <v>1733</v>
      </c>
      <c r="C150" s="288">
        <v>3.33</v>
      </c>
      <c r="D150" s="287" t="s">
        <v>1106</v>
      </c>
      <c r="E150" s="274" t="s">
        <v>3564</v>
      </c>
      <c r="F150" s="287" t="s">
        <v>1106</v>
      </c>
      <c r="G150" s="287" t="s">
        <v>3515</v>
      </c>
      <c r="H150" s="291">
        <v>23</v>
      </c>
      <c r="I150" s="292">
        <v>1</v>
      </c>
      <c r="J150" s="277">
        <f t="shared" si="7"/>
        <v>23</v>
      </c>
      <c r="K150" s="277">
        <f t="shared" si="7"/>
        <v>1</v>
      </c>
    </row>
    <row r="151" spans="1:11" s="262" customFormat="1" ht="28.95" customHeight="1" x14ac:dyDescent="0.3">
      <c r="A151" s="286">
        <f t="shared" si="6"/>
        <v>144</v>
      </c>
      <c r="B151" s="287" t="s">
        <v>1733</v>
      </c>
      <c r="C151" s="288">
        <v>3.34</v>
      </c>
      <c r="D151" s="287" t="s">
        <v>1106</v>
      </c>
      <c r="E151" s="274" t="s">
        <v>74</v>
      </c>
      <c r="F151" s="287" t="s">
        <v>1106</v>
      </c>
      <c r="G151" s="287" t="s">
        <v>3515</v>
      </c>
      <c r="H151" s="291">
        <v>13</v>
      </c>
      <c r="I151" s="292">
        <v>1</v>
      </c>
      <c r="J151" s="277">
        <f t="shared" si="7"/>
        <v>13</v>
      </c>
      <c r="K151" s="277">
        <f t="shared" si="7"/>
        <v>1</v>
      </c>
    </row>
    <row r="152" spans="1:11" s="262" customFormat="1" ht="28.95" customHeight="1" x14ac:dyDescent="0.3">
      <c r="A152" s="286">
        <f t="shared" si="6"/>
        <v>145</v>
      </c>
      <c r="B152" s="287" t="s">
        <v>1733</v>
      </c>
      <c r="C152" s="288" t="s">
        <v>75</v>
      </c>
      <c r="D152" s="287" t="s">
        <v>1107</v>
      </c>
      <c r="E152" s="274" t="s">
        <v>3565</v>
      </c>
      <c r="F152" s="287" t="s">
        <v>3566</v>
      </c>
      <c r="G152" s="287" t="s">
        <v>3515</v>
      </c>
      <c r="H152" s="291">
        <v>280</v>
      </c>
      <c r="I152" s="292">
        <v>8</v>
      </c>
      <c r="J152" s="277">
        <f t="shared" si="7"/>
        <v>280</v>
      </c>
      <c r="K152" s="277">
        <f t="shared" si="7"/>
        <v>8</v>
      </c>
    </row>
    <row r="153" spans="1:11" s="262" customFormat="1" ht="28.95" customHeight="1" x14ac:dyDescent="0.3">
      <c r="A153" s="286">
        <f t="shared" si="6"/>
        <v>146</v>
      </c>
      <c r="B153" s="287" t="s">
        <v>1733</v>
      </c>
      <c r="C153" s="288" t="s">
        <v>76</v>
      </c>
      <c r="D153" s="287" t="s">
        <v>1107</v>
      </c>
      <c r="E153" s="274" t="s">
        <v>3567</v>
      </c>
      <c r="F153" s="287" t="s">
        <v>3566</v>
      </c>
      <c r="G153" s="287" t="s">
        <v>3515</v>
      </c>
      <c r="H153" s="291">
        <v>291</v>
      </c>
      <c r="I153" s="292">
        <v>8</v>
      </c>
      <c r="J153" s="277">
        <f t="shared" si="7"/>
        <v>291</v>
      </c>
      <c r="K153" s="277">
        <f t="shared" si="7"/>
        <v>8</v>
      </c>
    </row>
    <row r="154" spans="1:11" s="262" customFormat="1" ht="28.95" customHeight="1" x14ac:dyDescent="0.3">
      <c r="A154" s="286">
        <f t="shared" si="6"/>
        <v>147</v>
      </c>
      <c r="B154" s="287" t="s">
        <v>1733</v>
      </c>
      <c r="C154" s="288" t="s">
        <v>78</v>
      </c>
      <c r="D154" s="287" t="s">
        <v>1107</v>
      </c>
      <c r="E154" s="274" t="s">
        <v>3568</v>
      </c>
      <c r="F154" s="287" t="s">
        <v>3566</v>
      </c>
      <c r="G154" s="287" t="s">
        <v>3515</v>
      </c>
      <c r="H154" s="291">
        <v>277</v>
      </c>
      <c r="I154" s="292">
        <v>3</v>
      </c>
      <c r="J154" s="277">
        <f t="shared" si="7"/>
        <v>277</v>
      </c>
      <c r="K154" s="277">
        <f t="shared" si="7"/>
        <v>3</v>
      </c>
    </row>
    <row r="155" spans="1:11" s="262" customFormat="1" ht="28.95" customHeight="1" x14ac:dyDescent="0.3">
      <c r="A155" s="286">
        <f t="shared" si="6"/>
        <v>148</v>
      </c>
      <c r="B155" s="287" t="s">
        <v>1733</v>
      </c>
      <c r="C155" s="288" t="s">
        <v>79</v>
      </c>
      <c r="D155" s="287" t="s">
        <v>1107</v>
      </c>
      <c r="E155" s="274" t="s">
        <v>3569</v>
      </c>
      <c r="F155" s="287" t="s">
        <v>3566</v>
      </c>
      <c r="G155" s="287" t="s">
        <v>3515</v>
      </c>
      <c r="H155" s="291">
        <v>289</v>
      </c>
      <c r="I155" s="292">
        <v>3</v>
      </c>
      <c r="J155" s="277">
        <f t="shared" si="7"/>
        <v>289</v>
      </c>
      <c r="K155" s="277">
        <f t="shared" si="7"/>
        <v>3</v>
      </c>
    </row>
    <row r="156" spans="1:11" s="262" customFormat="1" ht="28.95" customHeight="1" x14ac:dyDescent="0.3">
      <c r="A156" s="286">
        <f t="shared" si="6"/>
        <v>149</v>
      </c>
      <c r="B156" s="287" t="s">
        <v>1733</v>
      </c>
      <c r="C156" s="288" t="s">
        <v>81</v>
      </c>
      <c r="D156" s="287" t="s">
        <v>1107</v>
      </c>
      <c r="E156" s="274" t="s">
        <v>3570</v>
      </c>
      <c r="F156" s="287" t="s">
        <v>3566</v>
      </c>
      <c r="G156" s="287" t="s">
        <v>3515</v>
      </c>
      <c r="H156" s="291">
        <v>210</v>
      </c>
      <c r="I156" s="292">
        <v>9</v>
      </c>
      <c r="J156" s="277">
        <f t="shared" si="7"/>
        <v>210</v>
      </c>
      <c r="K156" s="277">
        <f t="shared" si="7"/>
        <v>9</v>
      </c>
    </row>
    <row r="157" spans="1:11" s="262" customFormat="1" ht="28.95" customHeight="1" x14ac:dyDescent="0.3">
      <c r="A157" s="286">
        <f t="shared" si="6"/>
        <v>150</v>
      </c>
      <c r="B157" s="287" t="s">
        <v>1733</v>
      </c>
      <c r="C157" s="288" t="s">
        <v>82</v>
      </c>
      <c r="D157" s="287" t="s">
        <v>1107</v>
      </c>
      <c r="E157" s="274" t="s">
        <v>3571</v>
      </c>
      <c r="F157" s="287" t="s">
        <v>3566</v>
      </c>
      <c r="G157" s="287" t="s">
        <v>3515</v>
      </c>
      <c r="H157" s="291">
        <v>218</v>
      </c>
      <c r="I157" s="292">
        <v>9</v>
      </c>
      <c r="J157" s="277">
        <f t="shared" si="7"/>
        <v>218</v>
      </c>
      <c r="K157" s="277">
        <f t="shared" si="7"/>
        <v>9</v>
      </c>
    </row>
    <row r="158" spans="1:11" s="262" customFormat="1" ht="28.95" customHeight="1" x14ac:dyDescent="0.3">
      <c r="A158" s="286">
        <f t="shared" si="6"/>
        <v>151</v>
      </c>
      <c r="B158" s="287" t="s">
        <v>1733</v>
      </c>
      <c r="C158" s="288" t="s">
        <v>84</v>
      </c>
      <c r="D158" s="287" t="s">
        <v>1107</v>
      </c>
      <c r="E158" s="274" t="s">
        <v>3572</v>
      </c>
      <c r="F158" s="287" t="s">
        <v>3566</v>
      </c>
      <c r="G158" s="287" t="s">
        <v>3515</v>
      </c>
      <c r="H158" s="291">
        <v>223</v>
      </c>
      <c r="I158" s="292">
        <v>2</v>
      </c>
      <c r="J158" s="277">
        <f t="shared" si="7"/>
        <v>223</v>
      </c>
      <c r="K158" s="277">
        <f t="shared" si="7"/>
        <v>2</v>
      </c>
    </row>
    <row r="159" spans="1:11" s="262" customFormat="1" ht="28.95" customHeight="1" x14ac:dyDescent="0.3">
      <c r="A159" s="286">
        <f t="shared" si="6"/>
        <v>152</v>
      </c>
      <c r="B159" s="287" t="s">
        <v>1733</v>
      </c>
      <c r="C159" s="288" t="s">
        <v>85</v>
      </c>
      <c r="D159" s="287" t="s">
        <v>1107</v>
      </c>
      <c r="E159" s="274" t="s">
        <v>3573</v>
      </c>
      <c r="F159" s="287" t="s">
        <v>3566</v>
      </c>
      <c r="G159" s="287" t="s">
        <v>3515</v>
      </c>
      <c r="H159" s="291">
        <v>231</v>
      </c>
      <c r="I159" s="292">
        <v>2</v>
      </c>
      <c r="J159" s="277">
        <f t="shared" si="7"/>
        <v>231</v>
      </c>
      <c r="K159" s="277">
        <f t="shared" si="7"/>
        <v>2</v>
      </c>
    </row>
    <row r="160" spans="1:11" s="262" customFormat="1" ht="28.95" customHeight="1" x14ac:dyDescent="0.3">
      <c r="A160" s="286">
        <f t="shared" si="6"/>
        <v>153</v>
      </c>
      <c r="B160" s="287" t="s">
        <v>1733</v>
      </c>
      <c r="C160" s="288">
        <v>3.39</v>
      </c>
      <c r="D160" s="287" t="s">
        <v>1108</v>
      </c>
      <c r="E160" s="274" t="s">
        <v>3574</v>
      </c>
      <c r="F160" s="287" t="s">
        <v>1108</v>
      </c>
      <c r="G160" s="287" t="s">
        <v>3515</v>
      </c>
      <c r="H160" s="291">
        <v>342</v>
      </c>
      <c r="I160" s="292">
        <v>3</v>
      </c>
      <c r="J160" s="277">
        <f t="shared" si="7"/>
        <v>342</v>
      </c>
      <c r="K160" s="277">
        <f t="shared" si="7"/>
        <v>3</v>
      </c>
    </row>
    <row r="161" spans="1:11" s="262" customFormat="1" ht="28.95" customHeight="1" x14ac:dyDescent="0.3">
      <c r="A161" s="286">
        <f t="shared" si="6"/>
        <v>154</v>
      </c>
      <c r="B161" s="287" t="s">
        <v>1733</v>
      </c>
      <c r="C161" s="288">
        <v>3.4</v>
      </c>
      <c r="D161" s="287" t="s">
        <v>1108</v>
      </c>
      <c r="E161" s="274" t="s">
        <v>86</v>
      </c>
      <c r="F161" s="287" t="s">
        <v>1108</v>
      </c>
      <c r="G161" s="287" t="s">
        <v>3438</v>
      </c>
      <c r="H161" s="291">
        <v>7644</v>
      </c>
      <c r="I161" s="292">
        <v>81</v>
      </c>
      <c r="J161" s="277">
        <f t="shared" si="7"/>
        <v>7644</v>
      </c>
      <c r="K161" s="277">
        <f t="shared" si="7"/>
        <v>81</v>
      </c>
    </row>
    <row r="162" spans="1:11" s="262" customFormat="1" ht="28.95" customHeight="1" x14ac:dyDescent="0.3">
      <c r="A162" s="286">
        <f t="shared" si="6"/>
        <v>155</v>
      </c>
      <c r="B162" s="287" t="s">
        <v>1733</v>
      </c>
      <c r="C162" s="288">
        <v>3.42</v>
      </c>
      <c r="D162" s="287" t="s">
        <v>1108</v>
      </c>
      <c r="E162" s="274" t="s">
        <v>3575</v>
      </c>
      <c r="F162" s="287" t="s">
        <v>1108</v>
      </c>
      <c r="G162" s="287" t="s">
        <v>3438</v>
      </c>
      <c r="H162" s="291">
        <v>7295</v>
      </c>
      <c r="I162" s="292">
        <v>81</v>
      </c>
      <c r="J162" s="277">
        <f t="shared" si="7"/>
        <v>7295</v>
      </c>
      <c r="K162" s="277">
        <f t="shared" si="7"/>
        <v>81</v>
      </c>
    </row>
    <row r="163" spans="1:11" s="262" customFormat="1" ht="28.95" customHeight="1" x14ac:dyDescent="0.3">
      <c r="A163" s="286">
        <f t="shared" si="6"/>
        <v>156</v>
      </c>
      <c r="B163" s="287" t="s">
        <v>1733</v>
      </c>
      <c r="C163" s="288">
        <v>3.44</v>
      </c>
      <c r="D163" s="287" t="s">
        <v>1109</v>
      </c>
      <c r="E163" s="274" t="s">
        <v>3576</v>
      </c>
      <c r="F163" s="287" t="s">
        <v>1109</v>
      </c>
      <c r="G163" s="287" t="s">
        <v>3438</v>
      </c>
      <c r="H163" s="291">
        <v>9664</v>
      </c>
      <c r="I163" s="292">
        <v>85</v>
      </c>
      <c r="J163" s="277">
        <f t="shared" si="7"/>
        <v>9664</v>
      </c>
      <c r="K163" s="277">
        <f t="shared" si="7"/>
        <v>85</v>
      </c>
    </row>
    <row r="164" spans="1:11" s="262" customFormat="1" ht="28.95" customHeight="1" x14ac:dyDescent="0.3">
      <c r="A164" s="286">
        <f t="shared" si="6"/>
        <v>157</v>
      </c>
      <c r="B164" s="287" t="s">
        <v>1733</v>
      </c>
      <c r="C164" s="288">
        <v>3.46</v>
      </c>
      <c r="D164" s="287" t="s">
        <v>1109</v>
      </c>
      <c r="E164" s="274" t="s">
        <v>3577</v>
      </c>
      <c r="F164" s="287" t="s">
        <v>1109</v>
      </c>
      <c r="G164" s="287" t="s">
        <v>3438</v>
      </c>
      <c r="H164" s="291">
        <v>9178</v>
      </c>
      <c r="I164" s="292">
        <v>85</v>
      </c>
      <c r="J164" s="277">
        <f t="shared" si="7"/>
        <v>9178</v>
      </c>
      <c r="K164" s="277">
        <f t="shared" si="7"/>
        <v>85</v>
      </c>
    </row>
    <row r="165" spans="1:11" s="262" customFormat="1" ht="28.95" customHeight="1" x14ac:dyDescent="0.3">
      <c r="A165" s="286">
        <f t="shared" si="6"/>
        <v>158</v>
      </c>
      <c r="B165" s="287" t="s">
        <v>1733</v>
      </c>
      <c r="C165" s="288">
        <v>3.48</v>
      </c>
      <c r="D165" s="287" t="s">
        <v>1110</v>
      </c>
      <c r="E165" s="274" t="s">
        <v>3578</v>
      </c>
      <c r="F165" s="287" t="s">
        <v>1110</v>
      </c>
      <c r="G165" s="287" t="s">
        <v>3438</v>
      </c>
      <c r="H165" s="291">
        <v>10599</v>
      </c>
      <c r="I165" s="292">
        <v>86</v>
      </c>
      <c r="J165" s="277">
        <f t="shared" si="7"/>
        <v>10599</v>
      </c>
      <c r="K165" s="277">
        <f t="shared" si="7"/>
        <v>86</v>
      </c>
    </row>
    <row r="166" spans="1:11" s="262" customFormat="1" ht="28.95" customHeight="1" x14ac:dyDescent="0.3">
      <c r="A166" s="286">
        <f t="shared" si="6"/>
        <v>159</v>
      </c>
      <c r="B166" s="287" t="s">
        <v>1733</v>
      </c>
      <c r="C166" s="288">
        <v>3.5</v>
      </c>
      <c r="D166" s="287" t="s">
        <v>1110</v>
      </c>
      <c r="E166" s="274" t="s">
        <v>3579</v>
      </c>
      <c r="F166" s="287" t="s">
        <v>1111</v>
      </c>
      <c r="G166" s="287" t="s">
        <v>3438</v>
      </c>
      <c r="H166" s="291">
        <v>10627</v>
      </c>
      <c r="I166" s="292">
        <v>86</v>
      </c>
      <c r="J166" s="277">
        <f t="shared" si="7"/>
        <v>10627</v>
      </c>
      <c r="K166" s="277">
        <f t="shared" si="7"/>
        <v>86</v>
      </c>
    </row>
    <row r="167" spans="1:11" s="262" customFormat="1" ht="28.95" customHeight="1" x14ac:dyDescent="0.3">
      <c r="A167" s="268" t="s">
        <v>3580</v>
      </c>
      <c r="B167" s="269"/>
      <c r="C167" s="269"/>
      <c r="D167" s="269"/>
      <c r="E167" s="269"/>
      <c r="F167" s="269"/>
      <c r="G167" s="269"/>
      <c r="H167" s="269"/>
      <c r="I167" s="270"/>
      <c r="J167" s="277">
        <f t="shared" si="7"/>
        <v>0</v>
      </c>
      <c r="K167" s="277">
        <f t="shared" si="7"/>
        <v>0</v>
      </c>
    </row>
    <row r="168" spans="1:11" ht="28.95" customHeight="1" x14ac:dyDescent="0.3">
      <c r="A168" s="286">
        <f>A166+1</f>
        <v>160</v>
      </c>
      <c r="B168" s="287" t="s">
        <v>1734</v>
      </c>
      <c r="C168" s="288">
        <v>4.01</v>
      </c>
      <c r="D168" s="287" t="s">
        <v>1112</v>
      </c>
      <c r="E168" s="274" t="s">
        <v>3581</v>
      </c>
      <c r="F168" s="287" t="s">
        <v>1112</v>
      </c>
      <c r="G168" s="287" t="s">
        <v>3515</v>
      </c>
      <c r="H168" s="293">
        <v>75</v>
      </c>
      <c r="I168" s="294">
        <v>1</v>
      </c>
      <c r="J168" s="277">
        <f t="shared" si="7"/>
        <v>75</v>
      </c>
      <c r="K168" s="277">
        <f t="shared" si="7"/>
        <v>1</v>
      </c>
    </row>
    <row r="169" spans="1:11" ht="28.95" customHeight="1" x14ac:dyDescent="0.3">
      <c r="A169" s="286">
        <f>A168+1</f>
        <v>161</v>
      </c>
      <c r="B169" s="287" t="s">
        <v>1734</v>
      </c>
      <c r="C169" s="288">
        <v>4.03</v>
      </c>
      <c r="D169" s="287" t="s">
        <v>1112</v>
      </c>
      <c r="E169" s="274" t="s">
        <v>3582</v>
      </c>
      <c r="F169" s="287" t="s">
        <v>1112</v>
      </c>
      <c r="G169" s="287" t="s">
        <v>3515</v>
      </c>
      <c r="H169" s="293">
        <v>67</v>
      </c>
      <c r="I169" s="294">
        <v>1</v>
      </c>
      <c r="J169" s="277">
        <f t="shared" si="7"/>
        <v>67</v>
      </c>
      <c r="K169" s="277">
        <f t="shared" si="7"/>
        <v>1</v>
      </c>
    </row>
    <row r="170" spans="1:11" ht="28.95" customHeight="1" x14ac:dyDescent="0.3">
      <c r="A170" s="286">
        <f t="shared" ref="A170:A176" si="8">A169+1</f>
        <v>162</v>
      </c>
      <c r="B170" s="287" t="s">
        <v>1734</v>
      </c>
      <c r="C170" s="288">
        <v>4.04</v>
      </c>
      <c r="D170" s="287" t="s">
        <v>1111</v>
      </c>
      <c r="E170" s="274" t="s">
        <v>3583</v>
      </c>
      <c r="F170" s="287" t="s">
        <v>1111</v>
      </c>
      <c r="G170" s="287" t="s">
        <v>3515</v>
      </c>
      <c r="H170" s="293">
        <v>98</v>
      </c>
      <c r="I170" s="294">
        <v>1</v>
      </c>
      <c r="J170" s="277">
        <f t="shared" si="7"/>
        <v>98</v>
      </c>
      <c r="K170" s="277">
        <f t="shared" si="7"/>
        <v>1</v>
      </c>
    </row>
    <row r="171" spans="1:11" ht="28.95" customHeight="1" x14ac:dyDescent="0.3">
      <c r="A171" s="286">
        <f t="shared" si="8"/>
        <v>163</v>
      </c>
      <c r="B171" s="287" t="s">
        <v>1734</v>
      </c>
      <c r="C171" s="288">
        <v>4.05</v>
      </c>
      <c r="D171" s="287" t="s">
        <v>1111</v>
      </c>
      <c r="E171" s="274" t="s">
        <v>3584</v>
      </c>
      <c r="F171" s="287" t="s">
        <v>1111</v>
      </c>
      <c r="G171" s="287" t="s">
        <v>3515</v>
      </c>
      <c r="H171" s="293">
        <v>80</v>
      </c>
      <c r="I171" s="294">
        <v>1</v>
      </c>
      <c r="J171" s="277">
        <f t="shared" si="7"/>
        <v>80</v>
      </c>
      <c r="K171" s="277">
        <f t="shared" si="7"/>
        <v>1</v>
      </c>
    </row>
    <row r="172" spans="1:11" ht="28.95" customHeight="1" x14ac:dyDescent="0.3">
      <c r="A172" s="286">
        <f t="shared" si="8"/>
        <v>164</v>
      </c>
      <c r="B172" s="287" t="s">
        <v>1734</v>
      </c>
      <c r="C172" s="288">
        <v>4.0599999999999996</v>
      </c>
      <c r="D172" s="287" t="s">
        <v>1111</v>
      </c>
      <c r="E172" s="274" t="s">
        <v>3585</v>
      </c>
      <c r="F172" s="287" t="s">
        <v>1111</v>
      </c>
      <c r="G172" s="287" t="s">
        <v>3515</v>
      </c>
      <c r="H172" s="293">
        <v>74</v>
      </c>
      <c r="I172" s="294">
        <v>1</v>
      </c>
      <c r="J172" s="277">
        <f t="shared" si="7"/>
        <v>74</v>
      </c>
      <c r="K172" s="277">
        <f t="shared" si="7"/>
        <v>1</v>
      </c>
    </row>
    <row r="173" spans="1:11" ht="28.95" customHeight="1" x14ac:dyDescent="0.3">
      <c r="A173" s="286">
        <f t="shared" si="8"/>
        <v>165</v>
      </c>
      <c r="B173" s="287" t="s">
        <v>1734</v>
      </c>
      <c r="C173" s="288">
        <v>4.07</v>
      </c>
      <c r="D173" s="287" t="s">
        <v>1111</v>
      </c>
      <c r="E173" s="274" t="s">
        <v>3586</v>
      </c>
      <c r="F173" s="287" t="s">
        <v>1111</v>
      </c>
      <c r="G173" s="287" t="s">
        <v>3515</v>
      </c>
      <c r="H173" s="293">
        <v>65</v>
      </c>
      <c r="I173" s="294">
        <v>1</v>
      </c>
      <c r="J173" s="277">
        <f t="shared" si="7"/>
        <v>65</v>
      </c>
      <c r="K173" s="277">
        <f t="shared" si="7"/>
        <v>1</v>
      </c>
    </row>
    <row r="174" spans="1:11" ht="28.95" customHeight="1" x14ac:dyDescent="0.3">
      <c r="A174" s="286">
        <f t="shared" si="8"/>
        <v>166</v>
      </c>
      <c r="B174" s="287" t="s">
        <v>1734</v>
      </c>
      <c r="C174" s="288">
        <v>4.1100000000000003</v>
      </c>
      <c r="D174" s="287" t="s">
        <v>1113</v>
      </c>
      <c r="E174" s="274" t="s">
        <v>3587</v>
      </c>
      <c r="F174" s="287" t="s">
        <v>1113</v>
      </c>
      <c r="G174" s="287" t="s">
        <v>3515</v>
      </c>
      <c r="H174" s="293">
        <v>179</v>
      </c>
      <c r="I174" s="294">
        <v>5</v>
      </c>
      <c r="J174" s="277">
        <f t="shared" si="7"/>
        <v>179</v>
      </c>
      <c r="K174" s="277">
        <f t="shared" si="7"/>
        <v>5</v>
      </c>
    </row>
    <row r="175" spans="1:11" ht="28.95" customHeight="1" x14ac:dyDescent="0.3">
      <c r="A175" s="286">
        <f t="shared" si="8"/>
        <v>167</v>
      </c>
      <c r="B175" s="287" t="s">
        <v>1734</v>
      </c>
      <c r="C175" s="288">
        <v>4.12</v>
      </c>
      <c r="D175" s="287" t="s">
        <v>1113</v>
      </c>
      <c r="E175" s="274" t="s">
        <v>3588</v>
      </c>
      <c r="F175" s="287" t="s">
        <v>1113</v>
      </c>
      <c r="G175" s="287" t="s">
        <v>3515</v>
      </c>
      <c r="H175" s="293">
        <v>193</v>
      </c>
      <c r="I175" s="294">
        <v>5</v>
      </c>
      <c r="J175" s="277">
        <f t="shared" si="7"/>
        <v>193</v>
      </c>
      <c r="K175" s="277">
        <f t="shared" si="7"/>
        <v>5</v>
      </c>
    </row>
    <row r="176" spans="1:11" ht="28.95" customHeight="1" x14ac:dyDescent="0.3">
      <c r="A176" s="286">
        <f t="shared" si="8"/>
        <v>168</v>
      </c>
      <c r="B176" s="287" t="s">
        <v>1734</v>
      </c>
      <c r="C176" s="288">
        <v>4.13</v>
      </c>
      <c r="D176" s="287" t="s">
        <v>1112</v>
      </c>
      <c r="E176" s="274" t="s">
        <v>3589</v>
      </c>
      <c r="F176" s="287" t="s">
        <v>1112</v>
      </c>
      <c r="G176" s="287" t="s">
        <v>3515</v>
      </c>
      <c r="H176" s="293">
        <v>116</v>
      </c>
      <c r="I176" s="294">
        <v>6</v>
      </c>
      <c r="J176" s="277">
        <f t="shared" si="7"/>
        <v>116</v>
      </c>
      <c r="K176" s="277">
        <f t="shared" si="7"/>
        <v>6</v>
      </c>
    </row>
    <row r="177" spans="1:11" ht="28.95" customHeight="1" x14ac:dyDescent="0.3">
      <c r="A177" s="268" t="s">
        <v>3590</v>
      </c>
      <c r="B177" s="269"/>
      <c r="C177" s="269"/>
      <c r="D177" s="269"/>
      <c r="E177" s="269"/>
      <c r="F177" s="269"/>
      <c r="G177" s="269"/>
      <c r="H177" s="269"/>
      <c r="I177" s="270"/>
      <c r="J177" s="277">
        <f t="shared" si="7"/>
        <v>0</v>
      </c>
      <c r="K177" s="277">
        <f t="shared" si="7"/>
        <v>0</v>
      </c>
    </row>
    <row r="178" spans="1:11" ht="28.95" customHeight="1" x14ac:dyDescent="0.3">
      <c r="A178" s="286">
        <f>A176+1</f>
        <v>169</v>
      </c>
      <c r="B178" s="287" t="s">
        <v>1735</v>
      </c>
      <c r="C178" s="288">
        <v>5.01</v>
      </c>
      <c r="D178" s="287" t="s">
        <v>1114</v>
      </c>
      <c r="E178" s="274" t="s">
        <v>3591</v>
      </c>
      <c r="F178" s="287" t="s">
        <v>1114</v>
      </c>
      <c r="G178" s="287" t="s">
        <v>3438</v>
      </c>
      <c r="H178" s="293">
        <v>7582</v>
      </c>
      <c r="I178" s="294">
        <v>210</v>
      </c>
      <c r="J178" s="277">
        <f t="shared" si="7"/>
        <v>7582</v>
      </c>
      <c r="K178" s="277">
        <f t="shared" si="7"/>
        <v>210</v>
      </c>
    </row>
    <row r="179" spans="1:11" ht="28.95" customHeight="1" x14ac:dyDescent="0.3">
      <c r="A179" s="286">
        <f>A178+1</f>
        <v>170</v>
      </c>
      <c r="B179" s="287" t="s">
        <v>1735</v>
      </c>
      <c r="C179" s="288">
        <v>5.0199999999999996</v>
      </c>
      <c r="D179" s="287" t="s">
        <v>1114</v>
      </c>
      <c r="E179" s="274" t="s">
        <v>3592</v>
      </c>
      <c r="F179" s="287" t="s">
        <v>1114</v>
      </c>
      <c r="G179" s="287" t="s">
        <v>3438</v>
      </c>
      <c r="H179" s="293">
        <v>7698</v>
      </c>
      <c r="I179" s="294">
        <v>205</v>
      </c>
      <c r="J179" s="277">
        <f t="shared" si="7"/>
        <v>7698</v>
      </c>
      <c r="K179" s="277">
        <f t="shared" si="7"/>
        <v>205</v>
      </c>
    </row>
    <row r="180" spans="1:11" ht="28.95" customHeight="1" x14ac:dyDescent="0.3">
      <c r="A180" s="286">
        <f t="shared" ref="A180:A200" si="9">A179+1</f>
        <v>171</v>
      </c>
      <c r="B180" s="287" t="s">
        <v>1735</v>
      </c>
      <c r="C180" s="288">
        <v>5.03</v>
      </c>
      <c r="D180" s="287" t="s">
        <v>1114</v>
      </c>
      <c r="E180" s="274" t="s">
        <v>3593</v>
      </c>
      <c r="F180" s="287" t="s">
        <v>1114</v>
      </c>
      <c r="G180" s="287" t="s">
        <v>3438</v>
      </c>
      <c r="H180" s="293">
        <v>7793</v>
      </c>
      <c r="I180" s="294">
        <v>205</v>
      </c>
      <c r="J180" s="277">
        <f t="shared" si="7"/>
        <v>7793</v>
      </c>
      <c r="K180" s="277">
        <f t="shared" si="7"/>
        <v>205</v>
      </c>
    </row>
    <row r="181" spans="1:11" ht="28.95" customHeight="1" x14ac:dyDescent="0.3">
      <c r="A181" s="286">
        <f t="shared" si="9"/>
        <v>172</v>
      </c>
      <c r="B181" s="287" t="s">
        <v>1735</v>
      </c>
      <c r="C181" s="288">
        <v>5.04</v>
      </c>
      <c r="D181" s="287" t="s">
        <v>1114</v>
      </c>
      <c r="E181" s="274" t="s">
        <v>3594</v>
      </c>
      <c r="F181" s="287" t="s">
        <v>1114</v>
      </c>
      <c r="G181" s="287" t="s">
        <v>3438</v>
      </c>
      <c r="H181" s="293">
        <v>7736</v>
      </c>
      <c r="I181" s="294">
        <v>1007</v>
      </c>
      <c r="J181" s="277">
        <f t="shared" si="7"/>
        <v>7736</v>
      </c>
      <c r="K181" s="277">
        <f t="shared" si="7"/>
        <v>1007</v>
      </c>
    </row>
    <row r="182" spans="1:11" ht="28.95" customHeight="1" x14ac:dyDescent="0.3">
      <c r="A182" s="286">
        <f t="shared" si="9"/>
        <v>173</v>
      </c>
      <c r="B182" s="287" t="s">
        <v>1735</v>
      </c>
      <c r="C182" s="288">
        <v>5.05</v>
      </c>
      <c r="D182" s="287" t="s">
        <v>1114</v>
      </c>
      <c r="E182" s="274" t="s">
        <v>3595</v>
      </c>
      <c r="F182" s="287" t="s">
        <v>1114</v>
      </c>
      <c r="G182" s="287" t="s">
        <v>3438</v>
      </c>
      <c r="H182" s="293">
        <v>7858</v>
      </c>
      <c r="I182" s="294">
        <v>1007</v>
      </c>
      <c r="J182" s="277">
        <f t="shared" si="7"/>
        <v>7858</v>
      </c>
      <c r="K182" s="277">
        <f t="shared" si="7"/>
        <v>1007</v>
      </c>
    </row>
    <row r="183" spans="1:11" ht="28.95" customHeight="1" x14ac:dyDescent="0.3">
      <c r="A183" s="286">
        <f t="shared" si="9"/>
        <v>174</v>
      </c>
      <c r="B183" s="287" t="s">
        <v>1735</v>
      </c>
      <c r="C183" s="288">
        <v>5.0599999999999996</v>
      </c>
      <c r="D183" s="287" t="s">
        <v>1114</v>
      </c>
      <c r="E183" s="274" t="s">
        <v>3596</v>
      </c>
      <c r="F183" s="287" t="s">
        <v>1114</v>
      </c>
      <c r="G183" s="287" t="s">
        <v>3438</v>
      </c>
      <c r="H183" s="293">
        <v>7954</v>
      </c>
      <c r="I183" s="294">
        <v>1007</v>
      </c>
      <c r="J183" s="277">
        <f t="shared" si="7"/>
        <v>7954</v>
      </c>
      <c r="K183" s="277">
        <f t="shared" si="7"/>
        <v>1007</v>
      </c>
    </row>
    <row r="184" spans="1:11" ht="28.95" customHeight="1" x14ac:dyDescent="0.3">
      <c r="A184" s="286">
        <f t="shared" si="9"/>
        <v>175</v>
      </c>
      <c r="B184" s="287" t="s">
        <v>1735</v>
      </c>
      <c r="C184" s="288">
        <v>5.07</v>
      </c>
      <c r="D184" s="287" t="s">
        <v>1114</v>
      </c>
      <c r="E184" s="274" t="s">
        <v>3597</v>
      </c>
      <c r="F184" s="287" t="s">
        <v>1114</v>
      </c>
      <c r="G184" s="287" t="s">
        <v>3438</v>
      </c>
      <c r="H184" s="293">
        <v>7161</v>
      </c>
      <c r="I184" s="294">
        <v>210</v>
      </c>
      <c r="J184" s="277">
        <f t="shared" si="7"/>
        <v>7161</v>
      </c>
      <c r="K184" s="277">
        <f t="shared" si="7"/>
        <v>210</v>
      </c>
    </row>
    <row r="185" spans="1:11" ht="28.95" customHeight="1" x14ac:dyDescent="0.3">
      <c r="A185" s="286">
        <f t="shared" si="9"/>
        <v>176</v>
      </c>
      <c r="B185" s="287" t="s">
        <v>1735</v>
      </c>
      <c r="C185" s="288">
        <v>5.08</v>
      </c>
      <c r="D185" s="287" t="s">
        <v>1114</v>
      </c>
      <c r="E185" s="274" t="s">
        <v>3598</v>
      </c>
      <c r="F185" s="287" t="s">
        <v>1114</v>
      </c>
      <c r="G185" s="287" t="s">
        <v>3438</v>
      </c>
      <c r="H185" s="293">
        <v>7262</v>
      </c>
      <c r="I185" s="294">
        <v>205</v>
      </c>
      <c r="J185" s="277">
        <f t="shared" si="7"/>
        <v>7262</v>
      </c>
      <c r="K185" s="277">
        <f t="shared" si="7"/>
        <v>205</v>
      </c>
    </row>
    <row r="186" spans="1:11" ht="28.95" customHeight="1" x14ac:dyDescent="0.3">
      <c r="A186" s="286">
        <f t="shared" si="9"/>
        <v>177</v>
      </c>
      <c r="B186" s="287" t="s">
        <v>1735</v>
      </c>
      <c r="C186" s="288">
        <v>5.09</v>
      </c>
      <c r="D186" s="287" t="s">
        <v>1114</v>
      </c>
      <c r="E186" s="274" t="s">
        <v>3599</v>
      </c>
      <c r="F186" s="287" t="s">
        <v>1114</v>
      </c>
      <c r="G186" s="287" t="s">
        <v>3438</v>
      </c>
      <c r="H186" s="293">
        <v>7346</v>
      </c>
      <c r="I186" s="294">
        <v>205</v>
      </c>
      <c r="J186" s="277">
        <f t="shared" si="7"/>
        <v>7346</v>
      </c>
      <c r="K186" s="277">
        <f t="shared" si="7"/>
        <v>205</v>
      </c>
    </row>
    <row r="187" spans="1:11" ht="28.95" customHeight="1" x14ac:dyDescent="0.3">
      <c r="A187" s="286">
        <f t="shared" si="9"/>
        <v>178</v>
      </c>
      <c r="B187" s="287" t="s">
        <v>1735</v>
      </c>
      <c r="C187" s="288">
        <v>5.0999999999999996</v>
      </c>
      <c r="D187" s="287" t="s">
        <v>1114</v>
      </c>
      <c r="E187" s="274" t="s">
        <v>3600</v>
      </c>
      <c r="F187" s="287" t="s">
        <v>1114</v>
      </c>
      <c r="G187" s="287" t="s">
        <v>3438</v>
      </c>
      <c r="H187" s="293">
        <v>7337</v>
      </c>
      <c r="I187" s="294">
        <v>1034</v>
      </c>
      <c r="J187" s="277">
        <f t="shared" si="7"/>
        <v>7337</v>
      </c>
      <c r="K187" s="277">
        <f t="shared" si="7"/>
        <v>1034</v>
      </c>
    </row>
    <row r="188" spans="1:11" ht="28.95" customHeight="1" x14ac:dyDescent="0.3">
      <c r="A188" s="286">
        <f t="shared" si="9"/>
        <v>179</v>
      </c>
      <c r="B188" s="287" t="s">
        <v>1735</v>
      </c>
      <c r="C188" s="288">
        <v>5.1100000000000003</v>
      </c>
      <c r="D188" s="287" t="s">
        <v>1114</v>
      </c>
      <c r="E188" s="274" t="s">
        <v>3601</v>
      </c>
      <c r="F188" s="287" t="s">
        <v>1114</v>
      </c>
      <c r="G188" s="287" t="s">
        <v>3438</v>
      </c>
      <c r="H188" s="293">
        <v>7444</v>
      </c>
      <c r="I188" s="294">
        <v>1034</v>
      </c>
      <c r="J188" s="277">
        <f t="shared" si="7"/>
        <v>7444</v>
      </c>
      <c r="K188" s="277">
        <f t="shared" si="7"/>
        <v>1034</v>
      </c>
    </row>
    <row r="189" spans="1:11" ht="28.95" customHeight="1" x14ac:dyDescent="0.3">
      <c r="A189" s="286">
        <f t="shared" si="9"/>
        <v>180</v>
      </c>
      <c r="B189" s="287" t="s">
        <v>1735</v>
      </c>
      <c r="C189" s="288">
        <v>5.12</v>
      </c>
      <c r="D189" s="287" t="s">
        <v>1114</v>
      </c>
      <c r="E189" s="274" t="s">
        <v>3602</v>
      </c>
      <c r="F189" s="287" t="s">
        <v>1114</v>
      </c>
      <c r="G189" s="287" t="s">
        <v>3438</v>
      </c>
      <c r="H189" s="293">
        <v>7529</v>
      </c>
      <c r="I189" s="294">
        <v>1034</v>
      </c>
      <c r="J189" s="277">
        <f t="shared" si="7"/>
        <v>7529</v>
      </c>
      <c r="K189" s="277">
        <f t="shared" si="7"/>
        <v>1034</v>
      </c>
    </row>
    <row r="190" spans="1:11" ht="28.95" customHeight="1" x14ac:dyDescent="0.3">
      <c r="A190" s="286">
        <f t="shared" si="9"/>
        <v>181</v>
      </c>
      <c r="B190" s="287" t="s">
        <v>1735</v>
      </c>
      <c r="C190" s="288">
        <v>5.13</v>
      </c>
      <c r="D190" s="287" t="s">
        <v>1115</v>
      </c>
      <c r="E190" s="274" t="s">
        <v>3603</v>
      </c>
      <c r="F190" s="287" t="s">
        <v>1115</v>
      </c>
      <c r="G190" s="287" t="s">
        <v>3438</v>
      </c>
      <c r="H190" s="293">
        <v>3659</v>
      </c>
      <c r="I190" s="294">
        <v>53</v>
      </c>
      <c r="J190" s="277">
        <f t="shared" si="7"/>
        <v>3659</v>
      </c>
      <c r="K190" s="277">
        <f t="shared" si="7"/>
        <v>53</v>
      </c>
    </row>
    <row r="191" spans="1:11" ht="28.95" customHeight="1" x14ac:dyDescent="0.3">
      <c r="A191" s="286">
        <f t="shared" si="9"/>
        <v>182</v>
      </c>
      <c r="B191" s="287" t="s">
        <v>1735</v>
      </c>
      <c r="C191" s="288">
        <v>5.14</v>
      </c>
      <c r="D191" s="287" t="s">
        <v>1116</v>
      </c>
      <c r="E191" s="274" t="s">
        <v>3604</v>
      </c>
      <c r="F191" s="287" t="s">
        <v>1116</v>
      </c>
      <c r="G191" s="287" t="s">
        <v>3437</v>
      </c>
      <c r="H191" s="293">
        <v>538</v>
      </c>
      <c r="I191" s="294">
        <v>156</v>
      </c>
      <c r="J191" s="277">
        <f t="shared" si="7"/>
        <v>538</v>
      </c>
      <c r="K191" s="277">
        <f t="shared" si="7"/>
        <v>156</v>
      </c>
    </row>
    <row r="192" spans="1:11" ht="28.95" customHeight="1" x14ac:dyDescent="0.3">
      <c r="A192" s="286">
        <f t="shared" si="9"/>
        <v>183</v>
      </c>
      <c r="B192" s="287" t="s">
        <v>1735</v>
      </c>
      <c r="C192" s="288">
        <v>5.15</v>
      </c>
      <c r="D192" s="287" t="s">
        <v>1116</v>
      </c>
      <c r="E192" s="274" t="s">
        <v>3605</v>
      </c>
      <c r="F192" s="287" t="s">
        <v>1116</v>
      </c>
      <c r="G192" s="287" t="s">
        <v>3437</v>
      </c>
      <c r="H192" s="293">
        <v>394</v>
      </c>
      <c r="I192" s="294">
        <v>156</v>
      </c>
      <c r="J192" s="277">
        <f t="shared" si="7"/>
        <v>394</v>
      </c>
      <c r="K192" s="277">
        <f t="shared" si="7"/>
        <v>156</v>
      </c>
    </row>
    <row r="193" spans="1:11" ht="28.95" customHeight="1" x14ac:dyDescent="0.3">
      <c r="A193" s="286">
        <f t="shared" si="9"/>
        <v>184</v>
      </c>
      <c r="B193" s="287" t="s">
        <v>1735</v>
      </c>
      <c r="C193" s="288">
        <v>5.16</v>
      </c>
      <c r="D193" s="287" t="s">
        <v>1117</v>
      </c>
      <c r="E193" s="274" t="s">
        <v>3606</v>
      </c>
      <c r="F193" s="287" t="s">
        <v>1117</v>
      </c>
      <c r="G193" s="287" t="s">
        <v>3437</v>
      </c>
      <c r="H193" s="293">
        <v>306</v>
      </c>
      <c r="I193" s="294">
        <v>156</v>
      </c>
      <c r="J193" s="277">
        <f t="shared" si="7"/>
        <v>306</v>
      </c>
      <c r="K193" s="277">
        <f t="shared" si="7"/>
        <v>156</v>
      </c>
    </row>
    <row r="194" spans="1:11" ht="28.95" customHeight="1" x14ac:dyDescent="0.3">
      <c r="A194" s="286">
        <f t="shared" si="9"/>
        <v>185</v>
      </c>
      <c r="B194" s="287" t="s">
        <v>1735</v>
      </c>
      <c r="C194" s="288">
        <v>5.17</v>
      </c>
      <c r="D194" s="287" t="s">
        <v>3607</v>
      </c>
      <c r="E194" s="274" t="s">
        <v>3608</v>
      </c>
      <c r="F194" s="287" t="s">
        <v>3607</v>
      </c>
      <c r="G194" s="287" t="s">
        <v>3464</v>
      </c>
      <c r="H194" s="293">
        <v>76</v>
      </c>
      <c r="I194" s="294">
        <v>19</v>
      </c>
      <c r="J194" s="277">
        <f t="shared" si="7"/>
        <v>76</v>
      </c>
      <c r="K194" s="277">
        <f t="shared" si="7"/>
        <v>19</v>
      </c>
    </row>
    <row r="195" spans="1:11" ht="28.95" customHeight="1" x14ac:dyDescent="0.3">
      <c r="A195" s="286">
        <f t="shared" si="9"/>
        <v>186</v>
      </c>
      <c r="B195" s="287" t="s">
        <v>1735</v>
      </c>
      <c r="C195" s="288">
        <v>5.18</v>
      </c>
      <c r="D195" s="287" t="s">
        <v>3607</v>
      </c>
      <c r="E195" s="274" t="s">
        <v>3609</v>
      </c>
      <c r="F195" s="287" t="s">
        <v>3607</v>
      </c>
      <c r="G195" s="287" t="s">
        <v>3464</v>
      </c>
      <c r="H195" s="293">
        <v>311</v>
      </c>
      <c r="I195" s="294">
        <v>29</v>
      </c>
      <c r="J195" s="277">
        <f t="shared" si="7"/>
        <v>311</v>
      </c>
      <c r="K195" s="277">
        <f t="shared" si="7"/>
        <v>29</v>
      </c>
    </row>
    <row r="196" spans="1:11" ht="28.95" customHeight="1" x14ac:dyDescent="0.3">
      <c r="A196" s="286">
        <f t="shared" si="9"/>
        <v>187</v>
      </c>
      <c r="B196" s="287" t="s">
        <v>1735</v>
      </c>
      <c r="C196" s="288">
        <v>5.19</v>
      </c>
      <c r="D196" s="287" t="s">
        <v>1118</v>
      </c>
      <c r="E196" s="274" t="s">
        <v>3610</v>
      </c>
      <c r="F196" s="287" t="s">
        <v>1118</v>
      </c>
      <c r="G196" s="287" t="s">
        <v>3515</v>
      </c>
      <c r="H196" s="293">
        <v>30</v>
      </c>
      <c r="I196" s="294">
        <v>8</v>
      </c>
      <c r="J196" s="277">
        <f t="shared" si="7"/>
        <v>30</v>
      </c>
      <c r="K196" s="277">
        <f t="shared" si="7"/>
        <v>8</v>
      </c>
    </row>
    <row r="197" spans="1:11" ht="28.95" customHeight="1" x14ac:dyDescent="0.3">
      <c r="A197" s="286">
        <f t="shared" si="9"/>
        <v>188</v>
      </c>
      <c r="B197" s="287" t="s">
        <v>1735</v>
      </c>
      <c r="C197" s="288">
        <v>5.2</v>
      </c>
      <c r="D197" s="287" t="s">
        <v>1119</v>
      </c>
      <c r="E197" s="274" t="s">
        <v>3611</v>
      </c>
      <c r="F197" s="287" t="s">
        <v>1476</v>
      </c>
      <c r="G197" s="287" t="s">
        <v>3515</v>
      </c>
      <c r="H197" s="293">
        <v>1153</v>
      </c>
      <c r="I197" s="294">
        <v>100</v>
      </c>
      <c r="J197" s="277">
        <f t="shared" ref="J197:K260" si="10">ROUNDUP(H197,0)</f>
        <v>1153</v>
      </c>
      <c r="K197" s="277">
        <f t="shared" si="10"/>
        <v>100</v>
      </c>
    </row>
    <row r="198" spans="1:11" ht="28.95" customHeight="1" x14ac:dyDescent="0.3">
      <c r="A198" s="286">
        <f t="shared" si="9"/>
        <v>189</v>
      </c>
      <c r="B198" s="287" t="s">
        <v>1735</v>
      </c>
      <c r="C198" s="288">
        <v>5.21</v>
      </c>
      <c r="D198" s="287" t="s">
        <v>1119</v>
      </c>
      <c r="E198" s="274" t="s">
        <v>3612</v>
      </c>
      <c r="F198" s="287" t="s">
        <v>1476</v>
      </c>
      <c r="G198" s="287" t="s">
        <v>3515</v>
      </c>
      <c r="H198" s="293">
        <v>1173</v>
      </c>
      <c r="I198" s="294">
        <v>118</v>
      </c>
      <c r="J198" s="277">
        <f t="shared" si="10"/>
        <v>1173</v>
      </c>
      <c r="K198" s="277">
        <f t="shared" si="10"/>
        <v>118</v>
      </c>
    </row>
    <row r="199" spans="1:11" ht="28.95" customHeight="1" x14ac:dyDescent="0.3">
      <c r="A199" s="286">
        <f t="shared" si="9"/>
        <v>190</v>
      </c>
      <c r="B199" s="287" t="s">
        <v>1735</v>
      </c>
      <c r="C199" s="288">
        <v>5.22</v>
      </c>
      <c r="D199" s="287" t="s">
        <v>1119</v>
      </c>
      <c r="E199" s="274" t="s">
        <v>3613</v>
      </c>
      <c r="F199" s="287" t="s">
        <v>1114</v>
      </c>
      <c r="G199" s="287" t="s">
        <v>3438</v>
      </c>
      <c r="H199" s="293">
        <v>8446</v>
      </c>
      <c r="I199" s="294">
        <v>2049</v>
      </c>
      <c r="J199" s="277">
        <f t="shared" si="10"/>
        <v>8446</v>
      </c>
      <c r="K199" s="277">
        <f t="shared" si="10"/>
        <v>2049</v>
      </c>
    </row>
    <row r="200" spans="1:11" ht="28.95" customHeight="1" x14ac:dyDescent="0.3">
      <c r="A200" s="286">
        <f t="shared" si="9"/>
        <v>191</v>
      </c>
      <c r="B200" s="287" t="s">
        <v>1735</v>
      </c>
      <c r="C200" s="288" t="s">
        <v>110</v>
      </c>
      <c r="D200" s="287" t="s">
        <v>1119</v>
      </c>
      <c r="E200" s="274" t="s">
        <v>3614</v>
      </c>
      <c r="F200" s="287" t="s">
        <v>1114</v>
      </c>
      <c r="G200" s="287" t="s">
        <v>3438</v>
      </c>
      <c r="H200" s="293">
        <v>8636</v>
      </c>
      <c r="I200" s="294">
        <v>2049</v>
      </c>
      <c r="J200" s="277">
        <f t="shared" si="10"/>
        <v>8636</v>
      </c>
      <c r="K200" s="277">
        <f t="shared" si="10"/>
        <v>2049</v>
      </c>
    </row>
    <row r="201" spans="1:11" s="296" customFormat="1" ht="28.95" customHeight="1" x14ac:dyDescent="0.3">
      <c r="A201" s="268" t="s">
        <v>3615</v>
      </c>
      <c r="B201" s="269"/>
      <c r="C201" s="269"/>
      <c r="D201" s="269"/>
      <c r="E201" s="269"/>
      <c r="F201" s="269"/>
      <c r="G201" s="269"/>
      <c r="H201" s="269"/>
      <c r="I201" s="270"/>
      <c r="J201" s="277"/>
      <c r="K201" s="277"/>
    </row>
    <row r="202" spans="1:11" ht="28.95" customHeight="1" x14ac:dyDescent="0.3">
      <c r="A202" s="286"/>
      <c r="B202" s="287" t="s">
        <v>1736</v>
      </c>
      <c r="C202" s="297">
        <v>6.02</v>
      </c>
      <c r="D202" s="287" t="s">
        <v>1121</v>
      </c>
      <c r="E202" s="274" t="s">
        <v>3616</v>
      </c>
      <c r="F202" s="287"/>
      <c r="G202" s="287"/>
      <c r="H202" s="293"/>
      <c r="I202" s="294"/>
      <c r="J202" s="277"/>
      <c r="K202" s="277"/>
    </row>
    <row r="203" spans="1:11" ht="28.95" customHeight="1" x14ac:dyDescent="0.3">
      <c r="A203" s="286">
        <f>A200+1</f>
        <v>192</v>
      </c>
      <c r="B203" s="287" t="s">
        <v>1736</v>
      </c>
      <c r="C203" s="297" t="s">
        <v>112</v>
      </c>
      <c r="D203" s="287" t="s">
        <v>1121</v>
      </c>
      <c r="E203" s="274" t="s">
        <v>115</v>
      </c>
      <c r="F203" s="287" t="s">
        <v>1121</v>
      </c>
      <c r="G203" s="287" t="s">
        <v>3437</v>
      </c>
      <c r="H203" s="293">
        <v>1027</v>
      </c>
      <c r="I203" s="294">
        <v>371</v>
      </c>
      <c r="J203" s="277">
        <f t="shared" si="10"/>
        <v>1027</v>
      </c>
      <c r="K203" s="277">
        <f t="shared" si="10"/>
        <v>371</v>
      </c>
    </row>
    <row r="204" spans="1:11" ht="28.95" customHeight="1" x14ac:dyDescent="0.3">
      <c r="A204" s="286">
        <f>A203+1</f>
        <v>193</v>
      </c>
      <c r="B204" s="287" t="s">
        <v>1736</v>
      </c>
      <c r="C204" s="297" t="s">
        <v>113</v>
      </c>
      <c r="D204" s="287" t="s">
        <v>3617</v>
      </c>
      <c r="E204" s="274" t="s">
        <v>3618</v>
      </c>
      <c r="F204" s="287" t="s">
        <v>1121</v>
      </c>
      <c r="G204" s="287" t="s">
        <v>3437</v>
      </c>
      <c r="H204" s="293">
        <v>3249</v>
      </c>
      <c r="I204" s="294">
        <v>1110</v>
      </c>
      <c r="J204" s="277">
        <f t="shared" si="10"/>
        <v>3249</v>
      </c>
      <c r="K204" s="277">
        <f t="shared" si="10"/>
        <v>1110</v>
      </c>
    </row>
    <row r="205" spans="1:11" ht="28.95" customHeight="1" x14ac:dyDescent="0.3">
      <c r="A205" s="286">
        <f>A204+1</f>
        <v>194</v>
      </c>
      <c r="B205" s="287" t="s">
        <v>1736</v>
      </c>
      <c r="C205" s="297" t="s">
        <v>114</v>
      </c>
      <c r="D205" s="287" t="s">
        <v>1121</v>
      </c>
      <c r="E205" s="274" t="s">
        <v>3619</v>
      </c>
      <c r="F205" s="287" t="s">
        <v>1121</v>
      </c>
      <c r="G205" s="287" t="s">
        <v>3437</v>
      </c>
      <c r="H205" s="293">
        <v>5355</v>
      </c>
      <c r="I205" s="294">
        <v>2048</v>
      </c>
      <c r="J205" s="277">
        <f t="shared" si="10"/>
        <v>5355</v>
      </c>
      <c r="K205" s="277">
        <f t="shared" si="10"/>
        <v>2048</v>
      </c>
    </row>
    <row r="206" spans="1:11" ht="28.95" customHeight="1" x14ac:dyDescent="0.3">
      <c r="A206" s="286"/>
      <c r="B206" s="287" t="s">
        <v>1736</v>
      </c>
      <c r="C206" s="297">
        <v>6.03</v>
      </c>
      <c r="D206" s="287" t="s">
        <v>1099</v>
      </c>
      <c r="E206" s="274" t="s">
        <v>3620</v>
      </c>
      <c r="F206" s="287"/>
      <c r="G206" s="287"/>
      <c r="H206" s="293"/>
      <c r="I206" s="294"/>
      <c r="J206" s="277"/>
      <c r="K206" s="277"/>
    </row>
    <row r="207" spans="1:11" ht="28.95" customHeight="1" x14ac:dyDescent="0.3">
      <c r="A207" s="286">
        <f>A205+1</f>
        <v>195</v>
      </c>
      <c r="B207" s="287" t="s">
        <v>1736</v>
      </c>
      <c r="C207" s="297" t="s">
        <v>112</v>
      </c>
      <c r="D207" s="287" t="s">
        <v>1099</v>
      </c>
      <c r="E207" s="274" t="s">
        <v>118</v>
      </c>
      <c r="F207" s="287" t="s">
        <v>1121</v>
      </c>
      <c r="G207" s="287" t="s">
        <v>3437</v>
      </c>
      <c r="H207" s="293">
        <v>737</v>
      </c>
      <c r="I207" s="294">
        <v>549</v>
      </c>
      <c r="J207" s="277">
        <f t="shared" si="10"/>
        <v>737</v>
      </c>
      <c r="K207" s="277">
        <f t="shared" si="10"/>
        <v>549</v>
      </c>
    </row>
    <row r="208" spans="1:11" ht="28.95" customHeight="1" x14ac:dyDescent="0.3">
      <c r="A208" s="286">
        <f>A207+1</f>
        <v>196</v>
      </c>
      <c r="B208" s="287" t="s">
        <v>1736</v>
      </c>
      <c r="C208" s="297" t="s">
        <v>113</v>
      </c>
      <c r="D208" s="287" t="s">
        <v>1099</v>
      </c>
      <c r="E208" s="274" t="s">
        <v>119</v>
      </c>
      <c r="F208" s="287" t="s">
        <v>1121</v>
      </c>
      <c r="G208" s="287" t="s">
        <v>3437</v>
      </c>
      <c r="H208" s="293">
        <v>437</v>
      </c>
      <c r="I208" s="294">
        <v>321</v>
      </c>
      <c r="J208" s="277">
        <f t="shared" si="10"/>
        <v>437</v>
      </c>
      <c r="K208" s="277">
        <f t="shared" si="10"/>
        <v>321</v>
      </c>
    </row>
    <row r="209" spans="1:11" ht="28.95" customHeight="1" x14ac:dyDescent="0.3">
      <c r="A209" s="286">
        <f>A208+1</f>
        <v>197</v>
      </c>
      <c r="B209" s="287" t="s">
        <v>1736</v>
      </c>
      <c r="C209" s="297" t="s">
        <v>114</v>
      </c>
      <c r="D209" s="287" t="s">
        <v>1099</v>
      </c>
      <c r="E209" s="274" t="s">
        <v>3621</v>
      </c>
      <c r="F209" s="287" t="s">
        <v>1121</v>
      </c>
      <c r="G209" s="287" t="s">
        <v>3437</v>
      </c>
      <c r="H209" s="293">
        <v>87</v>
      </c>
      <c r="I209" s="294">
        <v>64</v>
      </c>
      <c r="J209" s="277">
        <f t="shared" si="10"/>
        <v>87</v>
      </c>
      <c r="K209" s="277">
        <f t="shared" si="10"/>
        <v>64</v>
      </c>
    </row>
    <row r="210" spans="1:11" ht="28.95" customHeight="1" x14ac:dyDescent="0.3">
      <c r="A210" s="286"/>
      <c r="B210" s="287" t="s">
        <v>1736</v>
      </c>
      <c r="C210" s="297">
        <v>6.04</v>
      </c>
      <c r="D210" s="287" t="s">
        <v>1122</v>
      </c>
      <c r="E210" s="274" t="s">
        <v>3622</v>
      </c>
      <c r="F210" s="287"/>
      <c r="G210" s="287"/>
      <c r="H210" s="293"/>
      <c r="I210" s="294"/>
      <c r="J210" s="277"/>
      <c r="K210" s="277"/>
    </row>
    <row r="211" spans="1:11" ht="28.95" customHeight="1" x14ac:dyDescent="0.3">
      <c r="A211" s="286">
        <f>A209+1</f>
        <v>198</v>
      </c>
      <c r="B211" s="287" t="s">
        <v>1736</v>
      </c>
      <c r="C211" s="297" t="s">
        <v>112</v>
      </c>
      <c r="D211" s="287" t="s">
        <v>1122</v>
      </c>
      <c r="E211" s="274" t="s">
        <v>121</v>
      </c>
      <c r="F211" s="287" t="s">
        <v>1122</v>
      </c>
      <c r="G211" s="287" t="s">
        <v>3437</v>
      </c>
      <c r="H211" s="293">
        <v>147</v>
      </c>
      <c r="I211" s="294">
        <v>108</v>
      </c>
      <c r="J211" s="277">
        <f t="shared" si="10"/>
        <v>147</v>
      </c>
      <c r="K211" s="277">
        <f t="shared" si="10"/>
        <v>108</v>
      </c>
    </row>
    <row r="212" spans="1:11" ht="28.95" customHeight="1" x14ac:dyDescent="0.3">
      <c r="A212" s="286">
        <f>A211+1</f>
        <v>199</v>
      </c>
      <c r="B212" s="287" t="s">
        <v>1736</v>
      </c>
      <c r="C212" s="297" t="s">
        <v>113</v>
      </c>
      <c r="D212" s="287" t="s">
        <v>1122</v>
      </c>
      <c r="E212" s="274" t="s">
        <v>122</v>
      </c>
      <c r="F212" s="287" t="s">
        <v>1122</v>
      </c>
      <c r="G212" s="287" t="s">
        <v>3437</v>
      </c>
      <c r="H212" s="293">
        <v>509</v>
      </c>
      <c r="I212" s="294">
        <v>339</v>
      </c>
      <c r="J212" s="277">
        <f t="shared" si="10"/>
        <v>509</v>
      </c>
      <c r="K212" s="277">
        <f t="shared" si="10"/>
        <v>339</v>
      </c>
    </row>
    <row r="213" spans="1:11" ht="28.95" customHeight="1" x14ac:dyDescent="0.3">
      <c r="A213" s="286">
        <f t="shared" ref="A213:A220" si="11">A212+1</f>
        <v>200</v>
      </c>
      <c r="B213" s="287" t="s">
        <v>1736</v>
      </c>
      <c r="C213" s="297" t="s">
        <v>114</v>
      </c>
      <c r="D213" s="287" t="s">
        <v>1122</v>
      </c>
      <c r="E213" s="274" t="s">
        <v>123</v>
      </c>
      <c r="F213" s="287" t="s">
        <v>1122</v>
      </c>
      <c r="G213" s="287" t="s">
        <v>3437</v>
      </c>
      <c r="H213" s="293">
        <v>518</v>
      </c>
      <c r="I213" s="294">
        <v>265</v>
      </c>
      <c r="J213" s="277">
        <f t="shared" si="10"/>
        <v>518</v>
      </c>
      <c r="K213" s="277">
        <f t="shared" si="10"/>
        <v>265</v>
      </c>
    </row>
    <row r="214" spans="1:11" ht="28.95" customHeight="1" x14ac:dyDescent="0.3">
      <c r="A214" s="286">
        <f t="shared" si="11"/>
        <v>201</v>
      </c>
      <c r="B214" s="287" t="s">
        <v>1736</v>
      </c>
      <c r="C214" s="297" t="s">
        <v>124</v>
      </c>
      <c r="D214" s="287" t="s">
        <v>1122</v>
      </c>
      <c r="E214" s="274" t="s">
        <v>125</v>
      </c>
      <c r="F214" s="287" t="s">
        <v>1120</v>
      </c>
      <c r="G214" s="287" t="s">
        <v>3437</v>
      </c>
      <c r="H214" s="293">
        <v>43</v>
      </c>
      <c r="I214" s="294">
        <v>20</v>
      </c>
      <c r="J214" s="277">
        <f t="shared" si="10"/>
        <v>43</v>
      </c>
      <c r="K214" s="277">
        <f t="shared" si="10"/>
        <v>20</v>
      </c>
    </row>
    <row r="215" spans="1:11" ht="28.95" customHeight="1" x14ac:dyDescent="0.3">
      <c r="A215" s="286">
        <f t="shared" si="11"/>
        <v>202</v>
      </c>
      <c r="B215" s="287" t="s">
        <v>1736</v>
      </c>
      <c r="C215" s="297" t="s">
        <v>126</v>
      </c>
      <c r="D215" s="287" t="s">
        <v>1123</v>
      </c>
      <c r="E215" s="274" t="s">
        <v>127</v>
      </c>
      <c r="F215" s="287" t="s">
        <v>1123</v>
      </c>
      <c r="G215" s="287" t="s">
        <v>3437</v>
      </c>
      <c r="H215" s="293">
        <v>203</v>
      </c>
      <c r="I215" s="294">
        <v>129</v>
      </c>
      <c r="J215" s="277">
        <f t="shared" si="10"/>
        <v>203</v>
      </c>
      <c r="K215" s="277">
        <f t="shared" si="10"/>
        <v>129</v>
      </c>
    </row>
    <row r="216" spans="1:11" ht="28.95" customHeight="1" x14ac:dyDescent="0.3">
      <c r="A216" s="286">
        <f t="shared" si="11"/>
        <v>203</v>
      </c>
      <c r="B216" s="287" t="s">
        <v>1736</v>
      </c>
      <c r="C216" s="297" t="s">
        <v>128</v>
      </c>
      <c r="D216" s="287" t="s">
        <v>1123</v>
      </c>
      <c r="E216" s="274" t="s">
        <v>129</v>
      </c>
      <c r="F216" s="287" t="s">
        <v>1123</v>
      </c>
      <c r="G216" s="287" t="s">
        <v>3437</v>
      </c>
      <c r="H216" s="293">
        <v>253</v>
      </c>
      <c r="I216" s="294">
        <v>163</v>
      </c>
      <c r="J216" s="277">
        <f t="shared" si="10"/>
        <v>253</v>
      </c>
      <c r="K216" s="277">
        <f t="shared" si="10"/>
        <v>163</v>
      </c>
    </row>
    <row r="217" spans="1:11" ht="28.95" customHeight="1" x14ac:dyDescent="0.3">
      <c r="A217" s="286">
        <f t="shared" si="11"/>
        <v>204</v>
      </c>
      <c r="B217" s="287" t="s">
        <v>1736</v>
      </c>
      <c r="C217" s="297" t="s">
        <v>130</v>
      </c>
      <c r="D217" s="287" t="s">
        <v>1123</v>
      </c>
      <c r="E217" s="274" t="s">
        <v>3623</v>
      </c>
      <c r="F217" s="287" t="s">
        <v>1123</v>
      </c>
      <c r="G217" s="287" t="s">
        <v>3437</v>
      </c>
      <c r="H217" s="293">
        <v>30</v>
      </c>
      <c r="I217" s="294">
        <v>17</v>
      </c>
      <c r="J217" s="277">
        <f t="shared" si="10"/>
        <v>30</v>
      </c>
      <c r="K217" s="277">
        <f t="shared" si="10"/>
        <v>17</v>
      </c>
    </row>
    <row r="218" spans="1:11" ht="28.95" customHeight="1" x14ac:dyDescent="0.3">
      <c r="A218" s="286">
        <f t="shared" si="11"/>
        <v>205</v>
      </c>
      <c r="B218" s="287" t="s">
        <v>1736</v>
      </c>
      <c r="C218" s="297">
        <v>6.05</v>
      </c>
      <c r="D218" s="287" t="s">
        <v>1123</v>
      </c>
      <c r="E218" s="274" t="s">
        <v>3624</v>
      </c>
      <c r="F218" s="287" t="s">
        <v>1123</v>
      </c>
      <c r="G218" s="287" t="s">
        <v>3437</v>
      </c>
      <c r="H218" s="293">
        <v>29</v>
      </c>
      <c r="I218" s="294">
        <v>23</v>
      </c>
      <c r="J218" s="277">
        <f t="shared" si="10"/>
        <v>29</v>
      </c>
      <c r="K218" s="277">
        <f t="shared" si="10"/>
        <v>23</v>
      </c>
    </row>
    <row r="219" spans="1:11" ht="28.95" customHeight="1" x14ac:dyDescent="0.3">
      <c r="A219" s="286">
        <f t="shared" si="11"/>
        <v>206</v>
      </c>
      <c r="B219" s="287" t="s">
        <v>1736</v>
      </c>
      <c r="C219" s="297">
        <v>6.06</v>
      </c>
      <c r="D219" s="287" t="s">
        <v>1123</v>
      </c>
      <c r="E219" s="274" t="s">
        <v>3625</v>
      </c>
      <c r="F219" s="287" t="s">
        <v>1123</v>
      </c>
      <c r="G219" s="287" t="s">
        <v>3437</v>
      </c>
      <c r="H219" s="293">
        <v>31</v>
      </c>
      <c r="I219" s="294">
        <v>25</v>
      </c>
      <c r="J219" s="277">
        <f t="shared" si="10"/>
        <v>31</v>
      </c>
      <c r="K219" s="277">
        <f t="shared" si="10"/>
        <v>25</v>
      </c>
    </row>
    <row r="220" spans="1:11" ht="28.95" customHeight="1" x14ac:dyDescent="0.3">
      <c r="A220" s="286">
        <f t="shared" si="11"/>
        <v>207</v>
      </c>
      <c r="B220" s="287" t="s">
        <v>1736</v>
      </c>
      <c r="C220" s="297">
        <v>6.07</v>
      </c>
      <c r="D220" s="287" t="s">
        <v>1123</v>
      </c>
      <c r="E220" s="274" t="s">
        <v>3626</v>
      </c>
      <c r="F220" s="287" t="s">
        <v>1123</v>
      </c>
      <c r="G220" s="287" t="s">
        <v>3437</v>
      </c>
      <c r="H220" s="293">
        <v>57</v>
      </c>
      <c r="I220" s="294">
        <v>35</v>
      </c>
      <c r="J220" s="277">
        <f t="shared" si="10"/>
        <v>57</v>
      </c>
      <c r="K220" s="277">
        <f t="shared" si="10"/>
        <v>35</v>
      </c>
    </row>
    <row r="221" spans="1:11" ht="28.95" customHeight="1" x14ac:dyDescent="0.3">
      <c r="A221" s="286"/>
      <c r="B221" s="287" t="s">
        <v>1736</v>
      </c>
      <c r="C221" s="297">
        <v>6.08</v>
      </c>
      <c r="D221" s="287" t="s">
        <v>1123</v>
      </c>
      <c r="E221" s="274" t="s">
        <v>3627</v>
      </c>
      <c r="F221" s="287"/>
      <c r="G221" s="287"/>
      <c r="H221" s="293"/>
      <c r="I221" s="294"/>
      <c r="J221" s="277"/>
      <c r="K221" s="277"/>
    </row>
    <row r="222" spans="1:11" ht="28.95" customHeight="1" x14ac:dyDescent="0.3">
      <c r="A222" s="286">
        <f>A220+1</f>
        <v>208</v>
      </c>
      <c r="B222" s="287" t="s">
        <v>1736</v>
      </c>
      <c r="C222" s="297" t="s">
        <v>112</v>
      </c>
      <c r="D222" s="287" t="s">
        <v>1123</v>
      </c>
      <c r="E222" s="274" t="s">
        <v>134</v>
      </c>
      <c r="F222" s="287" t="s">
        <v>1477</v>
      </c>
      <c r="G222" s="287" t="s">
        <v>3628</v>
      </c>
      <c r="H222" s="293">
        <v>196</v>
      </c>
      <c r="I222" s="294">
        <v>139</v>
      </c>
      <c r="J222" s="277">
        <f t="shared" si="10"/>
        <v>196</v>
      </c>
      <c r="K222" s="277">
        <f t="shared" si="10"/>
        <v>139</v>
      </c>
    </row>
    <row r="223" spans="1:11" ht="28.95" customHeight="1" x14ac:dyDescent="0.3">
      <c r="A223" s="286">
        <f t="shared" ref="A223:A241" si="12">A222+1</f>
        <v>209</v>
      </c>
      <c r="B223" s="287" t="s">
        <v>1736</v>
      </c>
      <c r="C223" s="297" t="s">
        <v>113</v>
      </c>
      <c r="D223" s="287" t="s">
        <v>1123</v>
      </c>
      <c r="E223" s="274" t="s">
        <v>136</v>
      </c>
      <c r="F223" s="287" t="s">
        <v>1477</v>
      </c>
      <c r="G223" s="287" t="s">
        <v>3628</v>
      </c>
      <c r="H223" s="293">
        <v>164</v>
      </c>
      <c r="I223" s="294">
        <v>111</v>
      </c>
      <c r="J223" s="277">
        <f t="shared" si="10"/>
        <v>164</v>
      </c>
      <c r="K223" s="277">
        <f t="shared" si="10"/>
        <v>111</v>
      </c>
    </row>
    <row r="224" spans="1:11" ht="28.95" customHeight="1" x14ac:dyDescent="0.3">
      <c r="A224" s="286">
        <f t="shared" si="12"/>
        <v>210</v>
      </c>
      <c r="B224" s="287" t="s">
        <v>1736</v>
      </c>
      <c r="C224" s="297" t="s">
        <v>114</v>
      </c>
      <c r="D224" s="287" t="s">
        <v>1123</v>
      </c>
      <c r="E224" s="274" t="s">
        <v>137</v>
      </c>
      <c r="F224" s="287" t="s">
        <v>1477</v>
      </c>
      <c r="G224" s="287" t="s">
        <v>3628</v>
      </c>
      <c r="H224" s="293">
        <v>140</v>
      </c>
      <c r="I224" s="294">
        <v>101</v>
      </c>
      <c r="J224" s="277">
        <f t="shared" si="10"/>
        <v>140</v>
      </c>
      <c r="K224" s="277">
        <f t="shared" si="10"/>
        <v>101</v>
      </c>
    </row>
    <row r="225" spans="1:11" ht="28.95" customHeight="1" x14ac:dyDescent="0.3">
      <c r="A225" s="286">
        <f t="shared" si="12"/>
        <v>211</v>
      </c>
      <c r="B225" s="287" t="s">
        <v>1736</v>
      </c>
      <c r="C225" s="297" t="s">
        <v>124</v>
      </c>
      <c r="D225" s="287" t="s">
        <v>1123</v>
      </c>
      <c r="E225" s="274" t="s">
        <v>136</v>
      </c>
      <c r="F225" s="287" t="s">
        <v>1477</v>
      </c>
      <c r="G225" s="287" t="s">
        <v>3628</v>
      </c>
      <c r="H225" s="293">
        <v>152</v>
      </c>
      <c r="I225" s="294">
        <v>111</v>
      </c>
      <c r="J225" s="277">
        <f t="shared" si="10"/>
        <v>152</v>
      </c>
      <c r="K225" s="277">
        <f t="shared" si="10"/>
        <v>111</v>
      </c>
    </row>
    <row r="226" spans="1:11" ht="28.95" customHeight="1" x14ac:dyDescent="0.3">
      <c r="A226" s="286">
        <f t="shared" si="12"/>
        <v>212</v>
      </c>
      <c r="B226" s="287" t="s">
        <v>1736</v>
      </c>
      <c r="C226" s="297">
        <v>6.09</v>
      </c>
      <c r="D226" s="287" t="s">
        <v>1124</v>
      </c>
      <c r="E226" s="274" t="s">
        <v>3629</v>
      </c>
      <c r="F226" s="287" t="s">
        <v>1125</v>
      </c>
      <c r="G226" s="287" t="s">
        <v>3437</v>
      </c>
      <c r="H226" s="293">
        <v>366</v>
      </c>
      <c r="I226" s="294">
        <v>82</v>
      </c>
      <c r="J226" s="277">
        <f t="shared" si="10"/>
        <v>366</v>
      </c>
      <c r="K226" s="277">
        <f t="shared" si="10"/>
        <v>82</v>
      </c>
    </row>
    <row r="227" spans="1:11" ht="28.95" customHeight="1" x14ac:dyDescent="0.3">
      <c r="A227" s="286">
        <f t="shared" si="12"/>
        <v>213</v>
      </c>
      <c r="B227" s="287" t="s">
        <v>1736</v>
      </c>
      <c r="C227" s="297">
        <v>6.1</v>
      </c>
      <c r="D227" s="287" t="s">
        <v>1124</v>
      </c>
      <c r="E227" s="274" t="s">
        <v>3630</v>
      </c>
      <c r="F227" s="287" t="s">
        <v>1124</v>
      </c>
      <c r="G227" s="287" t="s">
        <v>3437</v>
      </c>
      <c r="H227" s="293">
        <v>458</v>
      </c>
      <c r="I227" s="294">
        <v>29</v>
      </c>
      <c r="J227" s="277">
        <f t="shared" si="10"/>
        <v>458</v>
      </c>
      <c r="K227" s="277">
        <f t="shared" si="10"/>
        <v>29</v>
      </c>
    </row>
    <row r="228" spans="1:11" ht="28.95" customHeight="1" x14ac:dyDescent="0.3">
      <c r="A228" s="286">
        <f t="shared" si="12"/>
        <v>214</v>
      </c>
      <c r="B228" s="287" t="s">
        <v>1736</v>
      </c>
      <c r="C228" s="297">
        <v>6.11</v>
      </c>
      <c r="D228" s="287" t="s">
        <v>1125</v>
      </c>
      <c r="E228" s="274" t="s">
        <v>3631</v>
      </c>
      <c r="F228" s="287" t="s">
        <v>1125</v>
      </c>
      <c r="G228" s="287" t="s">
        <v>3628</v>
      </c>
      <c r="H228" s="293">
        <v>5297</v>
      </c>
      <c r="I228" s="294">
        <v>1907</v>
      </c>
      <c r="J228" s="277">
        <f t="shared" si="10"/>
        <v>5297</v>
      </c>
      <c r="K228" s="277">
        <f t="shared" si="10"/>
        <v>1907</v>
      </c>
    </row>
    <row r="229" spans="1:11" ht="28.95" customHeight="1" x14ac:dyDescent="0.3">
      <c r="A229" s="286">
        <f t="shared" si="12"/>
        <v>215</v>
      </c>
      <c r="B229" s="287" t="s">
        <v>1736</v>
      </c>
      <c r="C229" s="297" t="s">
        <v>3632</v>
      </c>
      <c r="D229" s="287" t="s">
        <v>1126</v>
      </c>
      <c r="E229" s="274" t="s">
        <v>3633</v>
      </c>
      <c r="F229" s="287" t="s">
        <v>1126</v>
      </c>
      <c r="G229" s="287" t="s">
        <v>3628</v>
      </c>
      <c r="H229" s="293">
        <v>666</v>
      </c>
      <c r="I229" s="294">
        <v>27</v>
      </c>
      <c r="J229" s="277">
        <f t="shared" si="10"/>
        <v>666</v>
      </c>
      <c r="K229" s="277">
        <f t="shared" si="10"/>
        <v>27</v>
      </c>
    </row>
    <row r="230" spans="1:11" ht="28.95" customHeight="1" x14ac:dyDescent="0.3">
      <c r="A230" s="286">
        <f t="shared" si="12"/>
        <v>216</v>
      </c>
      <c r="B230" s="287" t="s">
        <v>1736</v>
      </c>
      <c r="C230" s="297" t="s">
        <v>140</v>
      </c>
      <c r="D230" s="287" t="s">
        <v>1126</v>
      </c>
      <c r="E230" s="274" t="s">
        <v>141</v>
      </c>
      <c r="F230" s="287" t="s">
        <v>1126</v>
      </c>
      <c r="G230" s="287" t="s">
        <v>3628</v>
      </c>
      <c r="H230" s="293">
        <v>1516</v>
      </c>
      <c r="I230" s="294">
        <v>58</v>
      </c>
      <c r="J230" s="277">
        <f t="shared" si="10"/>
        <v>1516</v>
      </c>
      <c r="K230" s="277">
        <f t="shared" si="10"/>
        <v>58</v>
      </c>
    </row>
    <row r="231" spans="1:11" ht="28.95" customHeight="1" x14ac:dyDescent="0.3">
      <c r="A231" s="286">
        <f t="shared" si="12"/>
        <v>217</v>
      </c>
      <c r="B231" s="287" t="s">
        <v>1736</v>
      </c>
      <c r="C231" s="297">
        <v>6.13</v>
      </c>
      <c r="D231" s="287" t="s">
        <v>1124</v>
      </c>
      <c r="E231" s="274" t="s">
        <v>3634</v>
      </c>
      <c r="F231" s="287" t="s">
        <v>1124</v>
      </c>
      <c r="G231" s="287" t="s">
        <v>3628</v>
      </c>
      <c r="H231" s="293">
        <v>8403</v>
      </c>
      <c r="I231" s="294">
        <v>375</v>
      </c>
      <c r="J231" s="277">
        <f t="shared" si="10"/>
        <v>8403</v>
      </c>
      <c r="K231" s="277">
        <f t="shared" si="10"/>
        <v>375</v>
      </c>
    </row>
    <row r="232" spans="1:11" ht="28.95" customHeight="1" x14ac:dyDescent="0.3">
      <c r="A232" s="286">
        <f t="shared" si="12"/>
        <v>218</v>
      </c>
      <c r="B232" s="287" t="s">
        <v>1736</v>
      </c>
      <c r="C232" s="297">
        <v>6.14</v>
      </c>
      <c r="D232" s="287" t="s">
        <v>1124</v>
      </c>
      <c r="E232" s="274" t="s">
        <v>3635</v>
      </c>
      <c r="F232" s="287" t="s">
        <v>1124</v>
      </c>
      <c r="G232" s="287" t="s">
        <v>3437</v>
      </c>
      <c r="H232" s="293">
        <v>2990</v>
      </c>
      <c r="I232" s="294">
        <v>474</v>
      </c>
      <c r="J232" s="277">
        <f t="shared" si="10"/>
        <v>2990</v>
      </c>
      <c r="K232" s="277">
        <f t="shared" si="10"/>
        <v>474</v>
      </c>
    </row>
    <row r="233" spans="1:11" ht="28.95" customHeight="1" x14ac:dyDescent="0.3">
      <c r="A233" s="286">
        <f t="shared" si="12"/>
        <v>219</v>
      </c>
      <c r="B233" s="287" t="s">
        <v>1736</v>
      </c>
      <c r="C233" s="297">
        <v>6.15</v>
      </c>
      <c r="D233" s="287" t="s">
        <v>1124</v>
      </c>
      <c r="E233" s="274" t="s">
        <v>3636</v>
      </c>
      <c r="F233" s="287" t="s">
        <v>1124</v>
      </c>
      <c r="G233" s="287" t="s">
        <v>3437</v>
      </c>
      <c r="H233" s="293">
        <v>822</v>
      </c>
      <c r="I233" s="294">
        <v>21</v>
      </c>
      <c r="J233" s="277">
        <f t="shared" si="10"/>
        <v>822</v>
      </c>
      <c r="K233" s="277">
        <f t="shared" si="10"/>
        <v>21</v>
      </c>
    </row>
    <row r="234" spans="1:11" ht="28.95" customHeight="1" x14ac:dyDescent="0.3">
      <c r="A234" s="286">
        <f t="shared" si="12"/>
        <v>220</v>
      </c>
      <c r="B234" s="287" t="s">
        <v>1736</v>
      </c>
      <c r="C234" s="297">
        <v>6.16</v>
      </c>
      <c r="D234" s="287" t="s">
        <v>1124</v>
      </c>
      <c r="E234" s="274" t="s">
        <v>3637</v>
      </c>
      <c r="F234" s="287" t="s">
        <v>1124</v>
      </c>
      <c r="G234" s="287" t="s">
        <v>3437</v>
      </c>
      <c r="H234" s="293">
        <v>1006</v>
      </c>
      <c r="I234" s="294">
        <v>21</v>
      </c>
      <c r="J234" s="277">
        <f t="shared" si="10"/>
        <v>1006</v>
      </c>
      <c r="K234" s="277">
        <f t="shared" si="10"/>
        <v>21</v>
      </c>
    </row>
    <row r="235" spans="1:11" ht="28.95" customHeight="1" x14ac:dyDescent="0.3">
      <c r="A235" s="286"/>
      <c r="B235" s="287" t="s">
        <v>1736</v>
      </c>
      <c r="C235" s="297">
        <v>6.17</v>
      </c>
      <c r="D235" s="287"/>
      <c r="E235" s="274" t="s">
        <v>44</v>
      </c>
      <c r="F235" s="287"/>
      <c r="G235" s="287"/>
      <c r="H235" s="293"/>
      <c r="I235" s="294"/>
      <c r="J235" s="277"/>
      <c r="K235" s="277"/>
    </row>
    <row r="236" spans="1:11" ht="28.95" customHeight="1" x14ac:dyDescent="0.3">
      <c r="A236" s="286">
        <f>A234+1</f>
        <v>221</v>
      </c>
      <c r="B236" s="287" t="s">
        <v>1736</v>
      </c>
      <c r="C236" s="297">
        <v>6.18</v>
      </c>
      <c r="D236" s="287" t="s">
        <v>1124</v>
      </c>
      <c r="E236" s="274" t="s">
        <v>143</v>
      </c>
      <c r="F236" s="287" t="s">
        <v>1124</v>
      </c>
      <c r="G236" s="287" t="s">
        <v>3437</v>
      </c>
      <c r="H236" s="293">
        <v>415</v>
      </c>
      <c r="I236" s="294">
        <v>138</v>
      </c>
      <c r="J236" s="277">
        <f t="shared" si="10"/>
        <v>415</v>
      </c>
      <c r="K236" s="277">
        <f t="shared" si="10"/>
        <v>138</v>
      </c>
    </row>
    <row r="237" spans="1:11" ht="28.95" customHeight="1" x14ac:dyDescent="0.3">
      <c r="A237" s="286">
        <f t="shared" si="12"/>
        <v>222</v>
      </c>
      <c r="B237" s="287" t="s">
        <v>1736</v>
      </c>
      <c r="C237" s="297">
        <v>6.19</v>
      </c>
      <c r="D237" s="287" t="s">
        <v>1123</v>
      </c>
      <c r="E237" s="274" t="s">
        <v>3638</v>
      </c>
      <c r="F237" s="287" t="s">
        <v>1123</v>
      </c>
      <c r="G237" s="287" t="s">
        <v>3437</v>
      </c>
      <c r="H237" s="293">
        <v>975</v>
      </c>
      <c r="I237" s="294">
        <v>123</v>
      </c>
      <c r="J237" s="277">
        <f t="shared" si="10"/>
        <v>975</v>
      </c>
      <c r="K237" s="277">
        <f t="shared" si="10"/>
        <v>123</v>
      </c>
    </row>
    <row r="238" spans="1:11" ht="28.95" customHeight="1" x14ac:dyDescent="0.3">
      <c r="A238" s="286">
        <f t="shared" si="12"/>
        <v>223</v>
      </c>
      <c r="B238" s="287" t="s">
        <v>1736</v>
      </c>
      <c r="C238" s="297">
        <v>6.2</v>
      </c>
      <c r="D238" s="287" t="s">
        <v>1123</v>
      </c>
      <c r="E238" s="274" t="s">
        <v>3639</v>
      </c>
      <c r="F238" s="287" t="s">
        <v>1123</v>
      </c>
      <c r="G238" s="287" t="s">
        <v>3437</v>
      </c>
      <c r="H238" s="293">
        <v>1949</v>
      </c>
      <c r="I238" s="294">
        <v>246</v>
      </c>
      <c r="J238" s="277">
        <f t="shared" si="10"/>
        <v>1949</v>
      </c>
      <c r="K238" s="277">
        <f t="shared" si="10"/>
        <v>246</v>
      </c>
    </row>
    <row r="239" spans="1:11" ht="28.95" customHeight="1" x14ac:dyDescent="0.3">
      <c r="A239" s="286">
        <f t="shared" si="12"/>
        <v>224</v>
      </c>
      <c r="B239" s="287" t="s">
        <v>1736</v>
      </c>
      <c r="C239" s="297">
        <v>6.21</v>
      </c>
      <c r="D239" s="287" t="s">
        <v>1124</v>
      </c>
      <c r="E239" s="274" t="s">
        <v>3640</v>
      </c>
      <c r="F239" s="287" t="s">
        <v>1124</v>
      </c>
      <c r="G239" s="287" t="s">
        <v>3437</v>
      </c>
      <c r="H239" s="293">
        <v>545</v>
      </c>
      <c r="I239" s="294">
        <v>140</v>
      </c>
      <c r="J239" s="277">
        <f t="shared" si="10"/>
        <v>545</v>
      </c>
      <c r="K239" s="277">
        <f t="shared" si="10"/>
        <v>140</v>
      </c>
    </row>
    <row r="240" spans="1:11" ht="28.95" customHeight="1" x14ac:dyDescent="0.3">
      <c r="A240" s="286">
        <f t="shared" si="12"/>
        <v>225</v>
      </c>
      <c r="B240" s="287" t="s">
        <v>1736</v>
      </c>
      <c r="C240" s="297">
        <v>6.22</v>
      </c>
      <c r="D240" s="287" t="s">
        <v>1123</v>
      </c>
      <c r="E240" s="274" t="s">
        <v>3641</v>
      </c>
      <c r="F240" s="287" t="s">
        <v>1123</v>
      </c>
      <c r="G240" s="287" t="s">
        <v>3464</v>
      </c>
      <c r="H240" s="293">
        <v>1443</v>
      </c>
      <c r="I240" s="294">
        <v>225</v>
      </c>
      <c r="J240" s="277">
        <f t="shared" si="10"/>
        <v>1443</v>
      </c>
      <c r="K240" s="277">
        <f t="shared" si="10"/>
        <v>225</v>
      </c>
    </row>
    <row r="241" spans="1:11" ht="28.95" customHeight="1" x14ac:dyDescent="0.3">
      <c r="A241" s="286">
        <f t="shared" si="12"/>
        <v>226</v>
      </c>
      <c r="B241" s="287" t="s">
        <v>1736</v>
      </c>
      <c r="C241" s="297">
        <v>6.23</v>
      </c>
      <c r="D241" s="287" t="s">
        <v>1123</v>
      </c>
      <c r="E241" s="274" t="s">
        <v>3642</v>
      </c>
      <c r="F241" s="287" t="s">
        <v>1123</v>
      </c>
      <c r="G241" s="287" t="s">
        <v>3464</v>
      </c>
      <c r="H241" s="293">
        <v>1347</v>
      </c>
      <c r="I241" s="294">
        <v>274</v>
      </c>
      <c r="J241" s="277">
        <f t="shared" si="10"/>
        <v>1347</v>
      </c>
      <c r="K241" s="277">
        <f t="shared" si="10"/>
        <v>274</v>
      </c>
    </row>
    <row r="242" spans="1:11" ht="28.95" customHeight="1" x14ac:dyDescent="0.3">
      <c r="A242" s="286"/>
      <c r="B242" s="287" t="s">
        <v>1736</v>
      </c>
      <c r="C242" s="297">
        <v>6.24</v>
      </c>
      <c r="D242" s="287" t="s">
        <v>1123</v>
      </c>
      <c r="E242" s="274" t="s">
        <v>3643</v>
      </c>
      <c r="F242" s="287"/>
      <c r="G242" s="287"/>
      <c r="H242" s="293"/>
      <c r="I242" s="294"/>
      <c r="J242" s="277"/>
      <c r="K242" s="277"/>
    </row>
    <row r="243" spans="1:11" ht="28.95" customHeight="1" x14ac:dyDescent="0.3">
      <c r="A243" s="286">
        <f>A241+1</f>
        <v>227</v>
      </c>
      <c r="B243" s="287" t="s">
        <v>1736</v>
      </c>
      <c r="C243" s="297" t="s">
        <v>112</v>
      </c>
      <c r="D243" s="287"/>
      <c r="E243" s="274" t="s">
        <v>3644</v>
      </c>
      <c r="F243" s="287" t="s">
        <v>1123</v>
      </c>
      <c r="G243" s="287" t="s">
        <v>3464</v>
      </c>
      <c r="H243" s="293">
        <v>853</v>
      </c>
      <c r="I243" s="294">
        <v>175</v>
      </c>
      <c r="J243" s="277">
        <f t="shared" si="10"/>
        <v>853</v>
      </c>
      <c r="K243" s="277">
        <f t="shared" si="10"/>
        <v>175</v>
      </c>
    </row>
    <row r="244" spans="1:11" ht="28.95" customHeight="1" x14ac:dyDescent="0.3">
      <c r="A244" s="286">
        <f>A243+1</f>
        <v>228</v>
      </c>
      <c r="B244" s="287" t="s">
        <v>1736</v>
      </c>
      <c r="C244" s="297" t="s">
        <v>113</v>
      </c>
      <c r="D244" s="287" t="s">
        <v>1123</v>
      </c>
      <c r="E244" s="274" t="s">
        <v>3645</v>
      </c>
      <c r="F244" s="287" t="s">
        <v>1123</v>
      </c>
      <c r="G244" s="287" t="s">
        <v>3464</v>
      </c>
      <c r="H244" s="293">
        <v>572</v>
      </c>
      <c r="I244" s="294">
        <v>175</v>
      </c>
      <c r="J244" s="277">
        <f t="shared" si="10"/>
        <v>572</v>
      </c>
      <c r="K244" s="277">
        <f t="shared" si="10"/>
        <v>175</v>
      </c>
    </row>
    <row r="245" spans="1:11" ht="28.95" customHeight="1" x14ac:dyDescent="0.3">
      <c r="A245" s="286">
        <f>A244+1</f>
        <v>229</v>
      </c>
      <c r="B245" s="287" t="s">
        <v>1736</v>
      </c>
      <c r="C245" s="297">
        <v>6.25</v>
      </c>
      <c r="D245" s="287" t="s">
        <v>1123</v>
      </c>
      <c r="E245" s="274" t="s">
        <v>3646</v>
      </c>
      <c r="F245" s="287" t="s">
        <v>1123</v>
      </c>
      <c r="G245" s="287" t="s">
        <v>3464</v>
      </c>
      <c r="H245" s="293">
        <v>411</v>
      </c>
      <c r="I245" s="294">
        <v>175</v>
      </c>
      <c r="J245" s="277">
        <f t="shared" si="10"/>
        <v>411</v>
      </c>
      <c r="K245" s="277">
        <f t="shared" si="10"/>
        <v>175</v>
      </c>
    </row>
    <row r="246" spans="1:11" ht="28.95" customHeight="1" x14ac:dyDescent="0.3">
      <c r="A246" s="286"/>
      <c r="B246" s="287" t="s">
        <v>1736</v>
      </c>
      <c r="C246" s="297">
        <v>6.26</v>
      </c>
      <c r="D246" s="287" t="s">
        <v>1121</v>
      </c>
      <c r="E246" s="274" t="s">
        <v>3647</v>
      </c>
      <c r="F246" s="287"/>
      <c r="G246" s="287"/>
      <c r="H246" s="293"/>
      <c r="I246" s="294"/>
      <c r="J246" s="277"/>
      <c r="K246" s="277"/>
    </row>
    <row r="247" spans="1:11" ht="28.95" customHeight="1" x14ac:dyDescent="0.3">
      <c r="A247" s="286">
        <f>A245+1</f>
        <v>230</v>
      </c>
      <c r="B247" s="287" t="s">
        <v>1736</v>
      </c>
      <c r="C247" s="297" t="s">
        <v>112</v>
      </c>
      <c r="D247" s="287" t="s">
        <v>1121</v>
      </c>
      <c r="E247" s="274" t="s">
        <v>3648</v>
      </c>
      <c r="F247" s="287" t="s">
        <v>1121</v>
      </c>
      <c r="G247" s="287" t="s">
        <v>3437</v>
      </c>
      <c r="H247" s="293">
        <v>13833</v>
      </c>
      <c r="I247" s="294">
        <v>4264</v>
      </c>
      <c r="J247" s="277">
        <f t="shared" si="10"/>
        <v>13833</v>
      </c>
      <c r="K247" s="277">
        <f t="shared" si="10"/>
        <v>4264</v>
      </c>
    </row>
    <row r="248" spans="1:11" ht="28.95" customHeight="1" x14ac:dyDescent="0.3">
      <c r="A248" s="286">
        <f>A247+1</f>
        <v>231</v>
      </c>
      <c r="B248" s="287" t="s">
        <v>1736</v>
      </c>
      <c r="C248" s="297" t="s">
        <v>113</v>
      </c>
      <c r="D248" s="287" t="s">
        <v>1121</v>
      </c>
      <c r="E248" s="274" t="s">
        <v>3649</v>
      </c>
      <c r="F248" s="287" t="s">
        <v>1121</v>
      </c>
      <c r="G248" s="287" t="s">
        <v>3437</v>
      </c>
      <c r="H248" s="293">
        <v>16487</v>
      </c>
      <c r="I248" s="294">
        <v>4736</v>
      </c>
      <c r="J248" s="277">
        <f t="shared" si="10"/>
        <v>16487</v>
      </c>
      <c r="K248" s="277">
        <f t="shared" si="10"/>
        <v>4736</v>
      </c>
    </row>
    <row r="249" spans="1:11" ht="28.95" customHeight="1" x14ac:dyDescent="0.3">
      <c r="A249" s="286"/>
      <c r="B249" s="287" t="s">
        <v>1736</v>
      </c>
      <c r="C249" s="297">
        <v>6.27</v>
      </c>
      <c r="D249" s="287" t="s">
        <v>1123</v>
      </c>
      <c r="E249" s="274" t="s">
        <v>3650</v>
      </c>
      <c r="F249" s="287"/>
      <c r="G249" s="287"/>
      <c r="H249" s="293"/>
      <c r="I249" s="294"/>
      <c r="J249" s="277"/>
      <c r="K249" s="277"/>
    </row>
    <row r="250" spans="1:11" ht="28.95" customHeight="1" x14ac:dyDescent="0.3">
      <c r="A250" s="286">
        <f>A248+1</f>
        <v>232</v>
      </c>
      <c r="B250" s="287" t="s">
        <v>1736</v>
      </c>
      <c r="C250" s="297" t="s">
        <v>112</v>
      </c>
      <c r="D250" s="287" t="s">
        <v>1123</v>
      </c>
      <c r="E250" s="274" t="s">
        <v>149</v>
      </c>
      <c r="F250" s="287" t="s">
        <v>1123</v>
      </c>
      <c r="G250" s="287" t="s">
        <v>3437</v>
      </c>
      <c r="H250" s="293">
        <v>4516</v>
      </c>
      <c r="I250" s="294">
        <v>706</v>
      </c>
      <c r="J250" s="277">
        <f t="shared" si="10"/>
        <v>4516</v>
      </c>
      <c r="K250" s="277">
        <f t="shared" si="10"/>
        <v>706</v>
      </c>
    </row>
    <row r="251" spans="1:11" ht="28.95" customHeight="1" x14ac:dyDescent="0.3">
      <c r="A251" s="286">
        <f>A250+1</f>
        <v>233</v>
      </c>
      <c r="B251" s="287" t="s">
        <v>1736</v>
      </c>
      <c r="C251" s="297" t="s">
        <v>113</v>
      </c>
      <c r="D251" s="287" t="s">
        <v>1123</v>
      </c>
      <c r="E251" s="274" t="s">
        <v>3651</v>
      </c>
      <c r="F251" s="287" t="s">
        <v>1123</v>
      </c>
      <c r="G251" s="287" t="s">
        <v>3437</v>
      </c>
      <c r="H251" s="293">
        <v>4548</v>
      </c>
      <c r="I251" s="294">
        <v>706</v>
      </c>
      <c r="J251" s="277">
        <f t="shared" si="10"/>
        <v>4548</v>
      </c>
      <c r="K251" s="277">
        <f t="shared" si="10"/>
        <v>706</v>
      </c>
    </row>
    <row r="252" spans="1:11" ht="28.95" customHeight="1" x14ac:dyDescent="0.3">
      <c r="A252" s="286">
        <f t="shared" ref="A252:A257" si="13">A251+1</f>
        <v>234</v>
      </c>
      <c r="B252" s="287" t="s">
        <v>1736</v>
      </c>
      <c r="C252" s="297" t="s">
        <v>114</v>
      </c>
      <c r="D252" s="287" t="s">
        <v>1123</v>
      </c>
      <c r="E252" s="274" t="s">
        <v>3652</v>
      </c>
      <c r="F252" s="287" t="s">
        <v>1123</v>
      </c>
      <c r="G252" s="287" t="s">
        <v>3437</v>
      </c>
      <c r="H252" s="293">
        <v>5735</v>
      </c>
      <c r="I252" s="294">
        <v>706</v>
      </c>
      <c r="J252" s="277">
        <f t="shared" si="10"/>
        <v>5735</v>
      </c>
      <c r="K252" s="277">
        <f t="shared" si="10"/>
        <v>706</v>
      </c>
    </row>
    <row r="253" spans="1:11" ht="28.95" customHeight="1" x14ac:dyDescent="0.3">
      <c r="A253" s="286">
        <f t="shared" si="13"/>
        <v>235</v>
      </c>
      <c r="B253" s="287" t="s">
        <v>1736</v>
      </c>
      <c r="C253" s="297" t="s">
        <v>124</v>
      </c>
      <c r="D253" s="287" t="s">
        <v>1123</v>
      </c>
      <c r="E253" s="274" t="s">
        <v>3653</v>
      </c>
      <c r="F253" s="287" t="s">
        <v>1123</v>
      </c>
      <c r="G253" s="287" t="s">
        <v>3437</v>
      </c>
      <c r="H253" s="293">
        <v>5788</v>
      </c>
      <c r="I253" s="294">
        <v>706</v>
      </c>
      <c r="J253" s="277">
        <f t="shared" si="10"/>
        <v>5788</v>
      </c>
      <c r="K253" s="277">
        <f t="shared" si="10"/>
        <v>706</v>
      </c>
    </row>
    <row r="254" spans="1:11" ht="28.95" customHeight="1" x14ac:dyDescent="0.3">
      <c r="A254" s="286">
        <f t="shared" si="13"/>
        <v>236</v>
      </c>
      <c r="B254" s="287" t="s">
        <v>1736</v>
      </c>
      <c r="C254" s="297" t="s">
        <v>126</v>
      </c>
      <c r="D254" s="287" t="s">
        <v>1123</v>
      </c>
      <c r="E254" s="274" t="s">
        <v>3654</v>
      </c>
      <c r="F254" s="287" t="s">
        <v>1123</v>
      </c>
      <c r="G254" s="287" t="s">
        <v>3437</v>
      </c>
      <c r="H254" s="293">
        <v>7094</v>
      </c>
      <c r="I254" s="294">
        <v>706</v>
      </c>
      <c r="J254" s="277">
        <f t="shared" si="10"/>
        <v>7094</v>
      </c>
      <c r="K254" s="277">
        <f t="shared" si="10"/>
        <v>706</v>
      </c>
    </row>
    <row r="255" spans="1:11" ht="28.95" customHeight="1" x14ac:dyDescent="0.3">
      <c r="A255" s="286">
        <f t="shared" si="13"/>
        <v>237</v>
      </c>
      <c r="B255" s="287" t="s">
        <v>1736</v>
      </c>
      <c r="C255" s="297" t="s">
        <v>128</v>
      </c>
      <c r="D255" s="287" t="s">
        <v>1123</v>
      </c>
      <c r="E255" s="274" t="s">
        <v>3655</v>
      </c>
      <c r="F255" s="287" t="s">
        <v>1123</v>
      </c>
      <c r="G255" s="287" t="s">
        <v>3437</v>
      </c>
      <c r="H255" s="293">
        <v>7172</v>
      </c>
      <c r="I255" s="294">
        <v>706</v>
      </c>
      <c r="J255" s="277">
        <f t="shared" si="10"/>
        <v>7172</v>
      </c>
      <c r="K255" s="277">
        <f t="shared" si="10"/>
        <v>706</v>
      </c>
    </row>
    <row r="256" spans="1:11" ht="28.95" customHeight="1" x14ac:dyDescent="0.3">
      <c r="A256" s="286">
        <f t="shared" si="13"/>
        <v>238</v>
      </c>
      <c r="B256" s="287" t="s">
        <v>1736</v>
      </c>
      <c r="C256" s="297" t="s">
        <v>130</v>
      </c>
      <c r="D256" s="287" t="s">
        <v>1123</v>
      </c>
      <c r="E256" s="274" t="s">
        <v>3656</v>
      </c>
      <c r="F256" s="287" t="s">
        <v>1123</v>
      </c>
      <c r="G256" s="287" t="s">
        <v>3437</v>
      </c>
      <c r="H256" s="293">
        <v>10590</v>
      </c>
      <c r="I256" s="294">
        <v>706</v>
      </c>
      <c r="J256" s="277">
        <f t="shared" si="10"/>
        <v>10590</v>
      </c>
      <c r="K256" s="277">
        <f t="shared" si="10"/>
        <v>706</v>
      </c>
    </row>
    <row r="257" spans="1:11" ht="28.95" customHeight="1" x14ac:dyDescent="0.3">
      <c r="A257" s="286">
        <f t="shared" si="13"/>
        <v>239</v>
      </c>
      <c r="B257" s="287" t="s">
        <v>1736</v>
      </c>
      <c r="C257" s="297" t="s">
        <v>156</v>
      </c>
      <c r="D257" s="287" t="s">
        <v>1123</v>
      </c>
      <c r="E257" s="274" t="s">
        <v>3657</v>
      </c>
      <c r="F257" s="287" t="s">
        <v>1123</v>
      </c>
      <c r="G257" s="287" t="s">
        <v>3437</v>
      </c>
      <c r="H257" s="293">
        <v>10727</v>
      </c>
      <c r="I257" s="294">
        <v>706</v>
      </c>
      <c r="J257" s="277">
        <f t="shared" si="10"/>
        <v>10727</v>
      </c>
      <c r="K257" s="277">
        <f t="shared" si="10"/>
        <v>706</v>
      </c>
    </row>
    <row r="258" spans="1:11" ht="28.95" customHeight="1" x14ac:dyDescent="0.3">
      <c r="A258" s="286"/>
      <c r="B258" s="287" t="s">
        <v>1736</v>
      </c>
      <c r="C258" s="297">
        <v>6.28</v>
      </c>
      <c r="D258" s="287" t="s">
        <v>1123</v>
      </c>
      <c r="E258" s="274" t="s">
        <v>3658</v>
      </c>
      <c r="F258" s="287"/>
      <c r="G258" s="287"/>
      <c r="H258" s="293"/>
      <c r="I258" s="294"/>
      <c r="J258" s="277"/>
      <c r="K258" s="277"/>
    </row>
    <row r="259" spans="1:11" ht="28.95" customHeight="1" x14ac:dyDescent="0.3">
      <c r="A259" s="286">
        <f>A257+1</f>
        <v>240</v>
      </c>
      <c r="B259" s="287" t="s">
        <v>1736</v>
      </c>
      <c r="C259" s="297" t="s">
        <v>112</v>
      </c>
      <c r="D259" s="287" t="s">
        <v>1123</v>
      </c>
      <c r="E259" s="274" t="s">
        <v>149</v>
      </c>
      <c r="F259" s="287" t="s">
        <v>1123</v>
      </c>
      <c r="G259" s="287" t="s">
        <v>3437</v>
      </c>
      <c r="H259" s="293">
        <v>5364</v>
      </c>
      <c r="I259" s="294">
        <v>706</v>
      </c>
      <c r="J259" s="277">
        <f t="shared" si="10"/>
        <v>5364</v>
      </c>
      <c r="K259" s="277">
        <f t="shared" si="10"/>
        <v>706</v>
      </c>
    </row>
    <row r="260" spans="1:11" ht="28.95" customHeight="1" x14ac:dyDescent="0.3">
      <c r="A260" s="286">
        <f>A259+1</f>
        <v>241</v>
      </c>
      <c r="B260" s="287" t="s">
        <v>1736</v>
      </c>
      <c r="C260" s="297" t="s">
        <v>113</v>
      </c>
      <c r="D260" s="287" t="s">
        <v>1123</v>
      </c>
      <c r="E260" s="274" t="s">
        <v>3659</v>
      </c>
      <c r="F260" s="287" t="s">
        <v>1123</v>
      </c>
      <c r="G260" s="287" t="s">
        <v>3437</v>
      </c>
      <c r="H260" s="293">
        <v>5396</v>
      </c>
      <c r="I260" s="294">
        <v>706</v>
      </c>
      <c r="J260" s="277">
        <f t="shared" si="10"/>
        <v>5396</v>
      </c>
      <c r="K260" s="277">
        <f t="shared" si="10"/>
        <v>706</v>
      </c>
    </row>
    <row r="261" spans="1:11" ht="28.95" customHeight="1" x14ac:dyDescent="0.3">
      <c r="A261" s="286">
        <f>A260+1</f>
        <v>242</v>
      </c>
      <c r="B261" s="287" t="s">
        <v>1736</v>
      </c>
      <c r="C261" s="297" t="s">
        <v>114</v>
      </c>
      <c r="D261" s="287" t="s">
        <v>1123</v>
      </c>
      <c r="E261" s="274" t="s">
        <v>3652</v>
      </c>
      <c r="F261" s="287" t="s">
        <v>1123</v>
      </c>
      <c r="G261" s="287" t="s">
        <v>3437</v>
      </c>
      <c r="H261" s="293">
        <v>7107</v>
      </c>
      <c r="I261" s="294">
        <v>706</v>
      </c>
      <c r="J261" s="277">
        <f t="shared" ref="J261:K324" si="14">ROUNDUP(H261,0)</f>
        <v>7107</v>
      </c>
      <c r="K261" s="277">
        <f t="shared" si="14"/>
        <v>706</v>
      </c>
    </row>
    <row r="262" spans="1:11" ht="28.95" customHeight="1" x14ac:dyDescent="0.3">
      <c r="A262" s="286">
        <f>A261+1</f>
        <v>243</v>
      </c>
      <c r="B262" s="287" t="s">
        <v>1736</v>
      </c>
      <c r="C262" s="297" t="s">
        <v>124</v>
      </c>
      <c r="D262" s="287" t="s">
        <v>1123</v>
      </c>
      <c r="E262" s="274" t="s">
        <v>3660</v>
      </c>
      <c r="F262" s="287" t="s">
        <v>1123</v>
      </c>
      <c r="G262" s="287" t="s">
        <v>3437</v>
      </c>
      <c r="H262" s="293">
        <v>7161</v>
      </c>
      <c r="I262" s="294">
        <v>706</v>
      </c>
      <c r="J262" s="277">
        <f t="shared" si="14"/>
        <v>7161</v>
      </c>
      <c r="K262" s="277">
        <f t="shared" si="14"/>
        <v>706</v>
      </c>
    </row>
    <row r="263" spans="1:11" ht="28.95" customHeight="1" x14ac:dyDescent="0.3">
      <c r="A263" s="286">
        <f t="shared" ref="A263:A266" si="15">A262+1</f>
        <v>244</v>
      </c>
      <c r="B263" s="287" t="s">
        <v>1736</v>
      </c>
      <c r="C263" s="297" t="s">
        <v>126</v>
      </c>
      <c r="D263" s="287" t="s">
        <v>1123</v>
      </c>
      <c r="E263" s="274" t="s">
        <v>3654</v>
      </c>
      <c r="F263" s="287" t="s">
        <v>1123</v>
      </c>
      <c r="G263" s="287" t="s">
        <v>3437</v>
      </c>
      <c r="H263" s="293">
        <v>9165</v>
      </c>
      <c r="I263" s="294">
        <v>706</v>
      </c>
      <c r="J263" s="277">
        <f t="shared" si="14"/>
        <v>9165</v>
      </c>
      <c r="K263" s="277">
        <f t="shared" si="14"/>
        <v>706</v>
      </c>
    </row>
    <row r="264" spans="1:11" ht="28.95" customHeight="1" x14ac:dyDescent="0.3">
      <c r="A264" s="286">
        <f t="shared" si="15"/>
        <v>245</v>
      </c>
      <c r="B264" s="287" t="s">
        <v>1736</v>
      </c>
      <c r="C264" s="297" t="s">
        <v>128</v>
      </c>
      <c r="D264" s="287" t="s">
        <v>1123</v>
      </c>
      <c r="E264" s="274" t="s">
        <v>3661</v>
      </c>
      <c r="F264" s="287" t="s">
        <v>1123</v>
      </c>
      <c r="G264" s="287" t="s">
        <v>3437</v>
      </c>
      <c r="H264" s="293">
        <v>9242</v>
      </c>
      <c r="I264" s="294">
        <v>706</v>
      </c>
      <c r="J264" s="277">
        <f t="shared" si="14"/>
        <v>9242</v>
      </c>
      <c r="K264" s="277">
        <f t="shared" si="14"/>
        <v>706</v>
      </c>
    </row>
    <row r="265" spans="1:11" ht="28.95" customHeight="1" x14ac:dyDescent="0.3">
      <c r="A265" s="286">
        <f t="shared" si="15"/>
        <v>246</v>
      </c>
      <c r="B265" s="287" t="s">
        <v>1736</v>
      </c>
      <c r="C265" s="297" t="s">
        <v>130</v>
      </c>
      <c r="D265" s="287" t="s">
        <v>1123</v>
      </c>
      <c r="E265" s="274" t="s">
        <v>3656</v>
      </c>
      <c r="F265" s="287" t="s">
        <v>1123</v>
      </c>
      <c r="G265" s="287" t="s">
        <v>3437</v>
      </c>
      <c r="H265" s="293">
        <v>14563</v>
      </c>
      <c r="I265" s="294">
        <v>706</v>
      </c>
      <c r="J265" s="277">
        <f t="shared" si="14"/>
        <v>14563</v>
      </c>
      <c r="K265" s="277">
        <f t="shared" si="14"/>
        <v>706</v>
      </c>
    </row>
    <row r="266" spans="1:11" ht="28.95" customHeight="1" x14ac:dyDescent="0.3">
      <c r="A266" s="286">
        <f t="shared" si="15"/>
        <v>247</v>
      </c>
      <c r="B266" s="287" t="s">
        <v>1736</v>
      </c>
      <c r="C266" s="297" t="s">
        <v>156</v>
      </c>
      <c r="D266" s="287" t="s">
        <v>1123</v>
      </c>
      <c r="E266" s="274" t="s">
        <v>3662</v>
      </c>
      <c r="F266" s="287" t="s">
        <v>1123</v>
      </c>
      <c r="G266" s="287" t="s">
        <v>3437</v>
      </c>
      <c r="H266" s="293">
        <v>14700</v>
      </c>
      <c r="I266" s="294">
        <v>706</v>
      </c>
      <c r="J266" s="277">
        <f t="shared" si="14"/>
        <v>14700</v>
      </c>
      <c r="K266" s="277">
        <f t="shared" si="14"/>
        <v>706</v>
      </c>
    </row>
    <row r="267" spans="1:11" ht="28.95" customHeight="1" x14ac:dyDescent="0.3">
      <c r="A267" s="286"/>
      <c r="B267" s="287" t="s">
        <v>1736</v>
      </c>
      <c r="C267" s="297">
        <v>6.29</v>
      </c>
      <c r="D267" s="287" t="s">
        <v>1123</v>
      </c>
      <c r="E267" s="274" t="s">
        <v>3663</v>
      </c>
      <c r="F267" s="287"/>
      <c r="G267" s="287"/>
      <c r="H267" s="293"/>
      <c r="I267" s="294"/>
      <c r="J267" s="277"/>
      <c r="K267" s="277"/>
    </row>
    <row r="268" spans="1:11" ht="28.95" customHeight="1" x14ac:dyDescent="0.3">
      <c r="A268" s="286">
        <f>A266+1</f>
        <v>248</v>
      </c>
      <c r="B268" s="287" t="s">
        <v>1736</v>
      </c>
      <c r="C268" s="297" t="s">
        <v>112</v>
      </c>
      <c r="D268" s="287" t="s">
        <v>1123</v>
      </c>
      <c r="E268" s="274" t="s">
        <v>3664</v>
      </c>
      <c r="F268" s="287" t="s">
        <v>1123</v>
      </c>
      <c r="G268" s="287" t="s">
        <v>3437</v>
      </c>
      <c r="H268" s="293">
        <v>3829</v>
      </c>
      <c r="I268" s="294">
        <v>706</v>
      </c>
      <c r="J268" s="277">
        <f t="shared" si="14"/>
        <v>3829</v>
      </c>
      <c r="K268" s="277">
        <f t="shared" si="14"/>
        <v>706</v>
      </c>
    </row>
    <row r="269" spans="1:11" ht="28.95" customHeight="1" x14ac:dyDescent="0.3">
      <c r="A269" s="286">
        <f>A268+1</f>
        <v>249</v>
      </c>
      <c r="B269" s="287" t="s">
        <v>1736</v>
      </c>
      <c r="C269" s="297" t="s">
        <v>113</v>
      </c>
      <c r="D269" s="287" t="s">
        <v>1123</v>
      </c>
      <c r="E269" s="274" t="s">
        <v>3665</v>
      </c>
      <c r="F269" s="287" t="s">
        <v>1123</v>
      </c>
      <c r="G269" s="287" t="s">
        <v>3437</v>
      </c>
      <c r="H269" s="293">
        <v>3847</v>
      </c>
      <c r="I269" s="294">
        <v>706</v>
      </c>
      <c r="J269" s="277">
        <f t="shared" si="14"/>
        <v>3847</v>
      </c>
      <c r="K269" s="277">
        <f t="shared" si="14"/>
        <v>706</v>
      </c>
    </row>
    <row r="270" spans="1:11" ht="28.95" customHeight="1" x14ac:dyDescent="0.3">
      <c r="A270" s="286">
        <f t="shared" ref="A270:A275" si="16">A269+1</f>
        <v>250</v>
      </c>
      <c r="B270" s="287" t="s">
        <v>1736</v>
      </c>
      <c r="C270" s="297" t="s">
        <v>114</v>
      </c>
      <c r="D270" s="287" t="s">
        <v>1123</v>
      </c>
      <c r="E270" s="274" t="s">
        <v>3666</v>
      </c>
      <c r="F270" s="287" t="s">
        <v>1123</v>
      </c>
      <c r="G270" s="287" t="s">
        <v>3437</v>
      </c>
      <c r="H270" s="293">
        <v>4299</v>
      </c>
      <c r="I270" s="294">
        <v>706</v>
      </c>
      <c r="J270" s="277">
        <f t="shared" si="14"/>
        <v>4299</v>
      </c>
      <c r="K270" s="277">
        <f t="shared" si="14"/>
        <v>706</v>
      </c>
    </row>
    <row r="271" spans="1:11" ht="28.95" customHeight="1" x14ac:dyDescent="0.3">
      <c r="A271" s="286">
        <f t="shared" si="16"/>
        <v>251</v>
      </c>
      <c r="B271" s="287" t="s">
        <v>1736</v>
      </c>
      <c r="C271" s="297" t="s">
        <v>124</v>
      </c>
      <c r="D271" s="287" t="s">
        <v>1123</v>
      </c>
      <c r="E271" s="274" t="s">
        <v>3667</v>
      </c>
      <c r="F271" s="287" t="s">
        <v>1123</v>
      </c>
      <c r="G271" s="287" t="s">
        <v>3437</v>
      </c>
      <c r="H271" s="293">
        <v>4325</v>
      </c>
      <c r="I271" s="294">
        <v>706</v>
      </c>
      <c r="J271" s="277">
        <f t="shared" si="14"/>
        <v>4325</v>
      </c>
      <c r="K271" s="277">
        <f t="shared" si="14"/>
        <v>706</v>
      </c>
    </row>
    <row r="272" spans="1:11" ht="28.95" customHeight="1" x14ac:dyDescent="0.3">
      <c r="A272" s="286">
        <f t="shared" si="16"/>
        <v>252</v>
      </c>
      <c r="B272" s="287" t="s">
        <v>1736</v>
      </c>
      <c r="C272" s="297" t="s">
        <v>126</v>
      </c>
      <c r="D272" s="287" t="s">
        <v>1123</v>
      </c>
      <c r="E272" s="274" t="s">
        <v>3668</v>
      </c>
      <c r="F272" s="287" t="s">
        <v>1123</v>
      </c>
      <c r="G272" s="287" t="s">
        <v>3437</v>
      </c>
      <c r="H272" s="293">
        <v>5212</v>
      </c>
      <c r="I272" s="294">
        <v>706</v>
      </c>
      <c r="J272" s="277">
        <f t="shared" si="14"/>
        <v>5212</v>
      </c>
      <c r="K272" s="277">
        <f t="shared" si="14"/>
        <v>706</v>
      </c>
    </row>
    <row r="273" spans="1:11" ht="28.95" customHeight="1" x14ac:dyDescent="0.3">
      <c r="A273" s="286">
        <f t="shared" si="16"/>
        <v>253</v>
      </c>
      <c r="B273" s="287" t="s">
        <v>1736</v>
      </c>
      <c r="C273" s="297" t="s">
        <v>128</v>
      </c>
      <c r="D273" s="287" t="s">
        <v>1123</v>
      </c>
      <c r="E273" s="274" t="s">
        <v>3669</v>
      </c>
      <c r="F273" s="287" t="s">
        <v>1123</v>
      </c>
      <c r="G273" s="287" t="s">
        <v>3437</v>
      </c>
      <c r="H273" s="293">
        <v>5254</v>
      </c>
      <c r="I273" s="294">
        <v>706</v>
      </c>
      <c r="J273" s="277">
        <f t="shared" si="14"/>
        <v>5254</v>
      </c>
      <c r="K273" s="277">
        <f t="shared" si="14"/>
        <v>706</v>
      </c>
    </row>
    <row r="274" spans="1:11" ht="28.95" customHeight="1" x14ac:dyDescent="0.3">
      <c r="A274" s="286">
        <f t="shared" si="16"/>
        <v>254</v>
      </c>
      <c r="B274" s="287" t="s">
        <v>1736</v>
      </c>
      <c r="C274" s="297" t="s">
        <v>130</v>
      </c>
      <c r="D274" s="287" t="s">
        <v>1123</v>
      </c>
      <c r="E274" s="274" t="s">
        <v>3670</v>
      </c>
      <c r="F274" s="287" t="s">
        <v>1123</v>
      </c>
      <c r="G274" s="287" t="s">
        <v>3437</v>
      </c>
      <c r="H274" s="293">
        <v>7072</v>
      </c>
      <c r="I274" s="294">
        <v>706</v>
      </c>
      <c r="J274" s="277">
        <f t="shared" si="14"/>
        <v>7072</v>
      </c>
      <c r="K274" s="277">
        <f t="shared" si="14"/>
        <v>706</v>
      </c>
    </row>
    <row r="275" spans="1:11" ht="28.95" customHeight="1" x14ac:dyDescent="0.3">
      <c r="A275" s="286">
        <f t="shared" si="16"/>
        <v>255</v>
      </c>
      <c r="B275" s="287" t="s">
        <v>1736</v>
      </c>
      <c r="C275" s="297" t="s">
        <v>156</v>
      </c>
      <c r="D275" s="287" t="s">
        <v>1123</v>
      </c>
      <c r="E275" s="274" t="s">
        <v>3671</v>
      </c>
      <c r="F275" s="287" t="s">
        <v>1123</v>
      </c>
      <c r="G275" s="287" t="s">
        <v>3437</v>
      </c>
      <c r="H275" s="293">
        <v>7148</v>
      </c>
      <c r="I275" s="294">
        <v>706</v>
      </c>
      <c r="J275" s="277">
        <f t="shared" si="14"/>
        <v>7148</v>
      </c>
      <c r="K275" s="277">
        <f t="shared" si="14"/>
        <v>706</v>
      </c>
    </row>
    <row r="276" spans="1:11" ht="28.95" customHeight="1" x14ac:dyDescent="0.3">
      <c r="A276" s="286"/>
      <c r="B276" s="287" t="s">
        <v>1736</v>
      </c>
      <c r="C276" s="297">
        <v>6.3</v>
      </c>
      <c r="D276" s="287" t="s">
        <v>1123</v>
      </c>
      <c r="E276" s="274" t="s">
        <v>3672</v>
      </c>
      <c r="F276" s="287"/>
      <c r="G276" s="287"/>
      <c r="H276" s="293"/>
      <c r="I276" s="294"/>
      <c r="J276" s="277"/>
      <c r="K276" s="277"/>
    </row>
    <row r="277" spans="1:11" ht="28.95" customHeight="1" x14ac:dyDescent="0.3">
      <c r="A277" s="286">
        <f>A275+1</f>
        <v>256</v>
      </c>
      <c r="B277" s="287" t="s">
        <v>1736</v>
      </c>
      <c r="C277" s="297" t="s">
        <v>112</v>
      </c>
      <c r="D277" s="287" t="s">
        <v>1123</v>
      </c>
      <c r="E277" s="274" t="s">
        <v>162</v>
      </c>
      <c r="F277" s="287" t="s">
        <v>1123</v>
      </c>
      <c r="G277" s="287" t="s">
        <v>3437</v>
      </c>
      <c r="H277" s="293">
        <v>4291</v>
      </c>
      <c r="I277" s="294">
        <v>706</v>
      </c>
      <c r="J277" s="277">
        <f t="shared" si="14"/>
        <v>4291</v>
      </c>
      <c r="K277" s="277">
        <f t="shared" si="14"/>
        <v>706</v>
      </c>
    </row>
    <row r="278" spans="1:11" ht="28.95" customHeight="1" x14ac:dyDescent="0.3">
      <c r="A278" s="286">
        <f>A277+1</f>
        <v>257</v>
      </c>
      <c r="B278" s="287" t="s">
        <v>1736</v>
      </c>
      <c r="C278" s="297" t="s">
        <v>113</v>
      </c>
      <c r="D278" s="287" t="s">
        <v>1123</v>
      </c>
      <c r="E278" s="274" t="s">
        <v>3673</v>
      </c>
      <c r="F278" s="287" t="s">
        <v>1123</v>
      </c>
      <c r="G278" s="287" t="s">
        <v>3437</v>
      </c>
      <c r="H278" s="293">
        <v>4309</v>
      </c>
      <c r="I278" s="294">
        <v>706</v>
      </c>
      <c r="J278" s="277">
        <f t="shared" si="14"/>
        <v>4309</v>
      </c>
      <c r="K278" s="277">
        <f t="shared" si="14"/>
        <v>706</v>
      </c>
    </row>
    <row r="279" spans="1:11" ht="28.95" customHeight="1" x14ac:dyDescent="0.3">
      <c r="A279" s="286">
        <f t="shared" ref="A279:A284" si="17">A278+1</f>
        <v>258</v>
      </c>
      <c r="B279" s="287" t="s">
        <v>1736</v>
      </c>
      <c r="C279" s="297" t="s">
        <v>114</v>
      </c>
      <c r="D279" s="287" t="s">
        <v>1123</v>
      </c>
      <c r="E279" s="274" t="s">
        <v>164</v>
      </c>
      <c r="F279" s="287" t="s">
        <v>1123</v>
      </c>
      <c r="G279" s="287" t="s">
        <v>3437</v>
      </c>
      <c r="H279" s="293">
        <v>4933</v>
      </c>
      <c r="I279" s="294">
        <v>706</v>
      </c>
      <c r="J279" s="277">
        <f t="shared" si="14"/>
        <v>4933</v>
      </c>
      <c r="K279" s="277">
        <f t="shared" si="14"/>
        <v>706</v>
      </c>
    </row>
    <row r="280" spans="1:11" ht="28.95" customHeight="1" x14ac:dyDescent="0.3">
      <c r="A280" s="286">
        <f t="shared" si="17"/>
        <v>259</v>
      </c>
      <c r="B280" s="287" t="s">
        <v>1736</v>
      </c>
      <c r="C280" s="297" t="s">
        <v>124</v>
      </c>
      <c r="D280" s="287" t="s">
        <v>1123</v>
      </c>
      <c r="E280" s="274" t="s">
        <v>3674</v>
      </c>
      <c r="F280" s="287" t="s">
        <v>1123</v>
      </c>
      <c r="G280" s="287" t="s">
        <v>3437</v>
      </c>
      <c r="H280" s="293">
        <v>4958</v>
      </c>
      <c r="I280" s="294">
        <v>706</v>
      </c>
      <c r="J280" s="277">
        <f t="shared" si="14"/>
        <v>4958</v>
      </c>
      <c r="K280" s="277">
        <f t="shared" si="14"/>
        <v>706</v>
      </c>
    </row>
    <row r="281" spans="1:11" ht="28.95" customHeight="1" x14ac:dyDescent="0.3">
      <c r="A281" s="286">
        <f t="shared" si="17"/>
        <v>260</v>
      </c>
      <c r="B281" s="287" t="s">
        <v>1736</v>
      </c>
      <c r="C281" s="297" t="s">
        <v>126</v>
      </c>
      <c r="D281" s="287" t="s">
        <v>1123</v>
      </c>
      <c r="E281" s="274" t="s">
        <v>3675</v>
      </c>
      <c r="F281" s="287" t="s">
        <v>1123</v>
      </c>
      <c r="G281" s="287" t="s">
        <v>3437</v>
      </c>
      <c r="H281" s="293">
        <v>6289</v>
      </c>
      <c r="I281" s="294">
        <v>706</v>
      </c>
      <c r="J281" s="277">
        <f t="shared" si="14"/>
        <v>6289</v>
      </c>
      <c r="K281" s="277">
        <f t="shared" si="14"/>
        <v>706</v>
      </c>
    </row>
    <row r="282" spans="1:11" ht="28.95" customHeight="1" x14ac:dyDescent="0.3">
      <c r="A282" s="286">
        <f t="shared" si="17"/>
        <v>261</v>
      </c>
      <c r="B282" s="287" t="s">
        <v>1736</v>
      </c>
      <c r="C282" s="297" t="s">
        <v>128</v>
      </c>
      <c r="D282" s="287" t="s">
        <v>1123</v>
      </c>
      <c r="E282" s="274" t="s">
        <v>3676</v>
      </c>
      <c r="F282" s="287" t="s">
        <v>1123</v>
      </c>
      <c r="G282" s="287" t="s">
        <v>3437</v>
      </c>
      <c r="H282" s="293">
        <v>6331</v>
      </c>
      <c r="I282" s="294">
        <v>706</v>
      </c>
      <c r="J282" s="277">
        <f t="shared" si="14"/>
        <v>6331</v>
      </c>
      <c r="K282" s="277">
        <f t="shared" si="14"/>
        <v>706</v>
      </c>
    </row>
    <row r="283" spans="1:11" ht="28.95" customHeight="1" x14ac:dyDescent="0.3">
      <c r="A283" s="286">
        <f t="shared" si="17"/>
        <v>262</v>
      </c>
      <c r="B283" s="287" t="s">
        <v>1736</v>
      </c>
      <c r="C283" s="297" t="s">
        <v>130</v>
      </c>
      <c r="D283" s="287" t="s">
        <v>1123</v>
      </c>
      <c r="E283" s="274" t="s">
        <v>3677</v>
      </c>
      <c r="F283" s="287" t="s">
        <v>1123</v>
      </c>
      <c r="G283" s="287" t="s">
        <v>3437</v>
      </c>
      <c r="H283" s="293">
        <v>9085</v>
      </c>
      <c r="I283" s="294">
        <v>706</v>
      </c>
      <c r="J283" s="277">
        <f t="shared" si="14"/>
        <v>9085</v>
      </c>
      <c r="K283" s="277">
        <f t="shared" si="14"/>
        <v>706</v>
      </c>
    </row>
    <row r="284" spans="1:11" ht="28.95" customHeight="1" x14ac:dyDescent="0.3">
      <c r="A284" s="286">
        <f t="shared" si="17"/>
        <v>263</v>
      </c>
      <c r="B284" s="287" t="s">
        <v>1736</v>
      </c>
      <c r="C284" s="297" t="s">
        <v>156</v>
      </c>
      <c r="D284" s="287" t="s">
        <v>1123</v>
      </c>
      <c r="E284" s="274" t="s">
        <v>3678</v>
      </c>
      <c r="F284" s="287" t="s">
        <v>1123</v>
      </c>
      <c r="G284" s="287" t="s">
        <v>3437</v>
      </c>
      <c r="H284" s="293">
        <v>9160</v>
      </c>
      <c r="I284" s="294">
        <v>706</v>
      </c>
      <c r="J284" s="277">
        <f t="shared" si="14"/>
        <v>9160</v>
      </c>
      <c r="K284" s="277">
        <f t="shared" si="14"/>
        <v>706</v>
      </c>
    </row>
    <row r="285" spans="1:11" ht="28.95" customHeight="1" x14ac:dyDescent="0.3">
      <c r="A285" s="286"/>
      <c r="B285" s="287" t="s">
        <v>1736</v>
      </c>
      <c r="C285" s="297">
        <v>6.31</v>
      </c>
      <c r="D285" s="287" t="s">
        <v>1123</v>
      </c>
      <c r="E285" s="274" t="s">
        <v>3679</v>
      </c>
      <c r="F285" s="287"/>
      <c r="G285" s="287"/>
      <c r="H285" s="293"/>
      <c r="I285" s="294"/>
      <c r="J285" s="277"/>
      <c r="K285" s="277"/>
    </row>
    <row r="286" spans="1:11" ht="28.95" customHeight="1" x14ac:dyDescent="0.3">
      <c r="A286" s="286">
        <f>A284+1</f>
        <v>264</v>
      </c>
      <c r="B286" s="287" t="s">
        <v>1736</v>
      </c>
      <c r="C286" s="297" t="s">
        <v>112</v>
      </c>
      <c r="D286" s="287" t="s">
        <v>1123</v>
      </c>
      <c r="E286" s="274" t="s">
        <v>164</v>
      </c>
      <c r="F286" s="287" t="s">
        <v>1123</v>
      </c>
      <c r="G286" s="287" t="s">
        <v>3437</v>
      </c>
      <c r="H286" s="293">
        <v>6540</v>
      </c>
      <c r="I286" s="294">
        <v>706</v>
      </c>
      <c r="J286" s="277">
        <f t="shared" si="14"/>
        <v>6540</v>
      </c>
      <c r="K286" s="277">
        <f t="shared" si="14"/>
        <v>706</v>
      </c>
    </row>
    <row r="287" spans="1:11" ht="28.95" customHeight="1" x14ac:dyDescent="0.3">
      <c r="A287" s="286">
        <f>A286+1</f>
        <v>265</v>
      </c>
      <c r="B287" s="287" t="s">
        <v>1736</v>
      </c>
      <c r="C287" s="297" t="s">
        <v>113</v>
      </c>
      <c r="D287" s="287" t="s">
        <v>1123</v>
      </c>
      <c r="E287" s="274" t="s">
        <v>3680</v>
      </c>
      <c r="F287" s="287" t="s">
        <v>1123</v>
      </c>
      <c r="G287" s="287" t="s">
        <v>3437</v>
      </c>
      <c r="H287" s="293">
        <v>6608</v>
      </c>
      <c r="I287" s="294">
        <v>706</v>
      </c>
      <c r="J287" s="277">
        <f t="shared" si="14"/>
        <v>6608</v>
      </c>
      <c r="K287" s="277">
        <f t="shared" si="14"/>
        <v>706</v>
      </c>
    </row>
    <row r="288" spans="1:11" ht="28.95" customHeight="1" x14ac:dyDescent="0.3">
      <c r="A288" s="286">
        <f t="shared" ref="A288:A289" si="18">A287+1</f>
        <v>266</v>
      </c>
      <c r="B288" s="287" t="s">
        <v>1736</v>
      </c>
      <c r="C288" s="297" t="s">
        <v>114</v>
      </c>
      <c r="D288" s="287" t="s">
        <v>1123</v>
      </c>
      <c r="E288" s="274" t="s">
        <v>3668</v>
      </c>
      <c r="F288" s="287" t="s">
        <v>1123</v>
      </c>
      <c r="G288" s="287" t="s">
        <v>3437</v>
      </c>
      <c r="H288" s="293">
        <v>8252</v>
      </c>
      <c r="I288" s="294">
        <v>706</v>
      </c>
      <c r="J288" s="277">
        <f t="shared" si="14"/>
        <v>8252</v>
      </c>
      <c r="K288" s="277">
        <f t="shared" si="14"/>
        <v>706</v>
      </c>
    </row>
    <row r="289" spans="1:11" ht="28.95" customHeight="1" x14ac:dyDescent="0.3">
      <c r="A289" s="286">
        <f t="shared" si="18"/>
        <v>267</v>
      </c>
      <c r="B289" s="287" t="s">
        <v>1736</v>
      </c>
      <c r="C289" s="297" t="s">
        <v>124</v>
      </c>
      <c r="D289" s="287" t="s">
        <v>1123</v>
      </c>
      <c r="E289" s="274" t="s">
        <v>3669</v>
      </c>
      <c r="F289" s="287" t="s">
        <v>1123</v>
      </c>
      <c r="G289" s="287" t="s">
        <v>3437</v>
      </c>
      <c r="H289" s="293">
        <v>8350</v>
      </c>
      <c r="I289" s="294">
        <v>706</v>
      </c>
      <c r="J289" s="277">
        <f t="shared" si="14"/>
        <v>8350</v>
      </c>
      <c r="K289" s="277">
        <f t="shared" si="14"/>
        <v>706</v>
      </c>
    </row>
    <row r="290" spans="1:11" ht="28.95" customHeight="1" x14ac:dyDescent="0.3">
      <c r="A290" s="286"/>
      <c r="B290" s="287" t="s">
        <v>1736</v>
      </c>
      <c r="C290" s="297">
        <v>6.32</v>
      </c>
      <c r="D290" s="287" t="s">
        <v>1123</v>
      </c>
      <c r="E290" s="274" t="s">
        <v>3681</v>
      </c>
      <c r="F290" s="287"/>
      <c r="G290" s="287"/>
      <c r="H290" s="293"/>
      <c r="I290" s="294"/>
      <c r="J290" s="277"/>
      <c r="K290" s="277"/>
    </row>
    <row r="291" spans="1:11" ht="28.95" customHeight="1" x14ac:dyDescent="0.3">
      <c r="A291" s="286">
        <f>A289+1</f>
        <v>268</v>
      </c>
      <c r="B291" s="287" t="s">
        <v>1736</v>
      </c>
      <c r="C291" s="297" t="s">
        <v>112</v>
      </c>
      <c r="D291" s="287" t="s">
        <v>1123</v>
      </c>
      <c r="E291" s="274" t="s">
        <v>3682</v>
      </c>
      <c r="F291" s="287" t="s">
        <v>1123</v>
      </c>
      <c r="G291" s="287" t="s">
        <v>3437</v>
      </c>
      <c r="H291" s="293">
        <v>8337</v>
      </c>
      <c r="I291" s="294">
        <v>706</v>
      </c>
      <c r="J291" s="277">
        <f t="shared" si="14"/>
        <v>8337</v>
      </c>
      <c r="K291" s="277">
        <f t="shared" si="14"/>
        <v>706</v>
      </c>
    </row>
    <row r="292" spans="1:11" ht="28.95" customHeight="1" x14ac:dyDescent="0.3">
      <c r="A292" s="286">
        <f>A291+1</f>
        <v>269</v>
      </c>
      <c r="B292" s="287" t="s">
        <v>1736</v>
      </c>
      <c r="C292" s="297" t="s">
        <v>113</v>
      </c>
      <c r="D292" s="287" t="s">
        <v>1123</v>
      </c>
      <c r="E292" s="274" t="s">
        <v>3674</v>
      </c>
      <c r="F292" s="287" t="s">
        <v>1123</v>
      </c>
      <c r="G292" s="287" t="s">
        <v>3437</v>
      </c>
      <c r="H292" s="293">
        <v>8405</v>
      </c>
      <c r="I292" s="294">
        <v>706</v>
      </c>
      <c r="J292" s="277">
        <f t="shared" si="14"/>
        <v>8405</v>
      </c>
      <c r="K292" s="277">
        <f t="shared" si="14"/>
        <v>706</v>
      </c>
    </row>
    <row r="293" spans="1:11" ht="28.95" customHeight="1" x14ac:dyDescent="0.3">
      <c r="A293" s="286">
        <f>A292+1</f>
        <v>270</v>
      </c>
      <c r="B293" s="287" t="s">
        <v>1736</v>
      </c>
      <c r="C293" s="297" t="s">
        <v>114</v>
      </c>
      <c r="D293" s="287" t="s">
        <v>1123</v>
      </c>
      <c r="E293" s="274" t="s">
        <v>3683</v>
      </c>
      <c r="F293" s="287" t="s">
        <v>1123</v>
      </c>
      <c r="G293" s="287" t="s">
        <v>3437</v>
      </c>
      <c r="H293" s="293">
        <v>10951</v>
      </c>
      <c r="I293" s="294">
        <v>706</v>
      </c>
      <c r="J293" s="277">
        <f t="shared" si="14"/>
        <v>10951</v>
      </c>
      <c r="K293" s="277">
        <f t="shared" si="14"/>
        <v>706</v>
      </c>
    </row>
    <row r="294" spans="1:11" ht="28.95" customHeight="1" x14ac:dyDescent="0.3">
      <c r="A294" s="286">
        <f>A293+1</f>
        <v>271</v>
      </c>
      <c r="B294" s="287" t="s">
        <v>1736</v>
      </c>
      <c r="C294" s="297" t="s">
        <v>124</v>
      </c>
      <c r="D294" s="287" t="s">
        <v>1123</v>
      </c>
      <c r="E294" s="274" t="s">
        <v>3676</v>
      </c>
      <c r="F294" s="287" t="s">
        <v>1123</v>
      </c>
      <c r="G294" s="287" t="s">
        <v>3437</v>
      </c>
      <c r="H294" s="293">
        <v>11049</v>
      </c>
      <c r="I294" s="294">
        <v>706</v>
      </c>
      <c r="J294" s="277">
        <f t="shared" si="14"/>
        <v>11049</v>
      </c>
      <c r="K294" s="277">
        <f t="shared" si="14"/>
        <v>706</v>
      </c>
    </row>
    <row r="295" spans="1:11" ht="28.95" customHeight="1" x14ac:dyDescent="0.3">
      <c r="A295" s="286"/>
      <c r="B295" s="287" t="s">
        <v>1736</v>
      </c>
      <c r="C295" s="297">
        <v>6.33</v>
      </c>
      <c r="D295" s="287"/>
      <c r="E295" s="274" t="s">
        <v>3684</v>
      </c>
      <c r="F295" s="287"/>
      <c r="G295" s="287"/>
      <c r="H295" s="293"/>
      <c r="I295" s="294"/>
      <c r="J295" s="277"/>
      <c r="K295" s="277"/>
    </row>
    <row r="296" spans="1:11" ht="28.95" customHeight="1" x14ac:dyDescent="0.3">
      <c r="A296" s="286">
        <f>A294+1</f>
        <v>272</v>
      </c>
      <c r="B296" s="287" t="s">
        <v>1736</v>
      </c>
      <c r="C296" s="297" t="s">
        <v>112</v>
      </c>
      <c r="D296" s="287" t="s">
        <v>1123</v>
      </c>
      <c r="E296" s="274" t="s">
        <v>175</v>
      </c>
      <c r="F296" s="287" t="s">
        <v>1123</v>
      </c>
      <c r="G296" s="287" t="s">
        <v>3685</v>
      </c>
      <c r="H296" s="293">
        <v>9667</v>
      </c>
      <c r="I296" s="294">
        <v>675</v>
      </c>
      <c r="J296" s="277">
        <f t="shared" si="14"/>
        <v>9667</v>
      </c>
      <c r="K296" s="277">
        <f t="shared" si="14"/>
        <v>675</v>
      </c>
    </row>
    <row r="297" spans="1:11" ht="28.95" customHeight="1" x14ac:dyDescent="0.3">
      <c r="A297" s="286">
        <f>A296+1</f>
        <v>273</v>
      </c>
      <c r="B297" s="287" t="s">
        <v>1736</v>
      </c>
      <c r="C297" s="297" t="s">
        <v>113</v>
      </c>
      <c r="D297" s="287" t="s">
        <v>1123</v>
      </c>
      <c r="E297" s="274" t="s">
        <v>176</v>
      </c>
      <c r="F297" s="287" t="s">
        <v>1123</v>
      </c>
      <c r="G297" s="287" t="s">
        <v>3685</v>
      </c>
      <c r="H297" s="293">
        <v>9788</v>
      </c>
      <c r="I297" s="294">
        <v>675</v>
      </c>
      <c r="J297" s="277">
        <f t="shared" si="14"/>
        <v>9788</v>
      </c>
      <c r="K297" s="277">
        <f t="shared" si="14"/>
        <v>675</v>
      </c>
    </row>
    <row r="298" spans="1:11" ht="28.95" customHeight="1" x14ac:dyDescent="0.3">
      <c r="A298" s="286">
        <f>A297+1</f>
        <v>274</v>
      </c>
      <c r="B298" s="287" t="s">
        <v>1736</v>
      </c>
      <c r="C298" s="297" t="s">
        <v>114</v>
      </c>
      <c r="D298" s="287" t="s">
        <v>1123</v>
      </c>
      <c r="E298" s="274" t="s">
        <v>3686</v>
      </c>
      <c r="F298" s="287" t="s">
        <v>1123</v>
      </c>
      <c r="G298" s="287" t="s">
        <v>3685</v>
      </c>
      <c r="H298" s="293">
        <v>13109</v>
      </c>
      <c r="I298" s="294">
        <v>675</v>
      </c>
      <c r="J298" s="277">
        <f t="shared" si="14"/>
        <v>13109</v>
      </c>
      <c r="K298" s="277">
        <f t="shared" si="14"/>
        <v>675</v>
      </c>
    </row>
    <row r="299" spans="1:11" ht="28.95" customHeight="1" x14ac:dyDescent="0.3">
      <c r="A299" s="286">
        <f>A298+1</f>
        <v>275</v>
      </c>
      <c r="B299" s="287" t="s">
        <v>1736</v>
      </c>
      <c r="C299" s="297" t="s">
        <v>124</v>
      </c>
      <c r="D299" s="287" t="s">
        <v>1123</v>
      </c>
      <c r="E299" s="274" t="s">
        <v>3687</v>
      </c>
      <c r="F299" s="287" t="s">
        <v>1123</v>
      </c>
      <c r="G299" s="287" t="s">
        <v>3685</v>
      </c>
      <c r="H299" s="293">
        <v>13230</v>
      </c>
      <c r="I299" s="294">
        <v>675</v>
      </c>
      <c r="J299" s="277">
        <f t="shared" si="14"/>
        <v>13230</v>
      </c>
      <c r="K299" s="277">
        <f t="shared" si="14"/>
        <v>675</v>
      </c>
    </row>
    <row r="300" spans="1:11" ht="28.95" customHeight="1" x14ac:dyDescent="0.3">
      <c r="A300" s="286"/>
      <c r="B300" s="287" t="s">
        <v>1736</v>
      </c>
      <c r="C300" s="297">
        <v>6.34</v>
      </c>
      <c r="D300" s="287"/>
      <c r="E300" s="274" t="s">
        <v>3688</v>
      </c>
      <c r="F300" s="287"/>
      <c r="G300" s="287"/>
      <c r="H300" s="293"/>
      <c r="I300" s="294"/>
      <c r="J300" s="277"/>
      <c r="K300" s="277"/>
    </row>
    <row r="301" spans="1:11" ht="28.95" customHeight="1" x14ac:dyDescent="0.3">
      <c r="A301" s="286">
        <f>A299+1</f>
        <v>276</v>
      </c>
      <c r="B301" s="287" t="s">
        <v>1736</v>
      </c>
      <c r="C301" s="297" t="s">
        <v>112</v>
      </c>
      <c r="D301" s="287" t="s">
        <v>1123</v>
      </c>
      <c r="E301" s="274" t="s">
        <v>175</v>
      </c>
      <c r="F301" s="287" t="s">
        <v>1123</v>
      </c>
      <c r="G301" s="287" t="s">
        <v>3685</v>
      </c>
      <c r="H301" s="293">
        <v>12364</v>
      </c>
      <c r="I301" s="294">
        <v>679</v>
      </c>
      <c r="J301" s="277">
        <f t="shared" si="14"/>
        <v>12364</v>
      </c>
      <c r="K301" s="277">
        <f t="shared" si="14"/>
        <v>679</v>
      </c>
    </row>
    <row r="302" spans="1:11" ht="28.95" customHeight="1" x14ac:dyDescent="0.3">
      <c r="A302" s="286">
        <f>A301+1</f>
        <v>277</v>
      </c>
      <c r="B302" s="287" t="s">
        <v>1736</v>
      </c>
      <c r="C302" s="297" t="s">
        <v>113</v>
      </c>
      <c r="D302" s="287" t="s">
        <v>1123</v>
      </c>
      <c r="E302" s="274" t="s">
        <v>3689</v>
      </c>
      <c r="F302" s="287" t="s">
        <v>1123</v>
      </c>
      <c r="G302" s="287" t="s">
        <v>3685</v>
      </c>
      <c r="H302" s="293">
        <v>12485</v>
      </c>
      <c r="I302" s="294">
        <v>679</v>
      </c>
      <c r="J302" s="277">
        <f t="shared" si="14"/>
        <v>12485</v>
      </c>
      <c r="K302" s="277">
        <f t="shared" si="14"/>
        <v>679</v>
      </c>
    </row>
    <row r="303" spans="1:11" ht="28.95" customHeight="1" x14ac:dyDescent="0.3">
      <c r="A303" s="286">
        <f>A302+1</f>
        <v>278</v>
      </c>
      <c r="B303" s="287" t="s">
        <v>1736</v>
      </c>
      <c r="C303" s="297" t="s">
        <v>114</v>
      </c>
      <c r="D303" s="287" t="s">
        <v>1123</v>
      </c>
      <c r="E303" s="274" t="s">
        <v>3690</v>
      </c>
      <c r="F303" s="287" t="s">
        <v>1123</v>
      </c>
      <c r="G303" s="287" t="s">
        <v>3685</v>
      </c>
      <c r="H303" s="293">
        <v>15805</v>
      </c>
      <c r="I303" s="294">
        <v>679</v>
      </c>
      <c r="J303" s="277">
        <f t="shared" si="14"/>
        <v>15805</v>
      </c>
      <c r="K303" s="277">
        <f t="shared" si="14"/>
        <v>679</v>
      </c>
    </row>
    <row r="304" spans="1:11" ht="28.95" customHeight="1" x14ac:dyDescent="0.3">
      <c r="A304" s="286">
        <f>A303+1</f>
        <v>279</v>
      </c>
      <c r="B304" s="287" t="s">
        <v>1736</v>
      </c>
      <c r="C304" s="297" t="s">
        <v>124</v>
      </c>
      <c r="D304" s="287" t="s">
        <v>1123</v>
      </c>
      <c r="E304" s="274" t="s">
        <v>3691</v>
      </c>
      <c r="F304" s="287" t="s">
        <v>1123</v>
      </c>
      <c r="G304" s="287" t="s">
        <v>3685</v>
      </c>
      <c r="H304" s="293">
        <v>15926</v>
      </c>
      <c r="I304" s="294">
        <v>679</v>
      </c>
      <c r="J304" s="277">
        <f t="shared" si="14"/>
        <v>15926</v>
      </c>
      <c r="K304" s="277">
        <f t="shared" si="14"/>
        <v>679</v>
      </c>
    </row>
    <row r="305" spans="1:11" ht="28.95" customHeight="1" x14ac:dyDescent="0.3">
      <c r="A305" s="286"/>
      <c r="B305" s="287" t="s">
        <v>1736</v>
      </c>
      <c r="C305" s="297">
        <v>6.35</v>
      </c>
      <c r="D305" s="287" t="s">
        <v>1123</v>
      </c>
      <c r="E305" s="274" t="s">
        <v>3692</v>
      </c>
      <c r="F305" s="287"/>
      <c r="G305" s="287"/>
      <c r="H305" s="293"/>
      <c r="I305" s="294"/>
      <c r="J305" s="277"/>
      <c r="K305" s="277"/>
    </row>
    <row r="306" spans="1:11" ht="28.95" customHeight="1" x14ac:dyDescent="0.3">
      <c r="A306" s="286">
        <f>A304+1</f>
        <v>280</v>
      </c>
      <c r="B306" s="287" t="s">
        <v>1736</v>
      </c>
      <c r="C306" s="297" t="s">
        <v>112</v>
      </c>
      <c r="D306" s="287" t="s">
        <v>1123</v>
      </c>
      <c r="E306" s="274" t="s">
        <v>3693</v>
      </c>
      <c r="F306" s="287" t="s">
        <v>1123</v>
      </c>
      <c r="G306" s="287" t="s">
        <v>3685</v>
      </c>
      <c r="H306" s="293">
        <v>6761</v>
      </c>
      <c r="I306" s="294">
        <v>173</v>
      </c>
      <c r="J306" s="277">
        <f t="shared" si="14"/>
        <v>6761</v>
      </c>
      <c r="K306" s="277">
        <f t="shared" si="14"/>
        <v>173</v>
      </c>
    </row>
    <row r="307" spans="1:11" ht="28.95" customHeight="1" x14ac:dyDescent="0.3">
      <c r="A307" s="286">
        <f>A306+1</f>
        <v>281</v>
      </c>
      <c r="B307" s="287" t="s">
        <v>1736</v>
      </c>
      <c r="C307" s="297" t="s">
        <v>113</v>
      </c>
      <c r="D307" s="287" t="s">
        <v>1123</v>
      </c>
      <c r="E307" s="274" t="s">
        <v>3694</v>
      </c>
      <c r="F307" s="287" t="s">
        <v>1123</v>
      </c>
      <c r="G307" s="287" t="s">
        <v>3685</v>
      </c>
      <c r="H307" s="293">
        <v>6882</v>
      </c>
      <c r="I307" s="294">
        <v>173</v>
      </c>
      <c r="J307" s="277">
        <f t="shared" si="14"/>
        <v>6882</v>
      </c>
      <c r="K307" s="277">
        <f t="shared" si="14"/>
        <v>173</v>
      </c>
    </row>
    <row r="308" spans="1:11" ht="28.95" customHeight="1" x14ac:dyDescent="0.3">
      <c r="A308" s="286">
        <f>A307+1</f>
        <v>282</v>
      </c>
      <c r="B308" s="287" t="s">
        <v>1736</v>
      </c>
      <c r="C308" s="297" t="s">
        <v>114</v>
      </c>
      <c r="D308" s="287" t="s">
        <v>1123</v>
      </c>
      <c r="E308" s="274" t="s">
        <v>3695</v>
      </c>
      <c r="F308" s="287" t="s">
        <v>1123</v>
      </c>
      <c r="G308" s="287" t="s">
        <v>3685</v>
      </c>
      <c r="H308" s="293">
        <v>10202</v>
      </c>
      <c r="I308" s="294">
        <v>173</v>
      </c>
      <c r="J308" s="277">
        <f t="shared" si="14"/>
        <v>10202</v>
      </c>
      <c r="K308" s="277">
        <f t="shared" si="14"/>
        <v>173</v>
      </c>
    </row>
    <row r="309" spans="1:11" ht="28.95" customHeight="1" x14ac:dyDescent="0.3">
      <c r="A309" s="286">
        <f>A308+1</f>
        <v>283</v>
      </c>
      <c r="B309" s="287" t="s">
        <v>1736</v>
      </c>
      <c r="C309" s="297" t="s">
        <v>124</v>
      </c>
      <c r="D309" s="287" t="s">
        <v>1123</v>
      </c>
      <c r="E309" s="274" t="s">
        <v>3696</v>
      </c>
      <c r="F309" s="287" t="s">
        <v>1123</v>
      </c>
      <c r="G309" s="287" t="s">
        <v>3685</v>
      </c>
      <c r="H309" s="293">
        <v>10323</v>
      </c>
      <c r="I309" s="294">
        <v>173</v>
      </c>
      <c r="J309" s="277">
        <f t="shared" si="14"/>
        <v>10323</v>
      </c>
      <c r="K309" s="277">
        <f t="shared" si="14"/>
        <v>173</v>
      </c>
    </row>
    <row r="310" spans="1:11" ht="28.95" customHeight="1" x14ac:dyDescent="0.3">
      <c r="A310" s="286">
        <f>A309+1</f>
        <v>284</v>
      </c>
      <c r="B310" s="287" t="s">
        <v>1736</v>
      </c>
      <c r="C310" s="297">
        <v>6.36</v>
      </c>
      <c r="D310" s="287" t="s">
        <v>1123</v>
      </c>
      <c r="E310" s="274" t="s">
        <v>3697</v>
      </c>
      <c r="F310" s="287" t="s">
        <v>1123</v>
      </c>
      <c r="G310" s="287" t="s">
        <v>3437</v>
      </c>
      <c r="H310" s="293">
        <v>9963</v>
      </c>
      <c r="I310" s="294">
        <v>3021</v>
      </c>
      <c r="J310" s="277">
        <f t="shared" si="14"/>
        <v>9963</v>
      </c>
      <c r="K310" s="277">
        <f t="shared" si="14"/>
        <v>3021</v>
      </c>
    </row>
    <row r="311" spans="1:11" ht="28.95" customHeight="1" x14ac:dyDescent="0.3">
      <c r="A311" s="286">
        <f t="shared" ref="A311:A332" si="19">A310+1</f>
        <v>285</v>
      </c>
      <c r="B311" s="287" t="s">
        <v>1736</v>
      </c>
      <c r="C311" s="297">
        <v>6.37</v>
      </c>
      <c r="D311" s="287" t="s">
        <v>1121</v>
      </c>
      <c r="E311" s="274" t="s">
        <v>3698</v>
      </c>
      <c r="F311" s="287" t="s">
        <v>3699</v>
      </c>
      <c r="G311" s="287" t="s">
        <v>3437</v>
      </c>
      <c r="H311" s="293">
        <v>2008</v>
      </c>
      <c r="I311" s="294">
        <v>265</v>
      </c>
      <c r="J311" s="277">
        <f t="shared" si="14"/>
        <v>2008</v>
      </c>
      <c r="K311" s="277">
        <f t="shared" si="14"/>
        <v>265</v>
      </c>
    </row>
    <row r="312" spans="1:11" ht="28.95" customHeight="1" x14ac:dyDescent="0.3">
      <c r="A312" s="286">
        <f t="shared" si="19"/>
        <v>286</v>
      </c>
      <c r="B312" s="287" t="s">
        <v>1736</v>
      </c>
      <c r="C312" s="297">
        <v>6.38</v>
      </c>
      <c r="D312" s="287" t="s">
        <v>3700</v>
      </c>
      <c r="E312" s="274" t="s">
        <v>3701</v>
      </c>
      <c r="F312" s="287" t="s">
        <v>3700</v>
      </c>
      <c r="G312" s="287" t="s">
        <v>3702</v>
      </c>
      <c r="H312" s="293">
        <v>4702</v>
      </c>
      <c r="I312" s="294">
        <v>953</v>
      </c>
      <c r="J312" s="277">
        <f t="shared" si="14"/>
        <v>4702</v>
      </c>
      <c r="K312" s="277">
        <f t="shared" si="14"/>
        <v>953</v>
      </c>
    </row>
    <row r="313" spans="1:11" ht="28.95" customHeight="1" x14ac:dyDescent="0.3">
      <c r="A313" s="286">
        <f t="shared" si="19"/>
        <v>287</v>
      </c>
      <c r="B313" s="287" t="s">
        <v>1736</v>
      </c>
      <c r="C313" s="297">
        <v>6.39</v>
      </c>
      <c r="D313" s="287" t="s">
        <v>3700</v>
      </c>
      <c r="E313" s="274" t="s">
        <v>3703</v>
      </c>
      <c r="F313" s="287" t="s">
        <v>3700</v>
      </c>
      <c r="G313" s="287" t="s">
        <v>3702</v>
      </c>
      <c r="H313" s="293">
        <v>5805</v>
      </c>
      <c r="I313" s="294">
        <v>953</v>
      </c>
      <c r="J313" s="277">
        <f t="shared" si="14"/>
        <v>5805</v>
      </c>
      <c r="K313" s="277">
        <f t="shared" si="14"/>
        <v>953</v>
      </c>
    </row>
    <row r="314" spans="1:11" ht="28.95" customHeight="1" x14ac:dyDescent="0.3">
      <c r="A314" s="286">
        <f t="shared" si="19"/>
        <v>288</v>
      </c>
      <c r="B314" s="287" t="s">
        <v>1736</v>
      </c>
      <c r="C314" s="297">
        <v>6.4</v>
      </c>
      <c r="D314" s="287" t="s">
        <v>3700</v>
      </c>
      <c r="E314" s="274" t="s">
        <v>3704</v>
      </c>
      <c r="F314" s="287" t="s">
        <v>3700</v>
      </c>
      <c r="G314" s="287" t="s">
        <v>3702</v>
      </c>
      <c r="H314" s="293">
        <v>5106</v>
      </c>
      <c r="I314" s="294">
        <v>1625</v>
      </c>
      <c r="J314" s="277">
        <f t="shared" si="14"/>
        <v>5106</v>
      </c>
      <c r="K314" s="277">
        <f t="shared" si="14"/>
        <v>1625</v>
      </c>
    </row>
    <row r="315" spans="1:11" ht="28.95" customHeight="1" x14ac:dyDescent="0.3">
      <c r="A315" s="286">
        <f t="shared" si="19"/>
        <v>289</v>
      </c>
      <c r="B315" s="287" t="s">
        <v>1736</v>
      </c>
      <c r="C315" s="297">
        <v>6.41</v>
      </c>
      <c r="D315" s="287" t="s">
        <v>3700</v>
      </c>
      <c r="E315" s="274" t="s">
        <v>3705</v>
      </c>
      <c r="F315" s="287" t="s">
        <v>3700</v>
      </c>
      <c r="G315" s="287" t="s">
        <v>3702</v>
      </c>
      <c r="H315" s="293">
        <v>17458</v>
      </c>
      <c r="I315" s="294">
        <v>2310</v>
      </c>
      <c r="J315" s="277">
        <f t="shared" si="14"/>
        <v>17458</v>
      </c>
      <c r="K315" s="277">
        <f t="shared" si="14"/>
        <v>2310</v>
      </c>
    </row>
    <row r="316" spans="1:11" ht="28.95" customHeight="1" x14ac:dyDescent="0.3">
      <c r="A316" s="286">
        <f t="shared" si="19"/>
        <v>290</v>
      </c>
      <c r="B316" s="287" t="s">
        <v>1736</v>
      </c>
      <c r="C316" s="297">
        <v>6.42</v>
      </c>
      <c r="D316" s="287" t="s">
        <v>3700</v>
      </c>
      <c r="E316" s="274" t="s">
        <v>3706</v>
      </c>
      <c r="F316" s="287" t="s">
        <v>3700</v>
      </c>
      <c r="G316" s="287" t="s">
        <v>3702</v>
      </c>
      <c r="H316" s="293">
        <v>20480</v>
      </c>
      <c r="I316" s="294">
        <v>2310</v>
      </c>
      <c r="J316" s="277">
        <f t="shared" si="14"/>
        <v>20480</v>
      </c>
      <c r="K316" s="277">
        <f t="shared" si="14"/>
        <v>2310</v>
      </c>
    </row>
    <row r="317" spans="1:11" ht="28.95" customHeight="1" x14ac:dyDescent="0.3">
      <c r="A317" s="286">
        <f t="shared" si="19"/>
        <v>291</v>
      </c>
      <c r="B317" s="287" t="s">
        <v>1736</v>
      </c>
      <c r="C317" s="297">
        <v>6.43</v>
      </c>
      <c r="D317" s="287" t="s">
        <v>3700</v>
      </c>
      <c r="E317" s="274" t="s">
        <v>3707</v>
      </c>
      <c r="F317" s="287" t="s">
        <v>3700</v>
      </c>
      <c r="G317" s="287" t="s">
        <v>3702</v>
      </c>
      <c r="H317" s="293">
        <v>19712</v>
      </c>
      <c r="I317" s="294">
        <v>2144</v>
      </c>
      <c r="J317" s="277">
        <f t="shared" si="14"/>
        <v>19712</v>
      </c>
      <c r="K317" s="277">
        <f t="shared" si="14"/>
        <v>2144</v>
      </c>
    </row>
    <row r="318" spans="1:11" ht="28.95" customHeight="1" x14ac:dyDescent="0.3">
      <c r="A318" s="286">
        <f t="shared" si="19"/>
        <v>292</v>
      </c>
      <c r="B318" s="287" t="s">
        <v>1736</v>
      </c>
      <c r="C318" s="297">
        <v>6.44</v>
      </c>
      <c r="D318" s="287" t="s">
        <v>3700</v>
      </c>
      <c r="E318" s="274" t="s">
        <v>3708</v>
      </c>
      <c r="F318" s="287" t="s">
        <v>3700</v>
      </c>
      <c r="G318" s="287" t="s">
        <v>3702</v>
      </c>
      <c r="H318" s="293">
        <v>19448</v>
      </c>
      <c r="I318" s="294">
        <v>2512</v>
      </c>
      <c r="J318" s="277">
        <f t="shared" si="14"/>
        <v>19448</v>
      </c>
      <c r="K318" s="277">
        <f t="shared" si="14"/>
        <v>2512</v>
      </c>
    </row>
    <row r="319" spans="1:11" ht="28.95" customHeight="1" x14ac:dyDescent="0.3">
      <c r="A319" s="286">
        <f t="shared" si="19"/>
        <v>293</v>
      </c>
      <c r="B319" s="287" t="s">
        <v>1736</v>
      </c>
      <c r="C319" s="297">
        <v>6.45</v>
      </c>
      <c r="D319" s="287" t="s">
        <v>3700</v>
      </c>
      <c r="E319" s="274" t="s">
        <v>3709</v>
      </c>
      <c r="F319" s="287" t="s">
        <v>3700</v>
      </c>
      <c r="G319" s="287" t="s">
        <v>3702</v>
      </c>
      <c r="H319" s="293">
        <v>23816</v>
      </c>
      <c r="I319" s="294">
        <v>2382</v>
      </c>
      <c r="J319" s="277">
        <f t="shared" si="14"/>
        <v>23816</v>
      </c>
      <c r="K319" s="277">
        <f t="shared" si="14"/>
        <v>2382</v>
      </c>
    </row>
    <row r="320" spans="1:11" ht="28.95" customHeight="1" x14ac:dyDescent="0.3">
      <c r="A320" s="286">
        <f t="shared" si="19"/>
        <v>294</v>
      </c>
      <c r="B320" s="287" t="s">
        <v>1736</v>
      </c>
      <c r="C320" s="297">
        <v>6.46</v>
      </c>
      <c r="D320" s="287" t="s">
        <v>3700</v>
      </c>
      <c r="E320" s="274" t="s">
        <v>3710</v>
      </c>
      <c r="F320" s="287" t="s">
        <v>3700</v>
      </c>
      <c r="G320" s="287" t="s">
        <v>3702</v>
      </c>
      <c r="H320" s="293">
        <v>23960</v>
      </c>
      <c r="I320" s="294">
        <v>2499</v>
      </c>
      <c r="J320" s="277">
        <f t="shared" si="14"/>
        <v>23960</v>
      </c>
      <c r="K320" s="277">
        <f t="shared" si="14"/>
        <v>2499</v>
      </c>
    </row>
    <row r="321" spans="1:11" ht="28.95" customHeight="1" x14ac:dyDescent="0.3">
      <c r="A321" s="286">
        <f t="shared" si="19"/>
        <v>295</v>
      </c>
      <c r="B321" s="287" t="s">
        <v>1736</v>
      </c>
      <c r="C321" s="297">
        <v>6.47</v>
      </c>
      <c r="D321" s="287" t="s">
        <v>3700</v>
      </c>
      <c r="E321" s="274" t="s">
        <v>3711</v>
      </c>
      <c r="F321" s="287" t="s">
        <v>3700</v>
      </c>
      <c r="G321" s="287" t="s">
        <v>3702</v>
      </c>
      <c r="H321" s="293">
        <v>7814</v>
      </c>
      <c r="I321" s="294">
        <v>1482</v>
      </c>
      <c r="J321" s="277">
        <f t="shared" si="14"/>
        <v>7814</v>
      </c>
      <c r="K321" s="277">
        <f t="shared" si="14"/>
        <v>1482</v>
      </c>
    </row>
    <row r="322" spans="1:11" ht="28.95" customHeight="1" x14ac:dyDescent="0.3">
      <c r="A322" s="286">
        <f t="shared" si="19"/>
        <v>296</v>
      </c>
      <c r="B322" s="287" t="s">
        <v>1736</v>
      </c>
      <c r="C322" s="297">
        <v>6.48</v>
      </c>
      <c r="D322" s="287" t="s">
        <v>3712</v>
      </c>
      <c r="E322" s="274" t="s">
        <v>3713</v>
      </c>
      <c r="F322" s="287" t="s">
        <v>3712</v>
      </c>
      <c r="G322" s="287" t="s">
        <v>3702</v>
      </c>
      <c r="H322" s="293">
        <v>11535</v>
      </c>
      <c r="I322" s="294">
        <v>1280</v>
      </c>
      <c r="J322" s="277">
        <f t="shared" si="14"/>
        <v>11535</v>
      </c>
      <c r="K322" s="277">
        <f t="shared" si="14"/>
        <v>1280</v>
      </c>
    </row>
    <row r="323" spans="1:11" ht="28.95" customHeight="1" x14ac:dyDescent="0.3">
      <c r="A323" s="286">
        <f t="shared" si="19"/>
        <v>297</v>
      </c>
      <c r="B323" s="287" t="s">
        <v>1736</v>
      </c>
      <c r="C323" s="297">
        <v>6.49</v>
      </c>
      <c r="D323" s="287" t="s">
        <v>3700</v>
      </c>
      <c r="E323" s="274" t="s">
        <v>3714</v>
      </c>
      <c r="F323" s="287" t="s">
        <v>3700</v>
      </c>
      <c r="G323" s="287" t="s">
        <v>3702</v>
      </c>
      <c r="H323" s="293">
        <v>11497</v>
      </c>
      <c r="I323" s="294">
        <v>1182</v>
      </c>
      <c r="J323" s="277">
        <f t="shared" si="14"/>
        <v>11497</v>
      </c>
      <c r="K323" s="277">
        <f t="shared" si="14"/>
        <v>1182</v>
      </c>
    </row>
    <row r="324" spans="1:11" ht="28.95" customHeight="1" x14ac:dyDescent="0.3">
      <c r="A324" s="286">
        <f t="shared" si="19"/>
        <v>298</v>
      </c>
      <c r="B324" s="287" t="s">
        <v>1736</v>
      </c>
      <c r="C324" s="297">
        <v>6.5</v>
      </c>
      <c r="D324" s="287" t="s">
        <v>3700</v>
      </c>
      <c r="E324" s="274" t="s">
        <v>3715</v>
      </c>
      <c r="F324" s="287" t="s">
        <v>3700</v>
      </c>
      <c r="G324" s="287" t="s">
        <v>3702</v>
      </c>
      <c r="H324" s="293">
        <v>7461</v>
      </c>
      <c r="I324" s="294">
        <v>1147</v>
      </c>
      <c r="J324" s="277">
        <f t="shared" si="14"/>
        <v>7461</v>
      </c>
      <c r="K324" s="277">
        <f t="shared" si="14"/>
        <v>1147</v>
      </c>
    </row>
    <row r="325" spans="1:11" ht="28.95" customHeight="1" x14ac:dyDescent="0.3">
      <c r="A325" s="286">
        <f t="shared" si="19"/>
        <v>299</v>
      </c>
      <c r="B325" s="287" t="s">
        <v>1736</v>
      </c>
      <c r="C325" s="297">
        <v>6.51</v>
      </c>
      <c r="D325" s="287" t="s">
        <v>3700</v>
      </c>
      <c r="E325" s="274" t="s">
        <v>3716</v>
      </c>
      <c r="F325" s="287" t="s">
        <v>3700</v>
      </c>
      <c r="G325" s="287" t="s">
        <v>3702</v>
      </c>
      <c r="H325" s="293">
        <v>8971</v>
      </c>
      <c r="I325" s="294">
        <v>1072</v>
      </c>
      <c r="J325" s="277">
        <f t="shared" ref="J325:K388" si="20">ROUNDUP(H325,0)</f>
        <v>8971</v>
      </c>
      <c r="K325" s="277">
        <f t="shared" si="20"/>
        <v>1072</v>
      </c>
    </row>
    <row r="326" spans="1:11" ht="28.95" customHeight="1" x14ac:dyDescent="0.3">
      <c r="A326" s="286">
        <f t="shared" si="19"/>
        <v>300</v>
      </c>
      <c r="B326" s="287" t="s">
        <v>1736</v>
      </c>
      <c r="C326" s="297">
        <v>6.52</v>
      </c>
      <c r="D326" s="287" t="s">
        <v>3700</v>
      </c>
      <c r="E326" s="274" t="s">
        <v>3717</v>
      </c>
      <c r="F326" s="287" t="s">
        <v>3700</v>
      </c>
      <c r="G326" s="287" t="s">
        <v>3702</v>
      </c>
      <c r="H326" s="293">
        <v>8625</v>
      </c>
      <c r="I326" s="294">
        <v>931</v>
      </c>
      <c r="J326" s="277">
        <f t="shared" si="20"/>
        <v>8625</v>
      </c>
      <c r="K326" s="277">
        <f t="shared" si="20"/>
        <v>931</v>
      </c>
    </row>
    <row r="327" spans="1:11" ht="28.95" customHeight="1" x14ac:dyDescent="0.3">
      <c r="A327" s="286">
        <f t="shared" si="19"/>
        <v>301</v>
      </c>
      <c r="B327" s="287" t="s">
        <v>1736</v>
      </c>
      <c r="C327" s="297">
        <v>6.53</v>
      </c>
      <c r="D327" s="287" t="s">
        <v>3700</v>
      </c>
      <c r="E327" s="274" t="s">
        <v>3718</v>
      </c>
      <c r="F327" s="287" t="s">
        <v>3700</v>
      </c>
      <c r="G327" s="287" t="s">
        <v>3702</v>
      </c>
      <c r="H327" s="293">
        <v>4110</v>
      </c>
      <c r="I327" s="294">
        <v>875</v>
      </c>
      <c r="J327" s="277">
        <f t="shared" si="20"/>
        <v>4110</v>
      </c>
      <c r="K327" s="277">
        <f t="shared" si="20"/>
        <v>875</v>
      </c>
    </row>
    <row r="328" spans="1:11" ht="28.95" customHeight="1" x14ac:dyDescent="0.3">
      <c r="A328" s="286">
        <f t="shared" si="19"/>
        <v>302</v>
      </c>
      <c r="B328" s="287" t="s">
        <v>1736</v>
      </c>
      <c r="C328" s="297">
        <v>6.54</v>
      </c>
      <c r="D328" s="287" t="s">
        <v>3700</v>
      </c>
      <c r="E328" s="274" t="s">
        <v>3719</v>
      </c>
      <c r="F328" s="287" t="s">
        <v>3700</v>
      </c>
      <c r="G328" s="287" t="s">
        <v>3702</v>
      </c>
      <c r="H328" s="293">
        <v>4739</v>
      </c>
      <c r="I328" s="294">
        <v>875</v>
      </c>
      <c r="J328" s="277">
        <f t="shared" si="20"/>
        <v>4739</v>
      </c>
      <c r="K328" s="277">
        <f t="shared" si="20"/>
        <v>875</v>
      </c>
    </row>
    <row r="329" spans="1:11" ht="28.95" customHeight="1" x14ac:dyDescent="0.3">
      <c r="A329" s="286">
        <f t="shared" si="19"/>
        <v>303</v>
      </c>
      <c r="B329" s="287" t="s">
        <v>1736</v>
      </c>
      <c r="C329" s="297">
        <v>6.55</v>
      </c>
      <c r="D329" s="287" t="s">
        <v>3700</v>
      </c>
      <c r="E329" s="274" t="s">
        <v>3720</v>
      </c>
      <c r="F329" s="287" t="s">
        <v>3700</v>
      </c>
      <c r="G329" s="287" t="s">
        <v>3702</v>
      </c>
      <c r="H329" s="293">
        <v>14129</v>
      </c>
      <c r="I329" s="294">
        <v>1917</v>
      </c>
      <c r="J329" s="277">
        <f t="shared" si="20"/>
        <v>14129</v>
      </c>
      <c r="K329" s="277">
        <f t="shared" si="20"/>
        <v>1917</v>
      </c>
    </row>
    <row r="330" spans="1:11" ht="28.95" customHeight="1" x14ac:dyDescent="0.3">
      <c r="A330" s="286">
        <f t="shared" si="19"/>
        <v>304</v>
      </c>
      <c r="B330" s="287" t="s">
        <v>1736</v>
      </c>
      <c r="C330" s="297">
        <v>6.56</v>
      </c>
      <c r="D330" s="287" t="s">
        <v>3700</v>
      </c>
      <c r="E330" s="274" t="s">
        <v>3721</v>
      </c>
      <c r="F330" s="287" t="s">
        <v>3700</v>
      </c>
      <c r="G330" s="287" t="s">
        <v>3702</v>
      </c>
      <c r="H330" s="293">
        <v>15169</v>
      </c>
      <c r="I330" s="294">
        <v>1917</v>
      </c>
      <c r="J330" s="277">
        <f t="shared" si="20"/>
        <v>15169</v>
      </c>
      <c r="K330" s="277">
        <f t="shared" si="20"/>
        <v>1917</v>
      </c>
    </row>
    <row r="331" spans="1:11" ht="28.95" customHeight="1" x14ac:dyDescent="0.3">
      <c r="A331" s="286">
        <f t="shared" si="19"/>
        <v>305</v>
      </c>
      <c r="B331" s="287" t="s">
        <v>1736</v>
      </c>
      <c r="C331" s="297">
        <v>6.57</v>
      </c>
      <c r="D331" s="287" t="s">
        <v>3700</v>
      </c>
      <c r="E331" s="274" t="s">
        <v>3722</v>
      </c>
      <c r="F331" s="287" t="s">
        <v>3700</v>
      </c>
      <c r="G331" s="287" t="s">
        <v>3702</v>
      </c>
      <c r="H331" s="293">
        <v>16160</v>
      </c>
      <c r="I331" s="294">
        <v>1917</v>
      </c>
      <c r="J331" s="277">
        <f t="shared" si="20"/>
        <v>16160</v>
      </c>
      <c r="K331" s="277">
        <f t="shared" si="20"/>
        <v>1917</v>
      </c>
    </row>
    <row r="332" spans="1:11" ht="28.95" customHeight="1" x14ac:dyDescent="0.3">
      <c r="A332" s="286">
        <f t="shared" si="19"/>
        <v>306</v>
      </c>
      <c r="B332" s="287" t="s">
        <v>1736</v>
      </c>
      <c r="C332" s="297">
        <v>6.58</v>
      </c>
      <c r="D332" s="287" t="s">
        <v>3700</v>
      </c>
      <c r="E332" s="274" t="s">
        <v>3723</v>
      </c>
      <c r="F332" s="287" t="s">
        <v>3700</v>
      </c>
      <c r="G332" s="287" t="s">
        <v>3685</v>
      </c>
      <c r="H332" s="293">
        <v>11059</v>
      </c>
      <c r="I332" s="294">
        <v>1233</v>
      </c>
      <c r="J332" s="277">
        <f t="shared" si="20"/>
        <v>11059</v>
      </c>
      <c r="K332" s="277">
        <f t="shared" si="20"/>
        <v>1233</v>
      </c>
    </row>
    <row r="333" spans="1:11" ht="28.95" customHeight="1" x14ac:dyDescent="0.3">
      <c r="A333" s="268" t="s">
        <v>3724</v>
      </c>
      <c r="B333" s="269"/>
      <c r="C333" s="269"/>
      <c r="D333" s="269"/>
      <c r="E333" s="269"/>
      <c r="F333" s="269"/>
      <c r="G333" s="269"/>
      <c r="H333" s="269"/>
      <c r="I333" s="270"/>
      <c r="J333" s="277"/>
      <c r="K333" s="277"/>
    </row>
    <row r="334" spans="1:11" ht="28.95" customHeight="1" x14ac:dyDescent="0.3">
      <c r="A334" s="286">
        <f>A332+1</f>
        <v>307</v>
      </c>
      <c r="B334" s="287" t="s">
        <v>1737</v>
      </c>
      <c r="C334" s="288">
        <v>7.01</v>
      </c>
      <c r="D334" s="287" t="s">
        <v>1129</v>
      </c>
      <c r="E334" s="274" t="s">
        <v>3725</v>
      </c>
      <c r="F334" s="287" t="s">
        <v>1129</v>
      </c>
      <c r="G334" s="287" t="s">
        <v>3464</v>
      </c>
      <c r="H334" s="293">
        <v>554</v>
      </c>
      <c r="I334" s="294">
        <v>171</v>
      </c>
      <c r="J334" s="277">
        <f t="shared" si="20"/>
        <v>554</v>
      </c>
      <c r="K334" s="277">
        <f t="shared" si="20"/>
        <v>171</v>
      </c>
    </row>
    <row r="335" spans="1:11" ht="28.95" customHeight="1" x14ac:dyDescent="0.3">
      <c r="A335" s="286">
        <f>A334+1</f>
        <v>308</v>
      </c>
      <c r="B335" s="287" t="s">
        <v>1737</v>
      </c>
      <c r="C335" s="288">
        <v>7.02</v>
      </c>
      <c r="D335" s="287" t="s">
        <v>1129</v>
      </c>
      <c r="E335" s="274" t="s">
        <v>3726</v>
      </c>
      <c r="F335" s="287" t="s">
        <v>1129</v>
      </c>
      <c r="G335" s="287" t="s">
        <v>3464</v>
      </c>
      <c r="H335" s="293">
        <v>519</v>
      </c>
      <c r="I335" s="294">
        <v>164</v>
      </c>
      <c r="J335" s="277">
        <f t="shared" si="20"/>
        <v>519</v>
      </c>
      <c r="K335" s="277">
        <f t="shared" si="20"/>
        <v>164</v>
      </c>
    </row>
    <row r="336" spans="1:11" ht="28.95" customHeight="1" x14ac:dyDescent="0.3">
      <c r="A336" s="286">
        <f>A335+1</f>
        <v>309</v>
      </c>
      <c r="B336" s="287" t="s">
        <v>1737</v>
      </c>
      <c r="C336" s="288">
        <v>7.03</v>
      </c>
      <c r="D336" s="287" t="s">
        <v>1129</v>
      </c>
      <c r="E336" s="274" t="s">
        <v>3727</v>
      </c>
      <c r="F336" s="287" t="s">
        <v>1129</v>
      </c>
      <c r="G336" s="287" t="s">
        <v>3464</v>
      </c>
      <c r="H336" s="293">
        <v>492</v>
      </c>
      <c r="I336" s="294">
        <v>159</v>
      </c>
      <c r="J336" s="277">
        <f t="shared" si="20"/>
        <v>492</v>
      </c>
      <c r="K336" s="277">
        <f t="shared" si="20"/>
        <v>159</v>
      </c>
    </row>
    <row r="337" spans="1:11" ht="28.95" customHeight="1" x14ac:dyDescent="0.3">
      <c r="A337" s="286">
        <f>A336+1</f>
        <v>310</v>
      </c>
      <c r="B337" s="287" t="s">
        <v>1737</v>
      </c>
      <c r="C337" s="288">
        <v>7.04</v>
      </c>
      <c r="D337" s="287" t="s">
        <v>1129</v>
      </c>
      <c r="E337" s="274" t="s">
        <v>3728</v>
      </c>
      <c r="F337" s="287" t="s">
        <v>1129</v>
      </c>
      <c r="G337" s="287" t="s">
        <v>3464</v>
      </c>
      <c r="H337" s="293">
        <v>972</v>
      </c>
      <c r="I337" s="294">
        <v>213</v>
      </c>
      <c r="J337" s="277">
        <f t="shared" si="20"/>
        <v>972</v>
      </c>
      <c r="K337" s="277">
        <f t="shared" si="20"/>
        <v>213</v>
      </c>
    </row>
    <row r="338" spans="1:11" ht="28.95" customHeight="1" x14ac:dyDescent="0.3">
      <c r="A338" s="286">
        <f>A337+1</f>
        <v>311</v>
      </c>
      <c r="B338" s="287" t="s">
        <v>1737</v>
      </c>
      <c r="C338" s="288">
        <v>7.05</v>
      </c>
      <c r="D338" s="287" t="s">
        <v>1129</v>
      </c>
      <c r="E338" s="274" t="s">
        <v>3729</v>
      </c>
      <c r="F338" s="287" t="s">
        <v>1129</v>
      </c>
      <c r="G338" s="287" t="s">
        <v>3464</v>
      </c>
      <c r="H338" s="293">
        <v>858</v>
      </c>
      <c r="I338" s="294">
        <v>189</v>
      </c>
      <c r="J338" s="277">
        <f t="shared" si="20"/>
        <v>858</v>
      </c>
      <c r="K338" s="277">
        <f t="shared" si="20"/>
        <v>189</v>
      </c>
    </row>
    <row r="339" spans="1:11" ht="28.95" customHeight="1" x14ac:dyDescent="0.3">
      <c r="A339" s="286">
        <f t="shared" ref="A339:A367" si="21">A338+1</f>
        <v>312</v>
      </c>
      <c r="B339" s="287" t="s">
        <v>1737</v>
      </c>
      <c r="C339" s="288">
        <v>7.06</v>
      </c>
      <c r="D339" s="287" t="s">
        <v>1129</v>
      </c>
      <c r="E339" s="274" t="s">
        <v>3730</v>
      </c>
      <c r="F339" s="287" t="s">
        <v>1129</v>
      </c>
      <c r="G339" s="287" t="s">
        <v>3464</v>
      </c>
      <c r="H339" s="293">
        <v>774</v>
      </c>
      <c r="I339" s="294">
        <v>174</v>
      </c>
      <c r="J339" s="277">
        <f t="shared" si="20"/>
        <v>774</v>
      </c>
      <c r="K339" s="277">
        <f t="shared" si="20"/>
        <v>174</v>
      </c>
    </row>
    <row r="340" spans="1:11" ht="28.95" customHeight="1" x14ac:dyDescent="0.3">
      <c r="A340" s="286">
        <f t="shared" si="21"/>
        <v>313</v>
      </c>
      <c r="B340" s="287" t="s">
        <v>1737</v>
      </c>
      <c r="C340" s="288">
        <v>7.07</v>
      </c>
      <c r="D340" s="287" t="s">
        <v>1119</v>
      </c>
      <c r="E340" s="274" t="s">
        <v>3731</v>
      </c>
      <c r="F340" s="287" t="s">
        <v>1138</v>
      </c>
      <c r="G340" s="287" t="s">
        <v>3464</v>
      </c>
      <c r="H340" s="293">
        <v>3214</v>
      </c>
      <c r="I340" s="294">
        <v>171</v>
      </c>
      <c r="J340" s="277">
        <f t="shared" si="20"/>
        <v>3214</v>
      </c>
      <c r="K340" s="277">
        <f t="shared" si="20"/>
        <v>171</v>
      </c>
    </row>
    <row r="341" spans="1:11" ht="28.95" customHeight="1" x14ac:dyDescent="0.3">
      <c r="A341" s="286">
        <f t="shared" si="21"/>
        <v>314</v>
      </c>
      <c r="B341" s="287" t="s">
        <v>1737</v>
      </c>
      <c r="C341" s="288">
        <v>7.08</v>
      </c>
      <c r="D341" s="287" t="s">
        <v>1119</v>
      </c>
      <c r="E341" s="274" t="s">
        <v>3732</v>
      </c>
      <c r="F341" s="287" t="s">
        <v>1138</v>
      </c>
      <c r="G341" s="287" t="s">
        <v>3464</v>
      </c>
      <c r="H341" s="293">
        <v>2156</v>
      </c>
      <c r="I341" s="294">
        <v>128</v>
      </c>
      <c r="J341" s="277">
        <f t="shared" si="20"/>
        <v>2156</v>
      </c>
      <c r="K341" s="277">
        <f t="shared" si="20"/>
        <v>128</v>
      </c>
    </row>
    <row r="342" spans="1:11" ht="28.95" customHeight="1" x14ac:dyDescent="0.3">
      <c r="A342" s="286">
        <f t="shared" si="21"/>
        <v>315</v>
      </c>
      <c r="B342" s="287" t="s">
        <v>1737</v>
      </c>
      <c r="C342" s="288">
        <v>7.09</v>
      </c>
      <c r="D342" s="287" t="s">
        <v>1119</v>
      </c>
      <c r="E342" s="274" t="s">
        <v>3733</v>
      </c>
      <c r="F342" s="287" t="s">
        <v>1138</v>
      </c>
      <c r="G342" s="287" t="s">
        <v>3464</v>
      </c>
      <c r="H342" s="293">
        <v>2797</v>
      </c>
      <c r="I342" s="294">
        <v>182</v>
      </c>
      <c r="J342" s="277">
        <f t="shared" si="20"/>
        <v>2797</v>
      </c>
      <c r="K342" s="277">
        <f t="shared" si="20"/>
        <v>182</v>
      </c>
    </row>
    <row r="343" spans="1:11" ht="28.95" customHeight="1" x14ac:dyDescent="0.3">
      <c r="A343" s="286">
        <f t="shared" si="21"/>
        <v>316</v>
      </c>
      <c r="B343" s="287" t="s">
        <v>1737</v>
      </c>
      <c r="C343" s="288">
        <v>7.1</v>
      </c>
      <c r="D343" s="287" t="s">
        <v>1119</v>
      </c>
      <c r="E343" s="274" t="s">
        <v>202</v>
      </c>
      <c r="F343" s="287" t="s">
        <v>1138</v>
      </c>
      <c r="G343" s="287" t="s">
        <v>3464</v>
      </c>
      <c r="H343" s="293">
        <v>3241</v>
      </c>
      <c r="I343" s="294">
        <v>249</v>
      </c>
      <c r="J343" s="277">
        <f t="shared" si="20"/>
        <v>3241</v>
      </c>
      <c r="K343" s="277">
        <f t="shared" si="20"/>
        <v>249</v>
      </c>
    </row>
    <row r="344" spans="1:11" ht="28.95" customHeight="1" x14ac:dyDescent="0.3">
      <c r="A344" s="286">
        <f t="shared" si="21"/>
        <v>317</v>
      </c>
      <c r="B344" s="287" t="s">
        <v>1737</v>
      </c>
      <c r="C344" s="288">
        <v>7.11</v>
      </c>
      <c r="D344" s="287" t="s">
        <v>1130</v>
      </c>
      <c r="E344" s="274" t="s">
        <v>3734</v>
      </c>
      <c r="F344" s="287" t="s">
        <v>1479</v>
      </c>
      <c r="G344" s="287" t="s">
        <v>3735</v>
      </c>
      <c r="H344" s="293">
        <v>6378</v>
      </c>
      <c r="I344" s="294">
        <v>447</v>
      </c>
      <c r="J344" s="277">
        <f t="shared" si="20"/>
        <v>6378</v>
      </c>
      <c r="K344" s="277">
        <f t="shared" si="20"/>
        <v>447</v>
      </c>
    </row>
    <row r="345" spans="1:11" ht="28.95" customHeight="1" x14ac:dyDescent="0.3">
      <c r="A345" s="286">
        <f t="shared" si="21"/>
        <v>318</v>
      </c>
      <c r="B345" s="287" t="s">
        <v>1737</v>
      </c>
      <c r="C345" s="288">
        <v>7.12</v>
      </c>
      <c r="D345" s="287" t="s">
        <v>1130</v>
      </c>
      <c r="E345" s="274" t="s">
        <v>3736</v>
      </c>
      <c r="F345" s="287" t="s">
        <v>1143</v>
      </c>
      <c r="G345" s="287" t="s">
        <v>3735</v>
      </c>
      <c r="H345" s="293">
        <v>578</v>
      </c>
      <c r="I345" s="294">
        <v>0</v>
      </c>
      <c r="J345" s="277">
        <f t="shared" si="20"/>
        <v>578</v>
      </c>
      <c r="K345" s="277">
        <f t="shared" si="20"/>
        <v>0</v>
      </c>
    </row>
    <row r="346" spans="1:11" ht="28.95" customHeight="1" x14ac:dyDescent="0.3">
      <c r="A346" s="286">
        <f t="shared" si="21"/>
        <v>319</v>
      </c>
      <c r="B346" s="287" t="s">
        <v>1737</v>
      </c>
      <c r="C346" s="288">
        <v>7.13</v>
      </c>
      <c r="D346" s="287" t="s">
        <v>1130</v>
      </c>
      <c r="E346" s="274" t="s">
        <v>3737</v>
      </c>
      <c r="F346" s="287" t="s">
        <v>1143</v>
      </c>
      <c r="G346" s="287" t="s">
        <v>3447</v>
      </c>
      <c r="H346" s="293">
        <v>1148</v>
      </c>
      <c r="I346" s="294">
        <v>0</v>
      </c>
      <c r="J346" s="277">
        <f t="shared" si="20"/>
        <v>1148</v>
      </c>
      <c r="K346" s="277">
        <f t="shared" si="20"/>
        <v>0</v>
      </c>
    </row>
    <row r="347" spans="1:11" ht="28.95" customHeight="1" x14ac:dyDescent="0.3">
      <c r="A347" s="286">
        <f t="shared" si="21"/>
        <v>320</v>
      </c>
      <c r="B347" s="287" t="s">
        <v>1737</v>
      </c>
      <c r="C347" s="288">
        <v>7.14</v>
      </c>
      <c r="D347" s="287" t="s">
        <v>1130</v>
      </c>
      <c r="E347" s="274" t="s">
        <v>3738</v>
      </c>
      <c r="F347" s="287" t="s">
        <v>1143</v>
      </c>
      <c r="G347" s="287" t="s">
        <v>3447</v>
      </c>
      <c r="H347" s="293">
        <v>574</v>
      </c>
      <c r="I347" s="294">
        <v>43</v>
      </c>
      <c r="J347" s="277">
        <f t="shared" si="20"/>
        <v>574</v>
      </c>
      <c r="K347" s="277">
        <f t="shared" si="20"/>
        <v>43</v>
      </c>
    </row>
    <row r="348" spans="1:11" ht="28.95" customHeight="1" x14ac:dyDescent="0.3">
      <c r="A348" s="286">
        <f t="shared" si="21"/>
        <v>321</v>
      </c>
      <c r="B348" s="287" t="s">
        <v>1737</v>
      </c>
      <c r="C348" s="288">
        <v>7.15</v>
      </c>
      <c r="D348" s="287" t="s">
        <v>1130</v>
      </c>
      <c r="E348" s="274" t="s">
        <v>3739</v>
      </c>
      <c r="F348" s="287" t="s">
        <v>1143</v>
      </c>
      <c r="G348" s="287" t="s">
        <v>3447</v>
      </c>
      <c r="H348" s="293">
        <v>14</v>
      </c>
      <c r="I348" s="294">
        <v>1</v>
      </c>
      <c r="J348" s="277">
        <f t="shared" si="20"/>
        <v>14</v>
      </c>
      <c r="K348" s="277">
        <f t="shared" si="20"/>
        <v>1</v>
      </c>
    </row>
    <row r="349" spans="1:11" ht="28.95" customHeight="1" x14ac:dyDescent="0.3">
      <c r="A349" s="286">
        <f t="shared" si="21"/>
        <v>322</v>
      </c>
      <c r="B349" s="287" t="s">
        <v>1737</v>
      </c>
      <c r="C349" s="288">
        <v>7.16</v>
      </c>
      <c r="D349" s="287" t="s">
        <v>1131</v>
      </c>
      <c r="E349" s="274" t="s">
        <v>3740</v>
      </c>
      <c r="F349" s="287" t="s">
        <v>1131</v>
      </c>
      <c r="G349" s="287" t="s">
        <v>3515</v>
      </c>
      <c r="H349" s="293">
        <v>180</v>
      </c>
      <c r="I349" s="294">
        <v>81</v>
      </c>
      <c r="J349" s="277">
        <f t="shared" si="20"/>
        <v>180</v>
      </c>
      <c r="K349" s="277">
        <f t="shared" si="20"/>
        <v>81</v>
      </c>
    </row>
    <row r="350" spans="1:11" ht="28.95" customHeight="1" x14ac:dyDescent="0.3">
      <c r="A350" s="286">
        <f t="shared" si="21"/>
        <v>323</v>
      </c>
      <c r="B350" s="287" t="s">
        <v>1737</v>
      </c>
      <c r="C350" s="288">
        <v>7.17</v>
      </c>
      <c r="D350" s="287" t="s">
        <v>1131</v>
      </c>
      <c r="E350" s="274" t="s">
        <v>3741</v>
      </c>
      <c r="F350" s="287" t="s">
        <v>1131</v>
      </c>
      <c r="G350" s="287" t="s">
        <v>3515</v>
      </c>
      <c r="H350" s="293">
        <v>180</v>
      </c>
      <c r="I350" s="294">
        <v>81</v>
      </c>
      <c r="J350" s="277">
        <f t="shared" si="20"/>
        <v>180</v>
      </c>
      <c r="K350" s="277">
        <f t="shared" si="20"/>
        <v>81</v>
      </c>
    </row>
    <row r="351" spans="1:11" ht="28.95" customHeight="1" x14ac:dyDescent="0.3">
      <c r="A351" s="286">
        <f t="shared" si="21"/>
        <v>324</v>
      </c>
      <c r="B351" s="287" t="s">
        <v>1737</v>
      </c>
      <c r="C351" s="288">
        <v>7.18</v>
      </c>
      <c r="D351" s="287" t="s">
        <v>1131</v>
      </c>
      <c r="E351" s="274" t="s">
        <v>3742</v>
      </c>
      <c r="F351" s="287" t="s">
        <v>1131</v>
      </c>
      <c r="G351" s="287" t="s">
        <v>3515</v>
      </c>
      <c r="H351" s="293">
        <v>180</v>
      </c>
      <c r="I351" s="294">
        <v>81</v>
      </c>
      <c r="J351" s="277">
        <f t="shared" si="20"/>
        <v>180</v>
      </c>
      <c r="K351" s="277">
        <f t="shared" si="20"/>
        <v>81</v>
      </c>
    </row>
    <row r="352" spans="1:11" ht="28.95" customHeight="1" x14ac:dyDescent="0.3">
      <c r="A352" s="286">
        <f t="shared" si="21"/>
        <v>325</v>
      </c>
      <c r="B352" s="287" t="s">
        <v>1737</v>
      </c>
      <c r="C352" s="288">
        <v>7.19</v>
      </c>
      <c r="D352" s="287" t="s">
        <v>1131</v>
      </c>
      <c r="E352" s="274" t="s">
        <v>3743</v>
      </c>
      <c r="F352" s="287" t="s">
        <v>1131</v>
      </c>
      <c r="G352" s="287" t="s">
        <v>3515</v>
      </c>
      <c r="H352" s="293">
        <v>171</v>
      </c>
      <c r="I352" s="294">
        <v>80</v>
      </c>
      <c r="J352" s="277">
        <f t="shared" si="20"/>
        <v>171</v>
      </c>
      <c r="K352" s="277">
        <f t="shared" si="20"/>
        <v>80</v>
      </c>
    </row>
    <row r="353" spans="1:11" ht="28.95" customHeight="1" x14ac:dyDescent="0.3">
      <c r="A353" s="286">
        <f t="shared" si="21"/>
        <v>326</v>
      </c>
      <c r="B353" s="287" t="s">
        <v>1737</v>
      </c>
      <c r="C353" s="288">
        <v>7.2</v>
      </c>
      <c r="D353" s="287" t="s">
        <v>1131</v>
      </c>
      <c r="E353" s="274" t="s">
        <v>3744</v>
      </c>
      <c r="F353" s="287" t="s">
        <v>1131</v>
      </c>
      <c r="G353" s="287" t="s">
        <v>3515</v>
      </c>
      <c r="H353" s="293">
        <v>257</v>
      </c>
      <c r="I353" s="294">
        <v>103</v>
      </c>
      <c r="J353" s="277">
        <f t="shared" si="20"/>
        <v>257</v>
      </c>
      <c r="K353" s="277">
        <f t="shared" si="20"/>
        <v>103</v>
      </c>
    </row>
    <row r="354" spans="1:11" ht="28.95" customHeight="1" x14ac:dyDescent="0.3">
      <c r="A354" s="286">
        <f t="shared" si="21"/>
        <v>327</v>
      </c>
      <c r="B354" s="287" t="s">
        <v>1737</v>
      </c>
      <c r="C354" s="288">
        <v>7.21</v>
      </c>
      <c r="D354" s="287" t="s">
        <v>1119</v>
      </c>
      <c r="E354" s="274" t="s">
        <v>3745</v>
      </c>
      <c r="F354" s="287" t="s">
        <v>1480</v>
      </c>
      <c r="G354" s="287" t="s">
        <v>3438</v>
      </c>
      <c r="H354" s="293">
        <v>4309</v>
      </c>
      <c r="I354" s="294">
        <v>614</v>
      </c>
      <c r="J354" s="277">
        <f t="shared" si="20"/>
        <v>4309</v>
      </c>
      <c r="K354" s="277">
        <f t="shared" si="20"/>
        <v>614</v>
      </c>
    </row>
    <row r="355" spans="1:11" ht="28.95" customHeight="1" x14ac:dyDescent="0.3">
      <c r="A355" s="286">
        <f t="shared" si="21"/>
        <v>328</v>
      </c>
      <c r="B355" s="287" t="s">
        <v>1737</v>
      </c>
      <c r="C355" s="288">
        <v>7.22</v>
      </c>
      <c r="D355" s="287" t="s">
        <v>1119</v>
      </c>
      <c r="E355" s="274" t="s">
        <v>3746</v>
      </c>
      <c r="F355" s="287" t="s">
        <v>1480</v>
      </c>
      <c r="G355" s="287" t="s">
        <v>3438</v>
      </c>
      <c r="H355" s="293">
        <v>4292</v>
      </c>
      <c r="I355" s="294">
        <v>726</v>
      </c>
      <c r="J355" s="277">
        <f t="shared" si="20"/>
        <v>4292</v>
      </c>
      <c r="K355" s="277">
        <f t="shared" si="20"/>
        <v>726</v>
      </c>
    </row>
    <row r="356" spans="1:11" ht="28.95" customHeight="1" x14ac:dyDescent="0.3">
      <c r="A356" s="286">
        <f t="shared" si="21"/>
        <v>329</v>
      </c>
      <c r="B356" s="287" t="s">
        <v>1737</v>
      </c>
      <c r="C356" s="288">
        <v>7.23</v>
      </c>
      <c r="D356" s="287" t="s">
        <v>1131</v>
      </c>
      <c r="E356" s="274" t="s">
        <v>3747</v>
      </c>
      <c r="F356" s="287" t="s">
        <v>1131</v>
      </c>
      <c r="G356" s="287" t="s">
        <v>3515</v>
      </c>
      <c r="H356" s="293">
        <v>176</v>
      </c>
      <c r="I356" s="294">
        <v>78</v>
      </c>
      <c r="J356" s="277">
        <f t="shared" si="20"/>
        <v>176</v>
      </c>
      <c r="K356" s="277">
        <f t="shared" si="20"/>
        <v>78</v>
      </c>
    </row>
    <row r="357" spans="1:11" ht="28.95" customHeight="1" x14ac:dyDescent="0.3">
      <c r="A357" s="286">
        <f t="shared" si="21"/>
        <v>330</v>
      </c>
      <c r="B357" s="287" t="s">
        <v>1737</v>
      </c>
      <c r="C357" s="288">
        <v>7.24</v>
      </c>
      <c r="D357" s="287" t="s">
        <v>1132</v>
      </c>
      <c r="E357" s="274" t="s">
        <v>3748</v>
      </c>
      <c r="F357" s="287" t="s">
        <v>1131</v>
      </c>
      <c r="G357" s="287" t="s">
        <v>3515</v>
      </c>
      <c r="H357" s="293">
        <v>176</v>
      </c>
      <c r="I357" s="294">
        <v>78</v>
      </c>
      <c r="J357" s="277">
        <f t="shared" si="20"/>
        <v>176</v>
      </c>
      <c r="K357" s="277">
        <f t="shared" si="20"/>
        <v>78</v>
      </c>
    </row>
    <row r="358" spans="1:11" ht="28.95" customHeight="1" x14ac:dyDescent="0.3">
      <c r="A358" s="286">
        <f t="shared" si="21"/>
        <v>331</v>
      </c>
      <c r="B358" s="287" t="s">
        <v>1737</v>
      </c>
      <c r="C358" s="288">
        <v>7.25</v>
      </c>
      <c r="D358" s="287" t="s">
        <v>1099</v>
      </c>
      <c r="E358" s="274" t="s">
        <v>3749</v>
      </c>
      <c r="F358" s="287" t="s">
        <v>1099</v>
      </c>
      <c r="G358" s="287" t="s">
        <v>3437</v>
      </c>
      <c r="H358" s="293">
        <v>371</v>
      </c>
      <c r="I358" s="294">
        <v>347</v>
      </c>
      <c r="J358" s="277">
        <f t="shared" si="20"/>
        <v>371</v>
      </c>
      <c r="K358" s="277">
        <f t="shared" si="20"/>
        <v>347</v>
      </c>
    </row>
    <row r="359" spans="1:11" ht="28.95" customHeight="1" x14ac:dyDescent="0.3">
      <c r="A359" s="286">
        <f t="shared" si="21"/>
        <v>332</v>
      </c>
      <c r="B359" s="287" t="s">
        <v>1737</v>
      </c>
      <c r="C359" s="288">
        <v>7.29</v>
      </c>
      <c r="D359" s="287" t="s">
        <v>1134</v>
      </c>
      <c r="E359" s="274" t="s">
        <v>208</v>
      </c>
      <c r="F359" s="287" t="s">
        <v>1134</v>
      </c>
      <c r="G359" s="287" t="s">
        <v>3750</v>
      </c>
      <c r="H359" s="293">
        <v>910</v>
      </c>
      <c r="I359" s="294">
        <v>89</v>
      </c>
      <c r="J359" s="277">
        <f t="shared" si="20"/>
        <v>910</v>
      </c>
      <c r="K359" s="277">
        <f t="shared" si="20"/>
        <v>89</v>
      </c>
    </row>
    <row r="360" spans="1:11" ht="28.95" customHeight="1" x14ac:dyDescent="0.3">
      <c r="A360" s="286">
        <f t="shared" si="21"/>
        <v>333</v>
      </c>
      <c r="B360" s="287" t="s">
        <v>1737</v>
      </c>
      <c r="C360" s="288">
        <v>7.3</v>
      </c>
      <c r="D360" s="287" t="s">
        <v>1135</v>
      </c>
      <c r="E360" s="274" t="s">
        <v>3751</v>
      </c>
      <c r="F360" s="287" t="s">
        <v>1135</v>
      </c>
      <c r="G360" s="287" t="s">
        <v>3464</v>
      </c>
      <c r="H360" s="293">
        <v>4912</v>
      </c>
      <c r="I360" s="294">
        <v>263</v>
      </c>
      <c r="J360" s="277">
        <f t="shared" si="20"/>
        <v>4912</v>
      </c>
      <c r="K360" s="277">
        <f t="shared" si="20"/>
        <v>263</v>
      </c>
    </row>
    <row r="361" spans="1:11" ht="28.95" customHeight="1" x14ac:dyDescent="0.3">
      <c r="A361" s="286">
        <f t="shared" si="21"/>
        <v>334</v>
      </c>
      <c r="B361" s="287" t="s">
        <v>1737</v>
      </c>
      <c r="C361" s="288">
        <v>7.31</v>
      </c>
      <c r="D361" s="287" t="s">
        <v>1135</v>
      </c>
      <c r="E361" s="274" t="s">
        <v>3752</v>
      </c>
      <c r="F361" s="287" t="s">
        <v>1135</v>
      </c>
      <c r="G361" s="287" t="s">
        <v>3464</v>
      </c>
      <c r="H361" s="293">
        <v>6520</v>
      </c>
      <c r="I361" s="294">
        <v>263</v>
      </c>
      <c r="J361" s="277">
        <f t="shared" si="20"/>
        <v>6520</v>
      </c>
      <c r="K361" s="277">
        <f t="shared" si="20"/>
        <v>263</v>
      </c>
    </row>
    <row r="362" spans="1:11" ht="28.95" customHeight="1" x14ac:dyDescent="0.3">
      <c r="A362" s="286">
        <f t="shared" si="21"/>
        <v>335</v>
      </c>
      <c r="B362" s="287" t="s">
        <v>1737</v>
      </c>
      <c r="C362" s="288">
        <v>7.32</v>
      </c>
      <c r="D362" s="287" t="s">
        <v>1136</v>
      </c>
      <c r="E362" s="274" t="s">
        <v>3753</v>
      </c>
      <c r="F362" s="287" t="s">
        <v>1136</v>
      </c>
      <c r="G362" s="287" t="s">
        <v>3464</v>
      </c>
      <c r="H362" s="293">
        <v>3092</v>
      </c>
      <c r="I362" s="294">
        <v>158</v>
      </c>
      <c r="J362" s="277">
        <f t="shared" si="20"/>
        <v>3092</v>
      </c>
      <c r="K362" s="277">
        <f t="shared" si="20"/>
        <v>158</v>
      </c>
    </row>
    <row r="363" spans="1:11" ht="28.95" customHeight="1" x14ac:dyDescent="0.3">
      <c r="A363" s="286">
        <f t="shared" si="21"/>
        <v>336</v>
      </c>
      <c r="B363" s="287" t="s">
        <v>1737</v>
      </c>
      <c r="C363" s="288">
        <v>7.33</v>
      </c>
      <c r="D363" s="287" t="s">
        <v>1136</v>
      </c>
      <c r="E363" s="274" t="s">
        <v>3754</v>
      </c>
      <c r="F363" s="287" t="s">
        <v>1136</v>
      </c>
      <c r="G363" s="287" t="s">
        <v>3464</v>
      </c>
      <c r="H363" s="293">
        <v>2255</v>
      </c>
      <c r="I363" s="294">
        <v>78</v>
      </c>
      <c r="J363" s="277">
        <f t="shared" si="20"/>
        <v>2255</v>
      </c>
      <c r="K363" s="277">
        <f t="shared" si="20"/>
        <v>78</v>
      </c>
    </row>
    <row r="364" spans="1:11" ht="28.95" customHeight="1" x14ac:dyDescent="0.3">
      <c r="A364" s="286">
        <f t="shared" si="21"/>
        <v>337</v>
      </c>
      <c r="B364" s="287" t="s">
        <v>1737</v>
      </c>
      <c r="C364" s="288">
        <v>7.34</v>
      </c>
      <c r="D364" s="287" t="s">
        <v>1136</v>
      </c>
      <c r="E364" s="274" t="s">
        <v>3755</v>
      </c>
      <c r="F364" s="287" t="s">
        <v>1136</v>
      </c>
      <c r="G364" s="287" t="s">
        <v>3464</v>
      </c>
      <c r="H364" s="293">
        <v>1437</v>
      </c>
      <c r="I364" s="294">
        <v>105</v>
      </c>
      <c r="J364" s="277">
        <f t="shared" si="20"/>
        <v>1437</v>
      </c>
      <c r="K364" s="277">
        <f t="shared" si="20"/>
        <v>105</v>
      </c>
    </row>
    <row r="365" spans="1:11" ht="28.95" customHeight="1" x14ac:dyDescent="0.3">
      <c r="A365" s="286">
        <f t="shared" si="21"/>
        <v>338</v>
      </c>
      <c r="B365" s="287" t="s">
        <v>1737</v>
      </c>
      <c r="C365" s="288">
        <v>7.35</v>
      </c>
      <c r="D365" s="287" t="s">
        <v>1137</v>
      </c>
      <c r="E365" s="274" t="s">
        <v>3756</v>
      </c>
      <c r="F365" s="287" t="s">
        <v>1137</v>
      </c>
      <c r="G365" s="287" t="s">
        <v>3464</v>
      </c>
      <c r="H365" s="293">
        <v>4058</v>
      </c>
      <c r="I365" s="294">
        <v>119</v>
      </c>
      <c r="J365" s="277">
        <f t="shared" si="20"/>
        <v>4058</v>
      </c>
      <c r="K365" s="277">
        <f t="shared" si="20"/>
        <v>119</v>
      </c>
    </row>
    <row r="366" spans="1:11" ht="28.95" customHeight="1" x14ac:dyDescent="0.3">
      <c r="A366" s="286">
        <f t="shared" si="21"/>
        <v>339</v>
      </c>
      <c r="B366" s="287" t="s">
        <v>1737</v>
      </c>
      <c r="C366" s="288">
        <v>7.36</v>
      </c>
      <c r="D366" s="287" t="s">
        <v>1137</v>
      </c>
      <c r="E366" s="274" t="s">
        <v>3757</v>
      </c>
      <c r="F366" s="287" t="s">
        <v>1137</v>
      </c>
      <c r="G366" s="287" t="s">
        <v>3464</v>
      </c>
      <c r="H366" s="293">
        <v>4213</v>
      </c>
      <c r="I366" s="294">
        <v>119</v>
      </c>
      <c r="J366" s="277">
        <f t="shared" si="20"/>
        <v>4213</v>
      </c>
      <c r="K366" s="277">
        <f t="shared" si="20"/>
        <v>119</v>
      </c>
    </row>
    <row r="367" spans="1:11" ht="28.95" customHeight="1" x14ac:dyDescent="0.3">
      <c r="A367" s="286">
        <f t="shared" si="21"/>
        <v>340</v>
      </c>
      <c r="B367" s="287" t="s">
        <v>1737</v>
      </c>
      <c r="C367" s="288">
        <v>7.37</v>
      </c>
      <c r="D367" s="287" t="s">
        <v>1137</v>
      </c>
      <c r="E367" s="274" t="s">
        <v>3758</v>
      </c>
      <c r="F367" s="287" t="s">
        <v>1137</v>
      </c>
      <c r="G367" s="287" t="s">
        <v>3464</v>
      </c>
      <c r="H367" s="293">
        <v>4234</v>
      </c>
      <c r="I367" s="294">
        <v>119</v>
      </c>
      <c r="J367" s="277">
        <f t="shared" si="20"/>
        <v>4234</v>
      </c>
      <c r="K367" s="277">
        <f t="shared" si="20"/>
        <v>119</v>
      </c>
    </row>
    <row r="368" spans="1:11" ht="28.95" customHeight="1" x14ac:dyDescent="0.3">
      <c r="A368" s="268" t="s">
        <v>3759</v>
      </c>
      <c r="B368" s="269"/>
      <c r="C368" s="269"/>
      <c r="D368" s="269"/>
      <c r="E368" s="269"/>
      <c r="F368" s="269"/>
      <c r="G368" s="269"/>
      <c r="H368" s="269"/>
      <c r="I368" s="270"/>
      <c r="J368" s="277">
        <f t="shared" si="20"/>
        <v>0</v>
      </c>
      <c r="K368" s="277">
        <f t="shared" si="20"/>
        <v>0</v>
      </c>
    </row>
    <row r="369" spans="1:11" ht="28.95" customHeight="1" x14ac:dyDescent="0.3">
      <c r="A369" s="286">
        <f>A367+1</f>
        <v>341</v>
      </c>
      <c r="B369" s="287" t="s">
        <v>1738</v>
      </c>
      <c r="C369" s="288">
        <v>8.01</v>
      </c>
      <c r="D369" s="287" t="s">
        <v>1138</v>
      </c>
      <c r="E369" s="274" t="s">
        <v>213</v>
      </c>
      <c r="F369" s="287" t="s">
        <v>1143</v>
      </c>
      <c r="G369" s="287" t="s">
        <v>3515</v>
      </c>
      <c r="H369" s="293">
        <v>73</v>
      </c>
      <c r="I369" s="294">
        <v>71</v>
      </c>
      <c r="J369" s="277">
        <f t="shared" si="20"/>
        <v>73</v>
      </c>
      <c r="K369" s="277">
        <f t="shared" si="20"/>
        <v>71</v>
      </c>
    </row>
    <row r="370" spans="1:11" ht="28.95" customHeight="1" x14ac:dyDescent="0.3">
      <c r="A370" s="286">
        <f>A369+1</f>
        <v>342</v>
      </c>
      <c r="B370" s="287" t="s">
        <v>1738</v>
      </c>
      <c r="C370" s="288">
        <v>8.02</v>
      </c>
      <c r="D370" s="287" t="s">
        <v>1138</v>
      </c>
      <c r="E370" s="274" t="s">
        <v>3760</v>
      </c>
      <c r="F370" s="287" t="s">
        <v>1143</v>
      </c>
      <c r="G370" s="287" t="s">
        <v>3515</v>
      </c>
      <c r="H370" s="293">
        <v>94</v>
      </c>
      <c r="I370" s="294">
        <v>60</v>
      </c>
      <c r="J370" s="277">
        <f t="shared" si="20"/>
        <v>94</v>
      </c>
      <c r="K370" s="277">
        <f t="shared" si="20"/>
        <v>60</v>
      </c>
    </row>
    <row r="371" spans="1:11" ht="28.95" customHeight="1" x14ac:dyDescent="0.3">
      <c r="A371" s="286">
        <f t="shared" ref="A371:A403" si="22">A370+1</f>
        <v>343</v>
      </c>
      <c r="B371" s="287" t="s">
        <v>1738</v>
      </c>
      <c r="C371" s="288">
        <v>8.0299999999999994</v>
      </c>
      <c r="D371" s="287" t="s">
        <v>1139</v>
      </c>
      <c r="E371" s="274" t="s">
        <v>3761</v>
      </c>
      <c r="F371" s="287" t="s">
        <v>1139</v>
      </c>
      <c r="G371" s="287" t="s">
        <v>3438</v>
      </c>
      <c r="H371" s="293">
        <v>199</v>
      </c>
      <c r="I371" s="294">
        <v>128</v>
      </c>
      <c r="J371" s="277">
        <f t="shared" si="20"/>
        <v>199</v>
      </c>
      <c r="K371" s="277">
        <f t="shared" si="20"/>
        <v>128</v>
      </c>
    </row>
    <row r="372" spans="1:11" ht="28.95" customHeight="1" x14ac:dyDescent="0.3">
      <c r="A372" s="286">
        <f t="shared" si="22"/>
        <v>344</v>
      </c>
      <c r="B372" s="287" t="s">
        <v>1738</v>
      </c>
      <c r="C372" s="288">
        <v>8.0399999999999991</v>
      </c>
      <c r="D372" s="287" t="s">
        <v>1140</v>
      </c>
      <c r="E372" s="274" t="s">
        <v>214</v>
      </c>
      <c r="F372" s="287" t="s">
        <v>1140</v>
      </c>
      <c r="G372" s="287" t="s">
        <v>3515</v>
      </c>
      <c r="H372" s="293">
        <v>52</v>
      </c>
      <c r="I372" s="294">
        <v>20</v>
      </c>
      <c r="J372" s="277">
        <f t="shared" si="20"/>
        <v>52</v>
      </c>
      <c r="K372" s="277">
        <f t="shared" si="20"/>
        <v>20</v>
      </c>
    </row>
    <row r="373" spans="1:11" ht="28.95" customHeight="1" x14ac:dyDescent="0.3">
      <c r="A373" s="286">
        <f t="shared" si="22"/>
        <v>345</v>
      </c>
      <c r="B373" s="287" t="s">
        <v>1738</v>
      </c>
      <c r="C373" s="288">
        <v>8.0500000000000007</v>
      </c>
      <c r="D373" s="287" t="s">
        <v>1140</v>
      </c>
      <c r="E373" s="274" t="s">
        <v>3762</v>
      </c>
      <c r="F373" s="287" t="s">
        <v>1140</v>
      </c>
      <c r="G373" s="287" t="s">
        <v>3515</v>
      </c>
      <c r="H373" s="293">
        <v>21</v>
      </c>
      <c r="I373" s="294">
        <v>20</v>
      </c>
      <c r="J373" s="277">
        <f t="shared" si="20"/>
        <v>21</v>
      </c>
      <c r="K373" s="277">
        <f t="shared" si="20"/>
        <v>20</v>
      </c>
    </row>
    <row r="374" spans="1:11" ht="28.95" customHeight="1" x14ac:dyDescent="0.3">
      <c r="A374" s="286">
        <f t="shared" si="22"/>
        <v>346</v>
      </c>
      <c r="B374" s="287" t="s">
        <v>1738</v>
      </c>
      <c r="C374" s="288">
        <v>8.06</v>
      </c>
      <c r="D374" s="287" t="s">
        <v>1141</v>
      </c>
      <c r="E374" s="274" t="s">
        <v>3763</v>
      </c>
      <c r="F374" s="287" t="s">
        <v>1141</v>
      </c>
      <c r="G374" s="287" t="s">
        <v>3438</v>
      </c>
      <c r="H374" s="293">
        <v>8939</v>
      </c>
      <c r="I374" s="294">
        <v>1064</v>
      </c>
      <c r="J374" s="277">
        <f t="shared" si="20"/>
        <v>8939</v>
      </c>
      <c r="K374" s="277">
        <f t="shared" si="20"/>
        <v>1064</v>
      </c>
    </row>
    <row r="375" spans="1:11" ht="28.95" customHeight="1" x14ac:dyDescent="0.3">
      <c r="A375" s="286">
        <f t="shared" si="22"/>
        <v>347</v>
      </c>
      <c r="B375" s="287" t="s">
        <v>1738</v>
      </c>
      <c r="C375" s="288">
        <v>8.07</v>
      </c>
      <c r="D375" s="287" t="s">
        <v>1138</v>
      </c>
      <c r="E375" s="274" t="s">
        <v>3764</v>
      </c>
      <c r="F375" s="287" t="s">
        <v>1143</v>
      </c>
      <c r="G375" s="287" t="s">
        <v>3515</v>
      </c>
      <c r="H375" s="293">
        <v>230</v>
      </c>
      <c r="I375" s="294">
        <v>7</v>
      </c>
      <c r="J375" s="277">
        <f t="shared" si="20"/>
        <v>230</v>
      </c>
      <c r="K375" s="277">
        <f t="shared" si="20"/>
        <v>7</v>
      </c>
    </row>
    <row r="376" spans="1:11" ht="28.95" customHeight="1" x14ac:dyDescent="0.3">
      <c r="A376" s="286">
        <f t="shared" si="22"/>
        <v>348</v>
      </c>
      <c r="B376" s="287" t="s">
        <v>1738</v>
      </c>
      <c r="C376" s="288">
        <v>8.08</v>
      </c>
      <c r="D376" s="287" t="s">
        <v>1141</v>
      </c>
      <c r="E376" s="274" t="s">
        <v>216</v>
      </c>
      <c r="F376" s="287" t="s">
        <v>1141</v>
      </c>
      <c r="G376" s="287" t="s">
        <v>3515</v>
      </c>
      <c r="H376" s="293">
        <v>342</v>
      </c>
      <c r="I376" s="294">
        <v>119</v>
      </c>
      <c r="J376" s="277">
        <f t="shared" si="20"/>
        <v>342</v>
      </c>
      <c r="K376" s="277">
        <f t="shared" si="20"/>
        <v>119</v>
      </c>
    </row>
    <row r="377" spans="1:11" ht="28.95" customHeight="1" x14ac:dyDescent="0.3">
      <c r="A377" s="286">
        <f t="shared" si="22"/>
        <v>349</v>
      </c>
      <c r="B377" s="287" t="s">
        <v>1738</v>
      </c>
      <c r="C377" s="288">
        <v>8.09</v>
      </c>
      <c r="D377" s="287" t="s">
        <v>1138</v>
      </c>
      <c r="E377" s="274" t="s">
        <v>3765</v>
      </c>
      <c r="F377" s="287" t="s">
        <v>1143</v>
      </c>
      <c r="G377" s="287" t="s">
        <v>3515</v>
      </c>
      <c r="H377" s="293">
        <v>104</v>
      </c>
      <c r="I377" s="294">
        <v>17</v>
      </c>
      <c r="J377" s="277">
        <f t="shared" si="20"/>
        <v>104</v>
      </c>
      <c r="K377" s="277">
        <f t="shared" si="20"/>
        <v>17</v>
      </c>
    </row>
    <row r="378" spans="1:11" ht="28.95" customHeight="1" x14ac:dyDescent="0.3">
      <c r="A378" s="286">
        <f t="shared" si="22"/>
        <v>350</v>
      </c>
      <c r="B378" s="287" t="s">
        <v>1738</v>
      </c>
      <c r="C378" s="288">
        <v>8.1</v>
      </c>
      <c r="D378" s="287" t="s">
        <v>1138</v>
      </c>
      <c r="E378" s="274" t="s">
        <v>3766</v>
      </c>
      <c r="F378" s="287" t="s">
        <v>1143</v>
      </c>
      <c r="G378" s="287" t="s">
        <v>3515</v>
      </c>
      <c r="H378" s="293">
        <v>115</v>
      </c>
      <c r="I378" s="294">
        <v>14</v>
      </c>
      <c r="J378" s="277">
        <f t="shared" si="20"/>
        <v>115</v>
      </c>
      <c r="K378" s="277">
        <f t="shared" si="20"/>
        <v>14</v>
      </c>
    </row>
    <row r="379" spans="1:11" ht="28.95" customHeight="1" x14ac:dyDescent="0.3">
      <c r="A379" s="286">
        <f t="shared" si="22"/>
        <v>351</v>
      </c>
      <c r="B379" s="287" t="s">
        <v>1738</v>
      </c>
      <c r="C379" s="288">
        <v>8.11</v>
      </c>
      <c r="D379" s="287" t="s">
        <v>1138</v>
      </c>
      <c r="E379" s="274" t="s">
        <v>3767</v>
      </c>
      <c r="F379" s="287" t="s">
        <v>1143</v>
      </c>
      <c r="G379" s="287" t="s">
        <v>3515</v>
      </c>
      <c r="H379" s="293">
        <v>250</v>
      </c>
      <c r="I379" s="294">
        <v>58</v>
      </c>
      <c r="J379" s="277">
        <f t="shared" si="20"/>
        <v>250</v>
      </c>
      <c r="K379" s="277">
        <f t="shared" si="20"/>
        <v>58</v>
      </c>
    </row>
    <row r="380" spans="1:11" ht="28.95" customHeight="1" x14ac:dyDescent="0.3">
      <c r="A380" s="286">
        <f t="shared" si="22"/>
        <v>352</v>
      </c>
      <c r="B380" s="287" t="s">
        <v>1738</v>
      </c>
      <c r="C380" s="288">
        <v>8.1199999999999992</v>
      </c>
      <c r="D380" s="287" t="s">
        <v>1138</v>
      </c>
      <c r="E380" s="274" t="s">
        <v>3768</v>
      </c>
      <c r="F380" s="287" t="s">
        <v>1143</v>
      </c>
      <c r="G380" s="287" t="s">
        <v>3464</v>
      </c>
      <c r="H380" s="293">
        <v>18</v>
      </c>
      <c r="I380" s="294">
        <v>18</v>
      </c>
      <c r="J380" s="277">
        <f t="shared" si="20"/>
        <v>18</v>
      </c>
      <c r="K380" s="277">
        <f t="shared" si="20"/>
        <v>18</v>
      </c>
    </row>
    <row r="381" spans="1:11" ht="28.95" customHeight="1" x14ac:dyDescent="0.3">
      <c r="A381" s="286">
        <f t="shared" si="22"/>
        <v>353</v>
      </c>
      <c r="B381" s="287" t="s">
        <v>1738</v>
      </c>
      <c r="C381" s="288">
        <v>8.1300000000000008</v>
      </c>
      <c r="D381" s="287" t="s">
        <v>1138</v>
      </c>
      <c r="E381" s="274" t="s">
        <v>3769</v>
      </c>
      <c r="F381" s="287" t="s">
        <v>1143</v>
      </c>
      <c r="G381" s="287" t="s">
        <v>3437</v>
      </c>
      <c r="H381" s="293">
        <v>2423</v>
      </c>
      <c r="I381" s="294">
        <v>1161</v>
      </c>
      <c r="J381" s="277">
        <f t="shared" si="20"/>
        <v>2423</v>
      </c>
      <c r="K381" s="277">
        <f t="shared" si="20"/>
        <v>1161</v>
      </c>
    </row>
    <row r="382" spans="1:11" ht="28.95" customHeight="1" x14ac:dyDescent="0.3">
      <c r="A382" s="286">
        <f t="shared" si="22"/>
        <v>354</v>
      </c>
      <c r="B382" s="287" t="s">
        <v>1738</v>
      </c>
      <c r="C382" s="288">
        <v>8.14</v>
      </c>
      <c r="D382" s="287" t="s">
        <v>1138</v>
      </c>
      <c r="E382" s="274" t="s">
        <v>3770</v>
      </c>
      <c r="F382" s="287" t="s">
        <v>1143</v>
      </c>
      <c r="G382" s="287" t="s">
        <v>3447</v>
      </c>
      <c r="H382" s="293">
        <v>4798</v>
      </c>
      <c r="I382" s="294">
        <v>3127</v>
      </c>
      <c r="J382" s="277">
        <f t="shared" si="20"/>
        <v>4798</v>
      </c>
      <c r="K382" s="277">
        <f t="shared" si="20"/>
        <v>3127</v>
      </c>
    </row>
    <row r="383" spans="1:11" ht="28.95" customHeight="1" x14ac:dyDescent="0.3">
      <c r="A383" s="286">
        <f t="shared" si="22"/>
        <v>355</v>
      </c>
      <c r="B383" s="287" t="s">
        <v>1738</v>
      </c>
      <c r="C383" s="288">
        <v>8.15</v>
      </c>
      <c r="D383" s="287" t="s">
        <v>1138</v>
      </c>
      <c r="E383" s="274" t="s">
        <v>3771</v>
      </c>
      <c r="F383" s="287" t="s">
        <v>1143</v>
      </c>
      <c r="G383" s="287" t="s">
        <v>3447</v>
      </c>
      <c r="H383" s="293">
        <v>1086</v>
      </c>
      <c r="I383" s="294">
        <v>755</v>
      </c>
      <c r="J383" s="277">
        <f t="shared" si="20"/>
        <v>1086</v>
      </c>
      <c r="K383" s="277">
        <f t="shared" si="20"/>
        <v>755</v>
      </c>
    </row>
    <row r="384" spans="1:11" ht="28.95" customHeight="1" x14ac:dyDescent="0.3">
      <c r="A384" s="286">
        <f t="shared" si="22"/>
        <v>356</v>
      </c>
      <c r="B384" s="287" t="s">
        <v>1738</v>
      </c>
      <c r="C384" s="288">
        <v>8.16</v>
      </c>
      <c r="D384" s="287" t="s">
        <v>1138</v>
      </c>
      <c r="E384" s="274" t="s">
        <v>3772</v>
      </c>
      <c r="F384" s="287" t="s">
        <v>1143</v>
      </c>
      <c r="G384" s="287" t="s">
        <v>3437</v>
      </c>
      <c r="H384" s="293">
        <v>258</v>
      </c>
      <c r="I384" s="294">
        <v>186</v>
      </c>
      <c r="J384" s="277">
        <f t="shared" si="20"/>
        <v>258</v>
      </c>
      <c r="K384" s="277">
        <f t="shared" si="20"/>
        <v>186</v>
      </c>
    </row>
    <row r="385" spans="1:11" ht="28.95" customHeight="1" x14ac:dyDescent="0.3">
      <c r="A385" s="286">
        <f t="shared" si="22"/>
        <v>357</v>
      </c>
      <c r="B385" s="287" t="s">
        <v>1738</v>
      </c>
      <c r="C385" s="288">
        <v>8.17</v>
      </c>
      <c r="D385" s="287" t="s">
        <v>1138</v>
      </c>
      <c r="E385" s="274" t="s">
        <v>3773</v>
      </c>
      <c r="F385" s="287" t="s">
        <v>1143</v>
      </c>
      <c r="G385" s="287" t="s">
        <v>3515</v>
      </c>
      <c r="H385" s="293">
        <v>8</v>
      </c>
      <c r="I385" s="294">
        <v>8</v>
      </c>
      <c r="J385" s="277">
        <f t="shared" si="20"/>
        <v>8</v>
      </c>
      <c r="K385" s="277">
        <f t="shared" si="20"/>
        <v>8</v>
      </c>
    </row>
    <row r="386" spans="1:11" ht="28.95" customHeight="1" x14ac:dyDescent="0.3">
      <c r="A386" s="286">
        <f t="shared" si="22"/>
        <v>358</v>
      </c>
      <c r="B386" s="287" t="s">
        <v>1738</v>
      </c>
      <c r="C386" s="288">
        <v>8.18</v>
      </c>
      <c r="D386" s="287" t="s">
        <v>1138</v>
      </c>
      <c r="E386" s="274" t="s">
        <v>3774</v>
      </c>
      <c r="F386" s="287" t="s">
        <v>1143</v>
      </c>
      <c r="G386" s="287" t="s">
        <v>3447</v>
      </c>
      <c r="H386" s="293">
        <v>1081</v>
      </c>
      <c r="I386" s="294">
        <v>474</v>
      </c>
      <c r="J386" s="277">
        <f t="shared" si="20"/>
        <v>1081</v>
      </c>
      <c r="K386" s="277">
        <f t="shared" si="20"/>
        <v>474</v>
      </c>
    </row>
    <row r="387" spans="1:11" ht="28.95" customHeight="1" x14ac:dyDescent="0.3">
      <c r="A387" s="286">
        <f t="shared" si="22"/>
        <v>359</v>
      </c>
      <c r="B387" s="287" t="s">
        <v>1738</v>
      </c>
      <c r="C387" s="288">
        <v>8.19</v>
      </c>
      <c r="D387" s="287" t="s">
        <v>1138</v>
      </c>
      <c r="E387" s="274" t="s">
        <v>219</v>
      </c>
      <c r="F387" s="287" t="s">
        <v>1143</v>
      </c>
      <c r="G387" s="287" t="s">
        <v>3464</v>
      </c>
      <c r="H387" s="293">
        <v>435</v>
      </c>
      <c r="I387" s="294">
        <v>239</v>
      </c>
      <c r="J387" s="277">
        <f t="shared" si="20"/>
        <v>435</v>
      </c>
      <c r="K387" s="277">
        <f t="shared" si="20"/>
        <v>239</v>
      </c>
    </row>
    <row r="388" spans="1:11" ht="28.95" customHeight="1" x14ac:dyDescent="0.3">
      <c r="A388" s="286">
        <f t="shared" si="22"/>
        <v>360</v>
      </c>
      <c r="B388" s="287" t="s">
        <v>1738</v>
      </c>
      <c r="C388" s="288">
        <v>8.1999999999999993</v>
      </c>
      <c r="D388" s="287" t="s">
        <v>1138</v>
      </c>
      <c r="E388" s="274" t="s">
        <v>220</v>
      </c>
      <c r="F388" s="287" t="s">
        <v>1143</v>
      </c>
      <c r="G388" s="287" t="s">
        <v>3464</v>
      </c>
      <c r="H388" s="293">
        <v>835</v>
      </c>
      <c r="I388" s="294">
        <v>345</v>
      </c>
      <c r="J388" s="277">
        <f t="shared" si="20"/>
        <v>835</v>
      </c>
      <c r="K388" s="277">
        <f t="shared" si="20"/>
        <v>345</v>
      </c>
    </row>
    <row r="389" spans="1:11" ht="28.95" customHeight="1" x14ac:dyDescent="0.3">
      <c r="A389" s="286">
        <f t="shared" si="22"/>
        <v>361</v>
      </c>
      <c r="B389" s="287" t="s">
        <v>1738</v>
      </c>
      <c r="C389" s="288">
        <v>8.2100000000000009</v>
      </c>
      <c r="D389" s="287" t="s">
        <v>1138</v>
      </c>
      <c r="E389" s="274" t="s">
        <v>3775</v>
      </c>
      <c r="F389" s="287" t="s">
        <v>1143</v>
      </c>
      <c r="G389" s="287" t="s">
        <v>3464</v>
      </c>
      <c r="H389" s="293">
        <v>506</v>
      </c>
      <c r="I389" s="294">
        <v>395</v>
      </c>
      <c r="J389" s="277">
        <f t="shared" ref="J389:K452" si="23">ROUNDUP(H389,0)</f>
        <v>506</v>
      </c>
      <c r="K389" s="277">
        <f t="shared" si="23"/>
        <v>395</v>
      </c>
    </row>
    <row r="390" spans="1:11" ht="28.95" customHeight="1" x14ac:dyDescent="0.3">
      <c r="A390" s="286">
        <f t="shared" si="22"/>
        <v>362</v>
      </c>
      <c r="B390" s="287" t="s">
        <v>1738</v>
      </c>
      <c r="C390" s="288">
        <v>8.2200000000000006</v>
      </c>
      <c r="D390" s="287" t="s">
        <v>1138</v>
      </c>
      <c r="E390" s="274" t="s">
        <v>3776</v>
      </c>
      <c r="F390" s="287" t="s">
        <v>1143</v>
      </c>
      <c r="G390" s="287" t="s">
        <v>3515</v>
      </c>
      <c r="H390" s="293">
        <v>26</v>
      </c>
      <c r="I390" s="294">
        <v>15</v>
      </c>
      <c r="J390" s="277">
        <f t="shared" si="23"/>
        <v>26</v>
      </c>
      <c r="K390" s="277">
        <f t="shared" si="23"/>
        <v>15</v>
      </c>
    </row>
    <row r="391" spans="1:11" ht="28.95" customHeight="1" x14ac:dyDescent="0.3">
      <c r="A391" s="286">
        <f t="shared" si="22"/>
        <v>363</v>
      </c>
      <c r="B391" s="287" t="s">
        <v>1738</v>
      </c>
      <c r="C391" s="288">
        <v>8.23</v>
      </c>
      <c r="D391" s="287" t="s">
        <v>1138</v>
      </c>
      <c r="E391" s="274" t="s">
        <v>3777</v>
      </c>
      <c r="F391" s="287" t="s">
        <v>1143</v>
      </c>
      <c r="G391" s="287" t="s">
        <v>3515</v>
      </c>
      <c r="H391" s="293">
        <v>10</v>
      </c>
      <c r="I391" s="294">
        <v>0</v>
      </c>
      <c r="J391" s="277">
        <f t="shared" si="23"/>
        <v>10</v>
      </c>
      <c r="K391" s="277">
        <f t="shared" si="23"/>
        <v>0</v>
      </c>
    </row>
    <row r="392" spans="1:11" ht="28.95" customHeight="1" x14ac:dyDescent="0.3">
      <c r="A392" s="286">
        <f t="shared" si="22"/>
        <v>364</v>
      </c>
      <c r="B392" s="287" t="s">
        <v>1738</v>
      </c>
      <c r="C392" s="288">
        <v>8.24</v>
      </c>
      <c r="D392" s="287" t="s">
        <v>1130</v>
      </c>
      <c r="E392" s="274" t="s">
        <v>3778</v>
      </c>
      <c r="F392" s="287" t="s">
        <v>1143</v>
      </c>
      <c r="G392" s="287" t="s">
        <v>3515</v>
      </c>
      <c r="H392" s="293">
        <v>938</v>
      </c>
      <c r="I392" s="294">
        <v>48</v>
      </c>
      <c r="J392" s="277">
        <f t="shared" si="23"/>
        <v>938</v>
      </c>
      <c r="K392" s="277">
        <f t="shared" si="23"/>
        <v>48</v>
      </c>
    </row>
    <row r="393" spans="1:11" ht="28.95" customHeight="1" x14ac:dyDescent="0.3">
      <c r="A393" s="286">
        <f t="shared" si="22"/>
        <v>365</v>
      </c>
      <c r="B393" s="287" t="s">
        <v>1738</v>
      </c>
      <c r="C393" s="288">
        <v>8.25</v>
      </c>
      <c r="D393" s="287" t="s">
        <v>1142</v>
      </c>
      <c r="E393" s="274" t="s">
        <v>3779</v>
      </c>
      <c r="F393" s="287" t="s">
        <v>1143</v>
      </c>
      <c r="G393" s="287" t="s">
        <v>3515</v>
      </c>
      <c r="H393" s="293">
        <v>136</v>
      </c>
      <c r="I393" s="294">
        <v>6</v>
      </c>
      <c r="J393" s="277">
        <f t="shared" si="23"/>
        <v>136</v>
      </c>
      <c r="K393" s="277">
        <f t="shared" si="23"/>
        <v>6</v>
      </c>
    </row>
    <row r="394" spans="1:11" ht="28.95" customHeight="1" x14ac:dyDescent="0.3">
      <c r="A394" s="286">
        <f t="shared" si="22"/>
        <v>366</v>
      </c>
      <c r="B394" s="287" t="s">
        <v>1738</v>
      </c>
      <c r="C394" s="288">
        <v>8.26</v>
      </c>
      <c r="D394" s="287" t="s">
        <v>1142</v>
      </c>
      <c r="E394" s="274" t="s">
        <v>3780</v>
      </c>
      <c r="F394" s="287" t="s">
        <v>1143</v>
      </c>
      <c r="G394" s="287" t="s">
        <v>3515</v>
      </c>
      <c r="H394" s="293">
        <v>127</v>
      </c>
      <c r="I394" s="294">
        <v>4</v>
      </c>
      <c r="J394" s="277">
        <f t="shared" si="23"/>
        <v>127</v>
      </c>
      <c r="K394" s="277">
        <f t="shared" si="23"/>
        <v>4</v>
      </c>
    </row>
    <row r="395" spans="1:11" ht="28.95" customHeight="1" x14ac:dyDescent="0.3">
      <c r="A395" s="286">
        <f t="shared" si="22"/>
        <v>367</v>
      </c>
      <c r="B395" s="287" t="s">
        <v>1738</v>
      </c>
      <c r="C395" s="288">
        <v>8.27</v>
      </c>
      <c r="D395" s="287" t="s">
        <v>1129</v>
      </c>
      <c r="E395" s="274" t="s">
        <v>3781</v>
      </c>
      <c r="F395" s="287" t="s">
        <v>1143</v>
      </c>
      <c r="G395" s="287" t="s">
        <v>3464</v>
      </c>
      <c r="H395" s="293">
        <v>353</v>
      </c>
      <c r="I395" s="294">
        <v>48</v>
      </c>
      <c r="J395" s="277">
        <f t="shared" si="23"/>
        <v>353</v>
      </c>
      <c r="K395" s="277">
        <f t="shared" si="23"/>
        <v>48</v>
      </c>
    </row>
    <row r="396" spans="1:11" ht="28.95" customHeight="1" x14ac:dyDescent="0.3">
      <c r="A396" s="286">
        <f t="shared" si="22"/>
        <v>368</v>
      </c>
      <c r="B396" s="287" t="s">
        <v>1738</v>
      </c>
      <c r="C396" s="263">
        <v>8.2799999999999994</v>
      </c>
      <c r="D396" s="287" t="s">
        <v>1143</v>
      </c>
      <c r="E396" s="274" t="s">
        <v>3782</v>
      </c>
      <c r="F396" s="287"/>
      <c r="G396" s="298" t="s">
        <v>3515</v>
      </c>
      <c r="H396" s="293">
        <v>881</v>
      </c>
      <c r="I396" s="294">
        <v>101</v>
      </c>
      <c r="J396" s="277">
        <f t="shared" si="23"/>
        <v>881</v>
      </c>
      <c r="K396" s="277">
        <f t="shared" si="23"/>
        <v>101</v>
      </c>
    </row>
    <row r="397" spans="1:11" ht="28.95" customHeight="1" x14ac:dyDescent="0.3">
      <c r="A397" s="286">
        <f t="shared" si="22"/>
        <v>369</v>
      </c>
      <c r="B397" s="287" t="s">
        <v>1738</v>
      </c>
      <c r="C397" s="263">
        <v>8.2899999999999991</v>
      </c>
      <c r="D397" s="287" t="s">
        <v>1143</v>
      </c>
      <c r="E397" s="274" t="s">
        <v>3783</v>
      </c>
      <c r="F397" s="287"/>
      <c r="G397" s="298" t="s">
        <v>3437</v>
      </c>
      <c r="H397" s="293">
        <v>1290</v>
      </c>
      <c r="I397" s="294">
        <v>97</v>
      </c>
      <c r="J397" s="277">
        <f t="shared" si="23"/>
        <v>1290</v>
      </c>
      <c r="K397" s="277">
        <f t="shared" si="23"/>
        <v>97</v>
      </c>
    </row>
    <row r="398" spans="1:11" ht="28.95" customHeight="1" x14ac:dyDescent="0.3">
      <c r="A398" s="286">
        <f t="shared" si="22"/>
        <v>370</v>
      </c>
      <c r="B398" s="287" t="s">
        <v>1738</v>
      </c>
      <c r="C398" s="264">
        <v>8.3000000000000007</v>
      </c>
      <c r="D398" s="287" t="s">
        <v>1143</v>
      </c>
      <c r="E398" s="274" t="s">
        <v>225</v>
      </c>
      <c r="F398" s="287"/>
      <c r="G398" s="298" t="s">
        <v>3437</v>
      </c>
      <c r="H398" s="293">
        <v>1127</v>
      </c>
      <c r="I398" s="294">
        <v>97</v>
      </c>
      <c r="J398" s="277">
        <f t="shared" si="23"/>
        <v>1127</v>
      </c>
      <c r="K398" s="277">
        <f t="shared" si="23"/>
        <v>97</v>
      </c>
    </row>
    <row r="399" spans="1:11" ht="28.95" customHeight="1" x14ac:dyDescent="0.3">
      <c r="A399" s="286">
        <f t="shared" si="22"/>
        <v>371</v>
      </c>
      <c r="B399" s="287" t="s">
        <v>1738</v>
      </c>
      <c r="C399" s="263">
        <v>8.31</v>
      </c>
      <c r="D399" s="287" t="s">
        <v>1143</v>
      </c>
      <c r="E399" s="274" t="s">
        <v>3784</v>
      </c>
      <c r="F399" s="287"/>
      <c r="G399" s="298" t="s">
        <v>3437</v>
      </c>
      <c r="H399" s="293">
        <v>125</v>
      </c>
      <c r="I399" s="294">
        <v>125</v>
      </c>
      <c r="J399" s="277">
        <f t="shared" si="23"/>
        <v>125</v>
      </c>
      <c r="K399" s="277">
        <f t="shared" si="23"/>
        <v>125</v>
      </c>
    </row>
    <row r="400" spans="1:11" ht="28.95" customHeight="1" x14ac:dyDescent="0.3">
      <c r="A400" s="286">
        <f t="shared" si="22"/>
        <v>372</v>
      </c>
      <c r="B400" s="287" t="s">
        <v>1738</v>
      </c>
      <c r="C400" s="288">
        <v>8.32</v>
      </c>
      <c r="D400" s="287" t="s">
        <v>1144</v>
      </c>
      <c r="E400" s="274" t="s">
        <v>3785</v>
      </c>
      <c r="F400" s="287" t="s">
        <v>1143</v>
      </c>
      <c r="G400" s="287" t="s">
        <v>3685</v>
      </c>
      <c r="H400" s="293">
        <v>715</v>
      </c>
      <c r="I400" s="294">
        <v>121</v>
      </c>
      <c r="J400" s="277">
        <f t="shared" si="23"/>
        <v>715</v>
      </c>
      <c r="K400" s="277">
        <f t="shared" si="23"/>
        <v>121</v>
      </c>
    </row>
    <row r="401" spans="1:11" ht="28.95" customHeight="1" x14ac:dyDescent="0.3">
      <c r="A401" s="286">
        <f t="shared" si="22"/>
        <v>373</v>
      </c>
      <c r="B401" s="287" t="s">
        <v>1738</v>
      </c>
      <c r="C401" s="288">
        <v>8.33</v>
      </c>
      <c r="D401" s="287" t="s">
        <v>1145</v>
      </c>
      <c r="E401" s="274" t="s">
        <v>3786</v>
      </c>
      <c r="F401" s="287" t="s">
        <v>1143</v>
      </c>
      <c r="G401" s="287" t="s">
        <v>3685</v>
      </c>
      <c r="H401" s="293">
        <v>552</v>
      </c>
      <c r="I401" s="294">
        <v>121</v>
      </c>
      <c r="J401" s="277">
        <f t="shared" si="23"/>
        <v>552</v>
      </c>
      <c r="K401" s="277">
        <f t="shared" si="23"/>
        <v>121</v>
      </c>
    </row>
    <row r="402" spans="1:11" ht="28.95" customHeight="1" x14ac:dyDescent="0.3">
      <c r="A402" s="286">
        <f t="shared" si="22"/>
        <v>374</v>
      </c>
      <c r="B402" s="287" t="s">
        <v>1738</v>
      </c>
      <c r="C402" s="288">
        <v>8.34</v>
      </c>
      <c r="D402" s="298" t="s">
        <v>1107</v>
      </c>
      <c r="E402" s="274" t="s">
        <v>3787</v>
      </c>
      <c r="F402" s="287" t="s">
        <v>1143</v>
      </c>
      <c r="G402" s="287" t="s">
        <v>3685</v>
      </c>
      <c r="H402" s="293">
        <v>331</v>
      </c>
      <c r="I402" s="294">
        <v>5</v>
      </c>
      <c r="J402" s="277">
        <f t="shared" si="23"/>
        <v>331</v>
      </c>
      <c r="K402" s="277">
        <f t="shared" si="23"/>
        <v>5</v>
      </c>
    </row>
    <row r="403" spans="1:11" ht="28.95" customHeight="1" x14ac:dyDescent="0.3">
      <c r="A403" s="286">
        <f t="shared" si="22"/>
        <v>375</v>
      </c>
      <c r="B403" s="287" t="s">
        <v>1738</v>
      </c>
      <c r="C403" s="288">
        <v>8.35</v>
      </c>
      <c r="D403" s="298" t="s">
        <v>1107</v>
      </c>
      <c r="E403" s="274" t="s">
        <v>3788</v>
      </c>
      <c r="F403" s="287" t="s">
        <v>1143</v>
      </c>
      <c r="G403" s="287" t="s">
        <v>3685</v>
      </c>
      <c r="H403" s="293">
        <v>265</v>
      </c>
      <c r="I403" s="294">
        <v>4</v>
      </c>
      <c r="J403" s="277">
        <f t="shared" si="23"/>
        <v>265</v>
      </c>
      <c r="K403" s="277">
        <f t="shared" si="23"/>
        <v>4</v>
      </c>
    </row>
    <row r="404" spans="1:11" ht="28.95" customHeight="1" x14ac:dyDescent="0.3">
      <c r="A404" s="268" t="s">
        <v>3789</v>
      </c>
      <c r="B404" s="269"/>
      <c r="C404" s="269"/>
      <c r="D404" s="269"/>
      <c r="E404" s="269"/>
      <c r="F404" s="269"/>
      <c r="G404" s="269"/>
      <c r="H404" s="269"/>
      <c r="I404" s="270"/>
      <c r="J404" s="277">
        <f t="shared" si="23"/>
        <v>0</v>
      </c>
      <c r="K404" s="277">
        <f t="shared" si="23"/>
        <v>0</v>
      </c>
    </row>
    <row r="405" spans="1:11" s="278" customFormat="1" ht="28.95" customHeight="1" x14ac:dyDescent="0.3">
      <c r="A405" s="286">
        <f>A403+1</f>
        <v>376</v>
      </c>
      <c r="B405" s="287" t="s">
        <v>1739</v>
      </c>
      <c r="C405" s="288">
        <v>11.01</v>
      </c>
      <c r="D405" s="298" t="s">
        <v>1146</v>
      </c>
      <c r="E405" s="274" t="s">
        <v>3790</v>
      </c>
      <c r="F405" s="287" t="s">
        <v>1481</v>
      </c>
      <c r="G405" s="287" t="s">
        <v>3791</v>
      </c>
      <c r="H405" s="275">
        <v>1701</v>
      </c>
      <c r="I405" s="276">
        <v>443</v>
      </c>
      <c r="J405" s="277">
        <f t="shared" si="23"/>
        <v>1701</v>
      </c>
      <c r="K405" s="277">
        <f t="shared" si="23"/>
        <v>443</v>
      </c>
    </row>
    <row r="406" spans="1:11" s="278" customFormat="1" ht="28.95" customHeight="1" x14ac:dyDescent="0.3">
      <c r="A406" s="286">
        <f>A405+1</f>
        <v>377</v>
      </c>
      <c r="B406" s="287" t="s">
        <v>1739</v>
      </c>
      <c r="C406" s="288">
        <v>11.02</v>
      </c>
      <c r="D406" s="298" t="s">
        <v>1147</v>
      </c>
      <c r="E406" s="274" t="s">
        <v>3792</v>
      </c>
      <c r="F406" s="287" t="s">
        <v>1482</v>
      </c>
      <c r="G406" s="287" t="s">
        <v>3791</v>
      </c>
      <c r="H406" s="275">
        <v>6061</v>
      </c>
      <c r="I406" s="276">
        <v>1538</v>
      </c>
      <c r="J406" s="277">
        <f t="shared" si="23"/>
        <v>6061</v>
      </c>
      <c r="K406" s="277">
        <f t="shared" si="23"/>
        <v>1538</v>
      </c>
    </row>
    <row r="407" spans="1:11" s="278" customFormat="1" ht="28.95" customHeight="1" x14ac:dyDescent="0.3">
      <c r="A407" s="286">
        <v>380</v>
      </c>
      <c r="B407" s="287" t="s">
        <v>1739</v>
      </c>
      <c r="C407" s="288">
        <v>11.03</v>
      </c>
      <c r="D407" s="298"/>
      <c r="E407" s="274" t="s">
        <v>3793</v>
      </c>
      <c r="F407" s="287"/>
      <c r="G407" s="287" t="s">
        <v>3791</v>
      </c>
      <c r="H407" s="275">
        <v>5728</v>
      </c>
      <c r="I407" s="276">
        <v>1538</v>
      </c>
      <c r="J407" s="277">
        <f t="shared" si="23"/>
        <v>5728</v>
      </c>
      <c r="K407" s="277">
        <f t="shared" si="23"/>
        <v>1538</v>
      </c>
    </row>
    <row r="408" spans="1:11" s="278" customFormat="1" ht="28.95" customHeight="1" x14ac:dyDescent="0.3">
      <c r="A408" s="286">
        <f t="shared" ref="A408" si="24">A407+1</f>
        <v>381</v>
      </c>
      <c r="B408" s="287" t="s">
        <v>1739</v>
      </c>
      <c r="C408" s="288">
        <v>11.04</v>
      </c>
      <c r="D408" s="298" t="s">
        <v>1148</v>
      </c>
      <c r="E408" s="274" t="s">
        <v>3794</v>
      </c>
      <c r="F408" s="287" t="s">
        <v>1483</v>
      </c>
      <c r="G408" s="287" t="s">
        <v>3791</v>
      </c>
      <c r="H408" s="275">
        <v>5695</v>
      </c>
      <c r="I408" s="276">
        <v>1538</v>
      </c>
      <c r="J408" s="277">
        <f t="shared" si="23"/>
        <v>5695</v>
      </c>
      <c r="K408" s="277">
        <f t="shared" si="23"/>
        <v>1538</v>
      </c>
    </row>
    <row r="409" spans="1:11" s="278" customFormat="1" ht="28.95" customHeight="1" x14ac:dyDescent="0.3">
      <c r="A409" s="286">
        <v>382</v>
      </c>
      <c r="B409" s="287" t="s">
        <v>1739</v>
      </c>
      <c r="C409" s="288">
        <v>11.06</v>
      </c>
      <c r="D409" s="298" t="s">
        <v>1149</v>
      </c>
      <c r="E409" s="274" t="s">
        <v>3795</v>
      </c>
      <c r="F409" s="287" t="s">
        <v>1484</v>
      </c>
      <c r="G409" s="287" t="s">
        <v>3628</v>
      </c>
      <c r="H409" s="275">
        <v>2334</v>
      </c>
      <c r="I409" s="276">
        <v>982</v>
      </c>
      <c r="J409" s="277">
        <f t="shared" si="23"/>
        <v>2334</v>
      </c>
      <c r="K409" s="277">
        <f t="shared" si="23"/>
        <v>982</v>
      </c>
    </row>
    <row r="410" spans="1:11" s="278" customFormat="1" ht="28.95" customHeight="1" x14ac:dyDescent="0.3">
      <c r="A410" s="286">
        <v>383</v>
      </c>
      <c r="B410" s="287" t="s">
        <v>1739</v>
      </c>
      <c r="C410" s="288">
        <v>11.07</v>
      </c>
      <c r="D410" s="298" t="s">
        <v>1150</v>
      </c>
      <c r="E410" s="274" t="s">
        <v>228</v>
      </c>
      <c r="F410" s="287" t="s">
        <v>1485</v>
      </c>
      <c r="G410" s="287" t="s">
        <v>3791</v>
      </c>
      <c r="H410" s="275">
        <v>5597</v>
      </c>
      <c r="I410" s="276">
        <v>2168</v>
      </c>
      <c r="J410" s="277">
        <f t="shared" si="23"/>
        <v>5597</v>
      </c>
      <c r="K410" s="277">
        <f t="shared" si="23"/>
        <v>2168</v>
      </c>
    </row>
    <row r="411" spans="1:11" s="278" customFormat="1" ht="28.95" customHeight="1" x14ac:dyDescent="0.3">
      <c r="A411" s="286">
        <f>A410+1</f>
        <v>384</v>
      </c>
      <c r="B411" s="287" t="s">
        <v>1739</v>
      </c>
      <c r="C411" s="288">
        <v>11.08</v>
      </c>
      <c r="D411" s="298" t="s">
        <v>1151</v>
      </c>
      <c r="E411" s="274" t="s">
        <v>229</v>
      </c>
      <c r="F411" s="287" t="s">
        <v>1486</v>
      </c>
      <c r="G411" s="287" t="s">
        <v>3464</v>
      </c>
      <c r="H411" s="275">
        <v>1949</v>
      </c>
      <c r="I411" s="276">
        <v>432</v>
      </c>
      <c r="J411" s="277">
        <f t="shared" si="23"/>
        <v>1949</v>
      </c>
      <c r="K411" s="277">
        <f t="shared" si="23"/>
        <v>432</v>
      </c>
    </row>
    <row r="412" spans="1:11" s="278" customFormat="1" ht="28.95" customHeight="1" x14ac:dyDescent="0.3">
      <c r="A412" s="286">
        <f t="shared" ref="A412:A432" si="25">A411+1</f>
        <v>385</v>
      </c>
      <c r="B412" s="287" t="s">
        <v>1739</v>
      </c>
      <c r="C412" s="288">
        <v>11.09</v>
      </c>
      <c r="D412" s="298" t="s">
        <v>1151</v>
      </c>
      <c r="E412" s="274" t="s">
        <v>230</v>
      </c>
      <c r="F412" s="287" t="s">
        <v>1486</v>
      </c>
      <c r="G412" s="287" t="s">
        <v>3464</v>
      </c>
      <c r="H412" s="275">
        <v>2733</v>
      </c>
      <c r="I412" s="276">
        <v>432</v>
      </c>
      <c r="J412" s="277">
        <f t="shared" si="23"/>
        <v>2733</v>
      </c>
      <c r="K412" s="277">
        <f t="shared" si="23"/>
        <v>432</v>
      </c>
    </row>
    <row r="413" spans="1:11" s="278" customFormat="1" ht="28.95" customHeight="1" x14ac:dyDescent="0.3">
      <c r="A413" s="286">
        <f t="shared" si="25"/>
        <v>386</v>
      </c>
      <c r="B413" s="287" t="s">
        <v>1739</v>
      </c>
      <c r="C413" s="288">
        <v>11.1</v>
      </c>
      <c r="D413" s="298" t="s">
        <v>1151</v>
      </c>
      <c r="E413" s="274" t="s">
        <v>231</v>
      </c>
      <c r="F413" s="287" t="s">
        <v>1486</v>
      </c>
      <c r="G413" s="287" t="s">
        <v>3464</v>
      </c>
      <c r="H413" s="275">
        <v>4099</v>
      </c>
      <c r="I413" s="276">
        <v>432</v>
      </c>
      <c r="J413" s="277">
        <f t="shared" si="23"/>
        <v>4099</v>
      </c>
      <c r="K413" s="277">
        <f t="shared" si="23"/>
        <v>432</v>
      </c>
    </row>
    <row r="414" spans="1:11" s="278" customFormat="1" ht="28.95" customHeight="1" x14ac:dyDescent="0.3">
      <c r="A414" s="286">
        <f t="shared" si="25"/>
        <v>387</v>
      </c>
      <c r="B414" s="287" t="s">
        <v>1739</v>
      </c>
      <c r="C414" s="288">
        <v>11.11</v>
      </c>
      <c r="D414" s="298" t="s">
        <v>1151</v>
      </c>
      <c r="E414" s="274" t="s">
        <v>232</v>
      </c>
      <c r="F414" s="287" t="s">
        <v>1486</v>
      </c>
      <c r="G414" s="287" t="s">
        <v>3464</v>
      </c>
      <c r="H414" s="275">
        <v>4844</v>
      </c>
      <c r="I414" s="276">
        <v>432</v>
      </c>
      <c r="J414" s="277">
        <f t="shared" si="23"/>
        <v>4844</v>
      </c>
      <c r="K414" s="277">
        <f t="shared" si="23"/>
        <v>432</v>
      </c>
    </row>
    <row r="415" spans="1:11" s="278" customFormat="1" ht="28.95" customHeight="1" x14ac:dyDescent="0.3">
      <c r="A415" s="286">
        <f t="shared" si="25"/>
        <v>388</v>
      </c>
      <c r="B415" s="287" t="s">
        <v>1739</v>
      </c>
      <c r="C415" s="288">
        <v>11.12</v>
      </c>
      <c r="D415" s="298" t="s">
        <v>1151</v>
      </c>
      <c r="E415" s="274" t="s">
        <v>3796</v>
      </c>
      <c r="F415" s="287" t="s">
        <v>1486</v>
      </c>
      <c r="G415" s="287" t="s">
        <v>3464</v>
      </c>
      <c r="H415" s="275">
        <v>5465</v>
      </c>
      <c r="I415" s="276">
        <v>432</v>
      </c>
      <c r="J415" s="277">
        <f t="shared" si="23"/>
        <v>5465</v>
      </c>
      <c r="K415" s="277">
        <f t="shared" si="23"/>
        <v>432</v>
      </c>
    </row>
    <row r="416" spans="1:11" s="278" customFormat="1" ht="28.95" customHeight="1" x14ac:dyDescent="0.3">
      <c r="A416" s="286">
        <f t="shared" si="25"/>
        <v>389</v>
      </c>
      <c r="B416" s="287" t="s">
        <v>1739</v>
      </c>
      <c r="C416" s="288">
        <v>11.13</v>
      </c>
      <c r="D416" s="298" t="s">
        <v>1151</v>
      </c>
      <c r="E416" s="274" t="s">
        <v>3797</v>
      </c>
      <c r="F416" s="287" t="s">
        <v>1486</v>
      </c>
      <c r="G416" s="287" t="s">
        <v>3464</v>
      </c>
      <c r="H416" s="275">
        <v>7670</v>
      </c>
      <c r="I416" s="276">
        <v>432</v>
      </c>
      <c r="J416" s="277">
        <f t="shared" si="23"/>
        <v>7670</v>
      </c>
      <c r="K416" s="277">
        <f t="shared" si="23"/>
        <v>432</v>
      </c>
    </row>
    <row r="417" spans="1:11" s="278" customFormat="1" ht="28.95" customHeight="1" x14ac:dyDescent="0.3">
      <c r="A417" s="286">
        <f t="shared" si="25"/>
        <v>390</v>
      </c>
      <c r="B417" s="287" t="s">
        <v>1739</v>
      </c>
      <c r="C417" s="288">
        <v>11.14</v>
      </c>
      <c r="D417" s="298" t="s">
        <v>1151</v>
      </c>
      <c r="E417" s="274" t="s">
        <v>3798</v>
      </c>
      <c r="F417" s="287" t="s">
        <v>1486</v>
      </c>
      <c r="G417" s="287" t="s">
        <v>3464</v>
      </c>
      <c r="H417" s="275">
        <v>4792</v>
      </c>
      <c r="I417" s="276">
        <v>727</v>
      </c>
      <c r="J417" s="277">
        <f t="shared" si="23"/>
        <v>4792</v>
      </c>
      <c r="K417" s="277">
        <f t="shared" si="23"/>
        <v>727</v>
      </c>
    </row>
    <row r="418" spans="1:11" s="278" customFormat="1" ht="28.95" customHeight="1" x14ac:dyDescent="0.3">
      <c r="A418" s="286">
        <f t="shared" si="25"/>
        <v>391</v>
      </c>
      <c r="B418" s="287" t="s">
        <v>1739</v>
      </c>
      <c r="C418" s="288">
        <v>11.15</v>
      </c>
      <c r="D418" s="298" t="s">
        <v>1151</v>
      </c>
      <c r="E418" s="274" t="s">
        <v>3799</v>
      </c>
      <c r="F418" s="287" t="s">
        <v>1486</v>
      </c>
      <c r="G418" s="287" t="s">
        <v>3464</v>
      </c>
      <c r="H418" s="275">
        <v>7456</v>
      </c>
      <c r="I418" s="276">
        <v>727</v>
      </c>
      <c r="J418" s="277">
        <f t="shared" si="23"/>
        <v>7456</v>
      </c>
      <c r="K418" s="277">
        <f t="shared" si="23"/>
        <v>727</v>
      </c>
    </row>
    <row r="419" spans="1:11" s="278" customFormat="1" ht="28.95" customHeight="1" x14ac:dyDescent="0.3">
      <c r="A419" s="286">
        <f t="shared" si="25"/>
        <v>392</v>
      </c>
      <c r="B419" s="287" t="s">
        <v>1739</v>
      </c>
      <c r="C419" s="288">
        <v>11.16</v>
      </c>
      <c r="D419" s="298" t="s">
        <v>1151</v>
      </c>
      <c r="E419" s="274" t="s">
        <v>3800</v>
      </c>
      <c r="F419" s="287" t="s">
        <v>1486</v>
      </c>
      <c r="G419" s="287" t="s">
        <v>3464</v>
      </c>
      <c r="H419" s="275">
        <v>8272</v>
      </c>
      <c r="I419" s="276">
        <v>727</v>
      </c>
      <c r="J419" s="277">
        <f t="shared" si="23"/>
        <v>8272</v>
      </c>
      <c r="K419" s="277">
        <f t="shared" si="23"/>
        <v>727</v>
      </c>
    </row>
    <row r="420" spans="1:11" s="278" customFormat="1" ht="28.95" customHeight="1" x14ac:dyDescent="0.3">
      <c r="A420" s="286">
        <f t="shared" si="25"/>
        <v>393</v>
      </c>
      <c r="B420" s="287" t="s">
        <v>1739</v>
      </c>
      <c r="C420" s="288">
        <v>11.17</v>
      </c>
      <c r="D420" s="298" t="s">
        <v>1151</v>
      </c>
      <c r="E420" s="274" t="s">
        <v>3801</v>
      </c>
      <c r="F420" s="287" t="s">
        <v>1486</v>
      </c>
      <c r="G420" s="287" t="s">
        <v>3464</v>
      </c>
      <c r="H420" s="275">
        <v>9114</v>
      </c>
      <c r="I420" s="276">
        <v>727</v>
      </c>
      <c r="J420" s="277">
        <f t="shared" si="23"/>
        <v>9114</v>
      </c>
      <c r="K420" s="277">
        <f t="shared" si="23"/>
        <v>727</v>
      </c>
    </row>
    <row r="421" spans="1:11" s="278" customFormat="1" ht="28.95" customHeight="1" x14ac:dyDescent="0.3">
      <c r="A421" s="286">
        <f t="shared" si="25"/>
        <v>394</v>
      </c>
      <c r="B421" s="287" t="s">
        <v>1739</v>
      </c>
      <c r="C421" s="288">
        <v>11.18</v>
      </c>
      <c r="D421" s="298" t="s">
        <v>1151</v>
      </c>
      <c r="E421" s="274" t="s">
        <v>3802</v>
      </c>
      <c r="F421" s="287" t="s">
        <v>1486</v>
      </c>
      <c r="G421" s="287" t="s">
        <v>3464</v>
      </c>
      <c r="H421" s="275">
        <v>11790</v>
      </c>
      <c r="I421" s="276">
        <v>727</v>
      </c>
      <c r="J421" s="277">
        <f t="shared" si="23"/>
        <v>11790</v>
      </c>
      <c r="K421" s="277">
        <f t="shared" si="23"/>
        <v>727</v>
      </c>
    </row>
    <row r="422" spans="1:11" s="278" customFormat="1" ht="28.95" customHeight="1" x14ac:dyDescent="0.3">
      <c r="A422" s="286">
        <f t="shared" si="25"/>
        <v>395</v>
      </c>
      <c r="B422" s="287" t="s">
        <v>1739</v>
      </c>
      <c r="C422" s="288">
        <v>11.19</v>
      </c>
      <c r="D422" s="298" t="s">
        <v>1151</v>
      </c>
      <c r="E422" s="274" t="s">
        <v>3803</v>
      </c>
      <c r="F422" s="287" t="s">
        <v>1487</v>
      </c>
      <c r="G422" s="287" t="s">
        <v>3464</v>
      </c>
      <c r="H422" s="275">
        <v>9085</v>
      </c>
      <c r="I422" s="276">
        <v>727</v>
      </c>
      <c r="J422" s="277">
        <f t="shared" si="23"/>
        <v>9085</v>
      </c>
      <c r="K422" s="277">
        <f t="shared" si="23"/>
        <v>727</v>
      </c>
    </row>
    <row r="423" spans="1:11" s="278" customFormat="1" ht="28.95" customHeight="1" x14ac:dyDescent="0.3">
      <c r="A423" s="286">
        <f t="shared" si="25"/>
        <v>396</v>
      </c>
      <c r="B423" s="287" t="s">
        <v>1739</v>
      </c>
      <c r="C423" s="288">
        <v>11.2</v>
      </c>
      <c r="D423" s="298" t="s">
        <v>1151</v>
      </c>
      <c r="E423" s="274" t="s">
        <v>3804</v>
      </c>
      <c r="F423" s="287" t="s">
        <v>1487</v>
      </c>
      <c r="G423" s="287" t="s">
        <v>3464</v>
      </c>
      <c r="H423" s="275">
        <v>11082</v>
      </c>
      <c r="I423" s="276">
        <v>727</v>
      </c>
      <c r="J423" s="277">
        <f t="shared" si="23"/>
        <v>11082</v>
      </c>
      <c r="K423" s="277">
        <f t="shared" si="23"/>
        <v>727</v>
      </c>
    </row>
    <row r="424" spans="1:11" s="278" customFormat="1" ht="28.95" customHeight="1" x14ac:dyDescent="0.3">
      <c r="A424" s="286">
        <f t="shared" si="25"/>
        <v>397</v>
      </c>
      <c r="B424" s="287" t="s">
        <v>1739</v>
      </c>
      <c r="C424" s="288">
        <v>11.21</v>
      </c>
      <c r="D424" s="298" t="s">
        <v>1151</v>
      </c>
      <c r="E424" s="274" t="s">
        <v>3805</v>
      </c>
      <c r="F424" s="287" t="s">
        <v>1487</v>
      </c>
      <c r="G424" s="287" t="s">
        <v>3464</v>
      </c>
      <c r="H424" s="275">
        <v>12983</v>
      </c>
      <c r="I424" s="276">
        <v>727</v>
      </c>
      <c r="J424" s="277">
        <f t="shared" si="23"/>
        <v>12983</v>
      </c>
      <c r="K424" s="277">
        <f t="shared" si="23"/>
        <v>727</v>
      </c>
    </row>
    <row r="425" spans="1:11" s="278" customFormat="1" ht="28.95" customHeight="1" x14ac:dyDescent="0.3">
      <c r="A425" s="286">
        <f t="shared" si="25"/>
        <v>398</v>
      </c>
      <c r="B425" s="287" t="s">
        <v>1739</v>
      </c>
      <c r="C425" s="288">
        <v>11.22</v>
      </c>
      <c r="D425" s="298" t="s">
        <v>1152</v>
      </c>
      <c r="E425" s="274" t="s">
        <v>3806</v>
      </c>
      <c r="F425" s="287" t="s">
        <v>1488</v>
      </c>
      <c r="G425" s="287" t="s">
        <v>3791</v>
      </c>
      <c r="H425" s="275">
        <v>8321</v>
      </c>
      <c r="I425" s="276">
        <v>3169</v>
      </c>
      <c r="J425" s="277">
        <f t="shared" si="23"/>
        <v>8321</v>
      </c>
      <c r="K425" s="277">
        <f t="shared" si="23"/>
        <v>3169</v>
      </c>
    </row>
    <row r="426" spans="1:11" s="278" customFormat="1" ht="28.95" customHeight="1" x14ac:dyDescent="0.3">
      <c r="A426" s="286">
        <f t="shared" si="25"/>
        <v>399</v>
      </c>
      <c r="B426" s="287" t="s">
        <v>1739</v>
      </c>
      <c r="C426" s="288">
        <v>11.24</v>
      </c>
      <c r="D426" s="298" t="s">
        <v>1153</v>
      </c>
      <c r="E426" s="274" t="s">
        <v>3807</v>
      </c>
      <c r="F426" s="287" t="s">
        <v>1489</v>
      </c>
      <c r="G426" s="287" t="s">
        <v>3791</v>
      </c>
      <c r="H426" s="275">
        <v>660</v>
      </c>
      <c r="I426" s="276">
        <v>225</v>
      </c>
      <c r="J426" s="277">
        <f t="shared" si="23"/>
        <v>660</v>
      </c>
      <c r="K426" s="277">
        <f t="shared" si="23"/>
        <v>225</v>
      </c>
    </row>
    <row r="427" spans="1:11" s="278" customFormat="1" ht="28.95" customHeight="1" x14ac:dyDescent="0.3">
      <c r="A427" s="286">
        <f t="shared" si="25"/>
        <v>400</v>
      </c>
      <c r="B427" s="287" t="s">
        <v>1739</v>
      </c>
      <c r="C427" s="288">
        <v>11.25</v>
      </c>
      <c r="D427" s="298" t="s">
        <v>1154</v>
      </c>
      <c r="E427" s="274" t="s">
        <v>3808</v>
      </c>
      <c r="F427" s="287" t="s">
        <v>3809</v>
      </c>
      <c r="G427" s="287" t="s">
        <v>3791</v>
      </c>
      <c r="H427" s="275">
        <v>7225</v>
      </c>
      <c r="I427" s="276">
        <v>1530</v>
      </c>
      <c r="J427" s="277">
        <f t="shared" si="23"/>
        <v>7225</v>
      </c>
      <c r="K427" s="277">
        <f t="shared" si="23"/>
        <v>1530</v>
      </c>
    </row>
    <row r="428" spans="1:11" s="278" customFormat="1" ht="28.95" customHeight="1" x14ac:dyDescent="0.3">
      <c r="A428" s="286">
        <f t="shared" si="25"/>
        <v>401</v>
      </c>
      <c r="B428" s="287" t="s">
        <v>1739</v>
      </c>
      <c r="C428" s="288">
        <v>11.27</v>
      </c>
      <c r="D428" s="298" t="s">
        <v>1153</v>
      </c>
      <c r="E428" s="274" t="s">
        <v>3810</v>
      </c>
      <c r="F428" s="287" t="s">
        <v>1490</v>
      </c>
      <c r="G428" s="287" t="s">
        <v>3437</v>
      </c>
      <c r="H428" s="275">
        <v>963</v>
      </c>
      <c r="I428" s="276">
        <v>194</v>
      </c>
      <c r="J428" s="277">
        <f t="shared" si="23"/>
        <v>963</v>
      </c>
      <c r="K428" s="277">
        <f t="shared" si="23"/>
        <v>194</v>
      </c>
    </row>
    <row r="429" spans="1:11" s="278" customFormat="1" ht="28.95" customHeight="1" x14ac:dyDescent="0.3">
      <c r="A429" s="286">
        <f t="shared" si="25"/>
        <v>402</v>
      </c>
      <c r="B429" s="287" t="s">
        <v>1739</v>
      </c>
      <c r="C429" s="288">
        <v>11.28</v>
      </c>
      <c r="D429" s="298" t="s">
        <v>1154</v>
      </c>
      <c r="E429" s="274" t="s">
        <v>3811</v>
      </c>
      <c r="F429" s="287" t="s">
        <v>1491</v>
      </c>
      <c r="G429" s="287" t="s">
        <v>3791</v>
      </c>
      <c r="H429" s="275">
        <v>8717</v>
      </c>
      <c r="I429" s="276">
        <v>3169</v>
      </c>
      <c r="J429" s="277">
        <f t="shared" si="23"/>
        <v>8717</v>
      </c>
      <c r="K429" s="277">
        <f t="shared" si="23"/>
        <v>3169</v>
      </c>
    </row>
    <row r="430" spans="1:11" s="278" customFormat="1" ht="28.95" customHeight="1" x14ac:dyDescent="0.3">
      <c r="A430" s="286">
        <f t="shared" si="25"/>
        <v>403</v>
      </c>
      <c r="B430" s="287" t="s">
        <v>1739</v>
      </c>
      <c r="C430" s="288">
        <v>11.29</v>
      </c>
      <c r="D430" s="298" t="s">
        <v>1154</v>
      </c>
      <c r="E430" s="274" t="s">
        <v>3812</v>
      </c>
      <c r="F430" s="287" t="s">
        <v>1491</v>
      </c>
      <c r="G430" s="287" t="s">
        <v>3791</v>
      </c>
      <c r="H430" s="275">
        <v>9747</v>
      </c>
      <c r="I430" s="276">
        <v>3169</v>
      </c>
      <c r="J430" s="277">
        <f t="shared" si="23"/>
        <v>9747</v>
      </c>
      <c r="K430" s="277">
        <f t="shared" si="23"/>
        <v>3169</v>
      </c>
    </row>
    <row r="431" spans="1:11" s="278" customFormat="1" ht="28.95" customHeight="1" x14ac:dyDescent="0.3">
      <c r="A431" s="286">
        <f t="shared" si="25"/>
        <v>404</v>
      </c>
      <c r="B431" s="287" t="s">
        <v>1739</v>
      </c>
      <c r="C431" s="288">
        <v>11.3</v>
      </c>
      <c r="D431" s="298" t="s">
        <v>1154</v>
      </c>
      <c r="E431" s="274" t="s">
        <v>3813</v>
      </c>
      <c r="F431" s="287" t="s">
        <v>1492</v>
      </c>
      <c r="G431" s="287" t="s">
        <v>3791</v>
      </c>
      <c r="H431" s="275">
        <v>9106</v>
      </c>
      <c r="I431" s="276">
        <v>3169</v>
      </c>
      <c r="J431" s="277">
        <f t="shared" si="23"/>
        <v>9106</v>
      </c>
      <c r="K431" s="277">
        <f t="shared" si="23"/>
        <v>3169</v>
      </c>
    </row>
    <row r="432" spans="1:11" s="278" customFormat="1" ht="28.95" customHeight="1" x14ac:dyDescent="0.3">
      <c r="A432" s="286">
        <f t="shared" si="25"/>
        <v>405</v>
      </c>
      <c r="B432" s="287" t="s">
        <v>1739</v>
      </c>
      <c r="C432" s="288">
        <v>11.31</v>
      </c>
      <c r="D432" s="298" t="s">
        <v>1154</v>
      </c>
      <c r="E432" s="274" t="s">
        <v>3814</v>
      </c>
      <c r="F432" s="287" t="s">
        <v>1493</v>
      </c>
      <c r="G432" s="287" t="s">
        <v>3791</v>
      </c>
      <c r="H432" s="275">
        <v>9258</v>
      </c>
      <c r="I432" s="276">
        <v>3169</v>
      </c>
      <c r="J432" s="277">
        <f t="shared" si="23"/>
        <v>9258</v>
      </c>
      <c r="K432" s="277">
        <f t="shared" si="23"/>
        <v>3169</v>
      </c>
    </row>
    <row r="433" spans="1:11" ht="28.95" customHeight="1" x14ac:dyDescent="0.3">
      <c r="A433" s="268" t="s">
        <v>3815</v>
      </c>
      <c r="B433" s="269"/>
      <c r="C433" s="269"/>
      <c r="D433" s="269"/>
      <c r="E433" s="269"/>
      <c r="F433" s="269"/>
      <c r="G433" s="269"/>
      <c r="H433" s="269"/>
      <c r="I433" s="270"/>
      <c r="J433" s="277">
        <f t="shared" si="23"/>
        <v>0</v>
      </c>
      <c r="K433" s="277">
        <f t="shared" si="23"/>
        <v>0</v>
      </c>
    </row>
    <row r="434" spans="1:11" s="278" customFormat="1" ht="28.95" customHeight="1" x14ac:dyDescent="0.3">
      <c r="A434" s="286">
        <v>406</v>
      </c>
      <c r="B434" s="287" t="s">
        <v>1740</v>
      </c>
      <c r="C434" s="288">
        <v>12.02</v>
      </c>
      <c r="D434" s="298" t="s">
        <v>1155</v>
      </c>
      <c r="E434" s="274" t="s">
        <v>3816</v>
      </c>
      <c r="F434" s="287" t="s">
        <v>3817</v>
      </c>
      <c r="G434" s="287" t="s">
        <v>3438</v>
      </c>
      <c r="H434" s="275">
        <v>239</v>
      </c>
      <c r="I434" s="276">
        <v>239</v>
      </c>
      <c r="J434" s="277">
        <f t="shared" si="23"/>
        <v>239</v>
      </c>
      <c r="K434" s="277">
        <f t="shared" si="23"/>
        <v>239</v>
      </c>
    </row>
    <row r="435" spans="1:11" s="278" customFormat="1" ht="28.95" customHeight="1" x14ac:dyDescent="0.3">
      <c r="A435" s="286">
        <f>A434+1</f>
        <v>407</v>
      </c>
      <c r="B435" s="287" t="s">
        <v>1740</v>
      </c>
      <c r="C435" s="288">
        <v>12.03</v>
      </c>
      <c r="D435" s="298" t="s">
        <v>1155</v>
      </c>
      <c r="E435" s="274" t="s">
        <v>3818</v>
      </c>
      <c r="F435" s="287" t="s">
        <v>3817</v>
      </c>
      <c r="G435" s="287" t="s">
        <v>3438</v>
      </c>
      <c r="H435" s="275">
        <v>90</v>
      </c>
      <c r="I435" s="276">
        <v>14</v>
      </c>
      <c r="J435" s="277">
        <f t="shared" si="23"/>
        <v>90</v>
      </c>
      <c r="K435" s="277">
        <f t="shared" si="23"/>
        <v>14</v>
      </c>
    </row>
    <row r="436" spans="1:11" s="278" customFormat="1" ht="28.95" customHeight="1" x14ac:dyDescent="0.3">
      <c r="A436" s="286">
        <f t="shared" ref="A436:A476" si="26">A435+1</f>
        <v>408</v>
      </c>
      <c r="B436" s="287" t="s">
        <v>1740</v>
      </c>
      <c r="C436" s="288">
        <v>12.04</v>
      </c>
      <c r="D436" s="298" t="s">
        <v>1156</v>
      </c>
      <c r="E436" s="274" t="s">
        <v>3819</v>
      </c>
      <c r="F436" s="287" t="s">
        <v>3817</v>
      </c>
      <c r="G436" s="287" t="s">
        <v>3438</v>
      </c>
      <c r="H436" s="275">
        <v>241</v>
      </c>
      <c r="I436" s="276">
        <v>116</v>
      </c>
      <c r="J436" s="277">
        <f t="shared" si="23"/>
        <v>241</v>
      </c>
      <c r="K436" s="277">
        <f t="shared" si="23"/>
        <v>116</v>
      </c>
    </row>
    <row r="437" spans="1:11" s="278" customFormat="1" ht="28.95" customHeight="1" x14ac:dyDescent="0.3">
      <c r="A437" s="286">
        <f t="shared" si="26"/>
        <v>409</v>
      </c>
      <c r="B437" s="287" t="s">
        <v>1740</v>
      </c>
      <c r="C437" s="288">
        <v>12.06</v>
      </c>
      <c r="D437" s="298" t="s">
        <v>1157</v>
      </c>
      <c r="E437" s="274" t="s">
        <v>3820</v>
      </c>
      <c r="F437" s="287" t="s">
        <v>3817</v>
      </c>
      <c r="G437" s="287" t="s">
        <v>3438</v>
      </c>
      <c r="H437" s="275">
        <v>286</v>
      </c>
      <c r="I437" s="276">
        <v>155</v>
      </c>
      <c r="J437" s="277">
        <f t="shared" si="23"/>
        <v>286</v>
      </c>
      <c r="K437" s="277">
        <f t="shared" si="23"/>
        <v>155</v>
      </c>
    </row>
    <row r="438" spans="1:11" s="278" customFormat="1" ht="28.95" customHeight="1" x14ac:dyDescent="0.3">
      <c r="A438" s="286">
        <f t="shared" si="26"/>
        <v>410</v>
      </c>
      <c r="B438" s="287" t="s">
        <v>1740</v>
      </c>
      <c r="C438" s="288">
        <v>12.08</v>
      </c>
      <c r="D438" s="298" t="s">
        <v>1158</v>
      </c>
      <c r="E438" s="274" t="s">
        <v>3821</v>
      </c>
      <c r="F438" s="287" t="s">
        <v>3817</v>
      </c>
      <c r="G438" s="287" t="s">
        <v>3438</v>
      </c>
      <c r="H438" s="275">
        <v>557</v>
      </c>
      <c r="I438" s="276">
        <v>232</v>
      </c>
      <c r="J438" s="277">
        <f t="shared" si="23"/>
        <v>557</v>
      </c>
      <c r="K438" s="277">
        <f t="shared" si="23"/>
        <v>232</v>
      </c>
    </row>
    <row r="439" spans="1:11" s="278" customFormat="1" ht="28.95" customHeight="1" x14ac:dyDescent="0.3">
      <c r="A439" s="286">
        <f t="shared" si="26"/>
        <v>411</v>
      </c>
      <c r="B439" s="287" t="s">
        <v>1740</v>
      </c>
      <c r="C439" s="288">
        <v>12.09</v>
      </c>
      <c r="D439" s="298" t="s">
        <v>1159</v>
      </c>
      <c r="E439" s="274" t="s">
        <v>3822</v>
      </c>
      <c r="F439" s="287" t="s">
        <v>3817</v>
      </c>
      <c r="G439" s="287" t="s">
        <v>3438</v>
      </c>
      <c r="H439" s="275">
        <v>1232</v>
      </c>
      <c r="I439" s="276">
        <v>378</v>
      </c>
      <c r="J439" s="277">
        <f t="shared" si="23"/>
        <v>1232</v>
      </c>
      <c r="K439" s="277">
        <f t="shared" si="23"/>
        <v>378</v>
      </c>
    </row>
    <row r="440" spans="1:11" s="278" customFormat="1" ht="28.95" customHeight="1" x14ac:dyDescent="0.3">
      <c r="A440" s="286">
        <f t="shared" si="26"/>
        <v>412</v>
      </c>
      <c r="B440" s="287" t="s">
        <v>1740</v>
      </c>
      <c r="C440" s="288">
        <v>12.1</v>
      </c>
      <c r="D440" s="298" t="s">
        <v>1159</v>
      </c>
      <c r="E440" s="274" t="s">
        <v>3823</v>
      </c>
      <c r="F440" s="287" t="s">
        <v>3817</v>
      </c>
      <c r="G440" s="287" t="s">
        <v>3438</v>
      </c>
      <c r="H440" s="275">
        <v>1328</v>
      </c>
      <c r="I440" s="276">
        <v>416</v>
      </c>
      <c r="J440" s="277">
        <f t="shared" si="23"/>
        <v>1328</v>
      </c>
      <c r="K440" s="277">
        <f t="shared" si="23"/>
        <v>416</v>
      </c>
    </row>
    <row r="441" spans="1:11" s="278" customFormat="1" ht="28.95" customHeight="1" x14ac:dyDescent="0.3">
      <c r="A441" s="286">
        <f t="shared" si="26"/>
        <v>413</v>
      </c>
      <c r="B441" s="287" t="s">
        <v>1740</v>
      </c>
      <c r="C441" s="288">
        <v>12.11</v>
      </c>
      <c r="D441" s="298" t="s">
        <v>1160</v>
      </c>
      <c r="E441" s="274" t="s">
        <v>3824</v>
      </c>
      <c r="F441" s="287" t="s">
        <v>3825</v>
      </c>
      <c r="G441" s="287" t="s">
        <v>3438</v>
      </c>
      <c r="H441" s="275">
        <v>1932</v>
      </c>
      <c r="I441" s="276">
        <v>1932</v>
      </c>
      <c r="J441" s="277">
        <f t="shared" si="23"/>
        <v>1932</v>
      </c>
      <c r="K441" s="277">
        <f t="shared" si="23"/>
        <v>1932</v>
      </c>
    </row>
    <row r="442" spans="1:11" s="278" customFormat="1" ht="28.95" customHeight="1" x14ac:dyDescent="0.3">
      <c r="A442" s="286">
        <f t="shared" si="26"/>
        <v>414</v>
      </c>
      <c r="B442" s="287" t="s">
        <v>1740</v>
      </c>
      <c r="C442" s="288">
        <v>12.12</v>
      </c>
      <c r="D442" s="298" t="s">
        <v>1161</v>
      </c>
      <c r="E442" s="274" t="s">
        <v>3826</v>
      </c>
      <c r="F442" s="287" t="s">
        <v>3817</v>
      </c>
      <c r="G442" s="287" t="s">
        <v>3438</v>
      </c>
      <c r="H442" s="275">
        <v>1771</v>
      </c>
      <c r="I442" s="276">
        <v>1771</v>
      </c>
      <c r="J442" s="277">
        <f t="shared" si="23"/>
        <v>1771</v>
      </c>
      <c r="K442" s="277">
        <f t="shared" si="23"/>
        <v>1771</v>
      </c>
    </row>
    <row r="443" spans="1:11" s="278" customFormat="1" ht="28.95" customHeight="1" x14ac:dyDescent="0.3">
      <c r="A443" s="286">
        <f t="shared" si="26"/>
        <v>415</v>
      </c>
      <c r="B443" s="287" t="s">
        <v>1740</v>
      </c>
      <c r="C443" s="288">
        <v>12.13</v>
      </c>
      <c r="D443" s="298" t="s">
        <v>1161</v>
      </c>
      <c r="E443" s="274" t="s">
        <v>3827</v>
      </c>
      <c r="F443" s="287" t="s">
        <v>1496</v>
      </c>
      <c r="G443" s="287" t="s">
        <v>3437</v>
      </c>
      <c r="H443" s="275">
        <v>1674</v>
      </c>
      <c r="I443" s="276">
        <v>455</v>
      </c>
      <c r="J443" s="277">
        <f t="shared" si="23"/>
        <v>1674</v>
      </c>
      <c r="K443" s="277">
        <f t="shared" si="23"/>
        <v>455</v>
      </c>
    </row>
    <row r="444" spans="1:11" s="278" customFormat="1" ht="28.95" customHeight="1" x14ac:dyDescent="0.3">
      <c r="A444" s="286">
        <f t="shared" si="26"/>
        <v>416</v>
      </c>
      <c r="B444" s="287" t="s">
        <v>1740</v>
      </c>
      <c r="C444" s="288">
        <v>12.22</v>
      </c>
      <c r="D444" s="298" t="s">
        <v>1162</v>
      </c>
      <c r="E444" s="274" t="s">
        <v>3828</v>
      </c>
      <c r="F444" s="287" t="s">
        <v>1497</v>
      </c>
      <c r="G444" s="287" t="s">
        <v>3829</v>
      </c>
      <c r="H444" s="275">
        <v>179</v>
      </c>
      <c r="I444" s="276">
        <v>136</v>
      </c>
      <c r="J444" s="277">
        <f t="shared" si="23"/>
        <v>179</v>
      </c>
      <c r="K444" s="277">
        <f t="shared" si="23"/>
        <v>136</v>
      </c>
    </row>
    <row r="445" spans="1:11" s="278" customFormat="1" ht="28.95" customHeight="1" x14ac:dyDescent="0.3">
      <c r="A445" s="286">
        <f t="shared" si="26"/>
        <v>417</v>
      </c>
      <c r="B445" s="287" t="s">
        <v>1740</v>
      </c>
      <c r="C445" s="288">
        <v>12.23</v>
      </c>
      <c r="D445" s="298" t="s">
        <v>1162</v>
      </c>
      <c r="E445" s="274" t="s">
        <v>3830</v>
      </c>
      <c r="F445" s="287" t="s">
        <v>1497</v>
      </c>
      <c r="G445" s="287" t="s">
        <v>3829</v>
      </c>
      <c r="H445" s="275">
        <v>201</v>
      </c>
      <c r="I445" s="276">
        <v>136</v>
      </c>
      <c r="J445" s="277">
        <f t="shared" si="23"/>
        <v>201</v>
      </c>
      <c r="K445" s="277">
        <f t="shared" si="23"/>
        <v>136</v>
      </c>
    </row>
    <row r="446" spans="1:11" s="278" customFormat="1" ht="28.95" customHeight="1" x14ac:dyDescent="0.3">
      <c r="A446" s="286">
        <f t="shared" si="26"/>
        <v>418</v>
      </c>
      <c r="B446" s="287" t="s">
        <v>1740</v>
      </c>
      <c r="C446" s="288">
        <v>12.24</v>
      </c>
      <c r="D446" s="298" t="s">
        <v>1162</v>
      </c>
      <c r="E446" s="274" t="s">
        <v>3831</v>
      </c>
      <c r="F446" s="287" t="s">
        <v>1497</v>
      </c>
      <c r="G446" s="287" t="s">
        <v>3829</v>
      </c>
      <c r="H446" s="275">
        <v>223</v>
      </c>
      <c r="I446" s="276">
        <v>136</v>
      </c>
      <c r="J446" s="277">
        <f t="shared" si="23"/>
        <v>223</v>
      </c>
      <c r="K446" s="277">
        <f t="shared" si="23"/>
        <v>136</v>
      </c>
    </row>
    <row r="447" spans="1:11" s="278" customFormat="1" ht="28.95" customHeight="1" x14ac:dyDescent="0.3">
      <c r="A447" s="286">
        <f t="shared" si="26"/>
        <v>419</v>
      </c>
      <c r="B447" s="287" t="s">
        <v>1740</v>
      </c>
      <c r="C447" s="288">
        <v>12.25</v>
      </c>
      <c r="D447" s="298" t="s">
        <v>1163</v>
      </c>
      <c r="E447" s="274" t="s">
        <v>239</v>
      </c>
      <c r="F447" s="287" t="s">
        <v>3832</v>
      </c>
      <c r="G447" s="287" t="s">
        <v>3438</v>
      </c>
      <c r="H447" s="275">
        <v>5593</v>
      </c>
      <c r="I447" s="276">
        <v>866</v>
      </c>
      <c r="J447" s="277">
        <f t="shared" si="23"/>
        <v>5593</v>
      </c>
      <c r="K447" s="277">
        <f t="shared" si="23"/>
        <v>866</v>
      </c>
    </row>
    <row r="448" spans="1:11" s="278" customFormat="1" ht="28.95" customHeight="1" x14ac:dyDescent="0.3">
      <c r="A448" s="286">
        <f t="shared" si="26"/>
        <v>420</v>
      </c>
      <c r="B448" s="287" t="s">
        <v>1740</v>
      </c>
      <c r="C448" s="288">
        <v>12.27</v>
      </c>
      <c r="D448" s="298" t="s">
        <v>1164</v>
      </c>
      <c r="E448" s="274" t="s">
        <v>3833</v>
      </c>
      <c r="F448" s="287" t="s">
        <v>3834</v>
      </c>
      <c r="G448" s="287" t="s">
        <v>3438</v>
      </c>
      <c r="H448" s="275">
        <v>5022</v>
      </c>
      <c r="I448" s="276">
        <v>2402</v>
      </c>
      <c r="J448" s="277">
        <f t="shared" si="23"/>
        <v>5022</v>
      </c>
      <c r="K448" s="277">
        <f t="shared" si="23"/>
        <v>2402</v>
      </c>
    </row>
    <row r="449" spans="1:11" s="278" customFormat="1" ht="28.95" customHeight="1" x14ac:dyDescent="0.3">
      <c r="A449" s="286">
        <f t="shared" si="26"/>
        <v>421</v>
      </c>
      <c r="B449" s="287" t="s">
        <v>1740</v>
      </c>
      <c r="C449" s="288">
        <v>12.28</v>
      </c>
      <c r="D449" s="298" t="s">
        <v>1165</v>
      </c>
      <c r="E449" s="274" t="s">
        <v>240</v>
      </c>
      <c r="F449" s="287" t="s">
        <v>3835</v>
      </c>
      <c r="G449" s="287" t="s">
        <v>3836</v>
      </c>
      <c r="H449" s="275">
        <v>95341</v>
      </c>
      <c r="I449" s="276">
        <v>20745</v>
      </c>
      <c r="J449" s="277">
        <f t="shared" si="23"/>
        <v>95341</v>
      </c>
      <c r="K449" s="277">
        <f t="shared" si="23"/>
        <v>20745</v>
      </c>
    </row>
    <row r="450" spans="1:11" s="278" customFormat="1" ht="28.95" customHeight="1" x14ac:dyDescent="0.3">
      <c r="A450" s="286">
        <f t="shared" si="26"/>
        <v>422</v>
      </c>
      <c r="B450" s="287" t="s">
        <v>1740</v>
      </c>
      <c r="C450" s="288">
        <v>12.29</v>
      </c>
      <c r="D450" s="298" t="s">
        <v>1166</v>
      </c>
      <c r="E450" s="274" t="s">
        <v>242</v>
      </c>
      <c r="F450" s="287" t="s">
        <v>3837</v>
      </c>
      <c r="G450" s="287" t="s">
        <v>3438</v>
      </c>
      <c r="H450" s="275">
        <v>5360</v>
      </c>
      <c r="I450" s="276">
        <v>1174</v>
      </c>
      <c r="J450" s="277">
        <f t="shared" si="23"/>
        <v>5360</v>
      </c>
      <c r="K450" s="277">
        <f t="shared" si="23"/>
        <v>1174</v>
      </c>
    </row>
    <row r="451" spans="1:11" s="278" customFormat="1" ht="28.95" customHeight="1" x14ac:dyDescent="0.3">
      <c r="A451" s="286">
        <f t="shared" si="26"/>
        <v>423</v>
      </c>
      <c r="B451" s="287" t="s">
        <v>1740</v>
      </c>
      <c r="C451" s="288">
        <v>12.31</v>
      </c>
      <c r="D451" s="298" t="s">
        <v>1167</v>
      </c>
      <c r="E451" s="274" t="s">
        <v>3838</v>
      </c>
      <c r="F451" s="287" t="s">
        <v>3839</v>
      </c>
      <c r="G451" s="287" t="s">
        <v>3836</v>
      </c>
      <c r="H451" s="275">
        <v>87664</v>
      </c>
      <c r="I451" s="276">
        <v>11762</v>
      </c>
      <c r="J451" s="277">
        <f t="shared" si="23"/>
        <v>87664</v>
      </c>
      <c r="K451" s="277">
        <f t="shared" si="23"/>
        <v>11762</v>
      </c>
    </row>
    <row r="452" spans="1:11" s="278" customFormat="1" ht="28.95" customHeight="1" x14ac:dyDescent="0.3">
      <c r="A452" s="286">
        <f t="shared" si="26"/>
        <v>424</v>
      </c>
      <c r="B452" s="287" t="s">
        <v>1740</v>
      </c>
      <c r="C452" s="288">
        <v>12.32</v>
      </c>
      <c r="D452" s="298" t="s">
        <v>1168</v>
      </c>
      <c r="E452" s="274" t="s">
        <v>3840</v>
      </c>
      <c r="F452" s="287" t="s">
        <v>3841</v>
      </c>
      <c r="G452" s="287" t="s">
        <v>3438</v>
      </c>
      <c r="H452" s="275">
        <v>6976</v>
      </c>
      <c r="I452" s="276">
        <v>1280</v>
      </c>
      <c r="J452" s="277">
        <f t="shared" si="23"/>
        <v>6976</v>
      </c>
      <c r="K452" s="277">
        <f t="shared" si="23"/>
        <v>1280</v>
      </c>
    </row>
    <row r="453" spans="1:11" s="278" customFormat="1" ht="28.95" customHeight="1" x14ac:dyDescent="0.3">
      <c r="A453" s="286">
        <f t="shared" si="26"/>
        <v>425</v>
      </c>
      <c r="B453" s="287" t="s">
        <v>1740</v>
      </c>
      <c r="C453" s="288">
        <v>12.34</v>
      </c>
      <c r="D453" s="298" t="s">
        <v>1168</v>
      </c>
      <c r="E453" s="274" t="s">
        <v>3842</v>
      </c>
      <c r="F453" s="287" t="s">
        <v>3841</v>
      </c>
      <c r="G453" s="287" t="s">
        <v>3438</v>
      </c>
      <c r="H453" s="275">
        <v>7057</v>
      </c>
      <c r="I453" s="276">
        <v>1280</v>
      </c>
      <c r="J453" s="277">
        <f t="shared" ref="J453:K516" si="27">ROUNDUP(H453,0)</f>
        <v>7057</v>
      </c>
      <c r="K453" s="277">
        <f t="shared" si="27"/>
        <v>1280</v>
      </c>
    </row>
    <row r="454" spans="1:11" s="278" customFormat="1" ht="28.95" customHeight="1" x14ac:dyDescent="0.3">
      <c r="A454" s="286">
        <f t="shared" si="26"/>
        <v>426</v>
      </c>
      <c r="B454" s="287" t="s">
        <v>1740</v>
      </c>
      <c r="C454" s="288">
        <v>12.36</v>
      </c>
      <c r="D454" s="298" t="s">
        <v>1169</v>
      </c>
      <c r="E454" s="274" t="s">
        <v>3843</v>
      </c>
      <c r="F454" s="287" t="s">
        <v>3841</v>
      </c>
      <c r="G454" s="287" t="s">
        <v>3438</v>
      </c>
      <c r="H454" s="275">
        <v>6976</v>
      </c>
      <c r="I454" s="276">
        <v>1280</v>
      </c>
      <c r="J454" s="277">
        <f t="shared" si="27"/>
        <v>6976</v>
      </c>
      <c r="K454" s="277">
        <f t="shared" si="27"/>
        <v>1280</v>
      </c>
    </row>
    <row r="455" spans="1:11" s="278" customFormat="1" ht="28.95" customHeight="1" x14ac:dyDescent="0.3">
      <c r="A455" s="286">
        <f t="shared" si="26"/>
        <v>427</v>
      </c>
      <c r="B455" s="287" t="s">
        <v>1740</v>
      </c>
      <c r="C455" s="288">
        <v>12.38</v>
      </c>
      <c r="D455" s="298" t="s">
        <v>1169</v>
      </c>
      <c r="E455" s="274" t="s">
        <v>3844</v>
      </c>
      <c r="F455" s="287" t="s">
        <v>3841</v>
      </c>
      <c r="G455" s="287" t="s">
        <v>3438</v>
      </c>
      <c r="H455" s="275">
        <v>7012</v>
      </c>
      <c r="I455" s="276">
        <v>1280</v>
      </c>
      <c r="J455" s="277">
        <f t="shared" si="27"/>
        <v>7012</v>
      </c>
      <c r="K455" s="277">
        <f t="shared" si="27"/>
        <v>1280</v>
      </c>
    </row>
    <row r="456" spans="1:11" s="278" customFormat="1" ht="28.95" customHeight="1" x14ac:dyDescent="0.3">
      <c r="A456" s="286">
        <f t="shared" si="26"/>
        <v>428</v>
      </c>
      <c r="B456" s="287" t="s">
        <v>1740</v>
      </c>
      <c r="C456" s="288">
        <v>12.4</v>
      </c>
      <c r="D456" s="298" t="s">
        <v>1170</v>
      </c>
      <c r="E456" s="274" t="s">
        <v>3845</v>
      </c>
      <c r="F456" s="287" t="s">
        <v>3846</v>
      </c>
      <c r="G456" s="287" t="s">
        <v>3464</v>
      </c>
      <c r="H456" s="275">
        <v>43279</v>
      </c>
      <c r="I456" s="276">
        <v>9207</v>
      </c>
      <c r="J456" s="277">
        <f t="shared" si="27"/>
        <v>43279</v>
      </c>
      <c r="K456" s="277">
        <f t="shared" si="27"/>
        <v>9207</v>
      </c>
    </row>
    <row r="457" spans="1:11" s="278" customFormat="1" ht="28.95" customHeight="1" x14ac:dyDescent="0.3">
      <c r="A457" s="286">
        <f t="shared" si="26"/>
        <v>429</v>
      </c>
      <c r="B457" s="287" t="s">
        <v>1740</v>
      </c>
      <c r="C457" s="288">
        <v>12.41</v>
      </c>
      <c r="D457" s="298" t="s">
        <v>1170</v>
      </c>
      <c r="E457" s="274" t="s">
        <v>3847</v>
      </c>
      <c r="F457" s="287" t="s">
        <v>3846</v>
      </c>
      <c r="G457" s="287" t="s">
        <v>3464</v>
      </c>
      <c r="H457" s="275">
        <v>54819</v>
      </c>
      <c r="I457" s="276">
        <v>9886</v>
      </c>
      <c r="J457" s="277">
        <f t="shared" si="27"/>
        <v>54819</v>
      </c>
      <c r="K457" s="277">
        <f t="shared" si="27"/>
        <v>9886</v>
      </c>
    </row>
    <row r="458" spans="1:11" s="278" customFormat="1" ht="28.95" customHeight="1" x14ac:dyDescent="0.3">
      <c r="A458" s="286">
        <f t="shared" si="26"/>
        <v>430</v>
      </c>
      <c r="B458" s="287" t="s">
        <v>1740</v>
      </c>
      <c r="C458" s="288">
        <v>12.42</v>
      </c>
      <c r="D458" s="298" t="s">
        <v>1170</v>
      </c>
      <c r="E458" s="274" t="s">
        <v>3848</v>
      </c>
      <c r="F458" s="287" t="s">
        <v>3846</v>
      </c>
      <c r="G458" s="287" t="s">
        <v>3464</v>
      </c>
      <c r="H458" s="275">
        <v>59747</v>
      </c>
      <c r="I458" s="276">
        <v>11863</v>
      </c>
      <c r="J458" s="277">
        <f t="shared" si="27"/>
        <v>59747</v>
      </c>
      <c r="K458" s="277">
        <f t="shared" si="27"/>
        <v>11863</v>
      </c>
    </row>
    <row r="459" spans="1:11" s="278" customFormat="1" ht="28.95" customHeight="1" x14ac:dyDescent="0.3">
      <c r="A459" s="286">
        <f t="shared" si="26"/>
        <v>431</v>
      </c>
      <c r="B459" s="287" t="s">
        <v>1740</v>
      </c>
      <c r="C459" s="288">
        <v>12.43</v>
      </c>
      <c r="D459" s="298" t="s">
        <v>1170</v>
      </c>
      <c r="E459" s="274" t="s">
        <v>3849</v>
      </c>
      <c r="F459" s="287" t="s">
        <v>3846</v>
      </c>
      <c r="G459" s="287" t="s">
        <v>3464</v>
      </c>
      <c r="H459" s="275">
        <v>84298</v>
      </c>
      <c r="I459" s="276">
        <v>14460</v>
      </c>
      <c r="J459" s="277">
        <f t="shared" si="27"/>
        <v>84298</v>
      </c>
      <c r="K459" s="277">
        <f t="shared" si="27"/>
        <v>14460</v>
      </c>
    </row>
    <row r="460" spans="1:11" s="278" customFormat="1" ht="28.95" customHeight="1" x14ac:dyDescent="0.3">
      <c r="A460" s="286">
        <f t="shared" si="26"/>
        <v>432</v>
      </c>
      <c r="B460" s="287" t="s">
        <v>1740</v>
      </c>
      <c r="C460" s="288">
        <v>12.44</v>
      </c>
      <c r="D460" s="298" t="s">
        <v>1170</v>
      </c>
      <c r="E460" s="274" t="s">
        <v>3850</v>
      </c>
      <c r="F460" s="287" t="s">
        <v>3846</v>
      </c>
      <c r="G460" s="287" t="s">
        <v>3464</v>
      </c>
      <c r="H460" s="275">
        <v>94494</v>
      </c>
      <c r="I460" s="276">
        <v>18415</v>
      </c>
      <c r="J460" s="277">
        <f t="shared" si="27"/>
        <v>94494</v>
      </c>
      <c r="K460" s="277">
        <f t="shared" si="27"/>
        <v>18415</v>
      </c>
    </row>
    <row r="461" spans="1:11" s="278" customFormat="1" ht="28.95" customHeight="1" x14ac:dyDescent="0.3">
      <c r="A461" s="286">
        <f t="shared" si="26"/>
        <v>433</v>
      </c>
      <c r="B461" s="287" t="s">
        <v>1740</v>
      </c>
      <c r="C461" s="288">
        <v>12.45</v>
      </c>
      <c r="D461" s="298" t="s">
        <v>1170</v>
      </c>
      <c r="E461" s="274" t="s">
        <v>3851</v>
      </c>
      <c r="F461" s="287" t="s">
        <v>3846</v>
      </c>
      <c r="G461" s="287" t="s">
        <v>3464</v>
      </c>
      <c r="H461" s="275">
        <v>100965</v>
      </c>
      <c r="I461" s="276">
        <v>19713</v>
      </c>
      <c r="J461" s="277">
        <f t="shared" si="27"/>
        <v>100965</v>
      </c>
      <c r="K461" s="277">
        <f t="shared" si="27"/>
        <v>19713</v>
      </c>
    </row>
    <row r="462" spans="1:11" s="278" customFormat="1" ht="28.95" customHeight="1" x14ac:dyDescent="0.3">
      <c r="A462" s="286">
        <f t="shared" si="26"/>
        <v>434</v>
      </c>
      <c r="B462" s="287" t="s">
        <v>1740</v>
      </c>
      <c r="C462" s="288">
        <v>12.46</v>
      </c>
      <c r="D462" s="298" t="s">
        <v>1170</v>
      </c>
      <c r="E462" s="274" t="s">
        <v>246</v>
      </c>
      <c r="F462" s="287" t="s">
        <v>3852</v>
      </c>
      <c r="G462" s="287" t="s">
        <v>3464</v>
      </c>
      <c r="H462" s="275">
        <v>2842</v>
      </c>
      <c r="I462" s="276">
        <v>2842</v>
      </c>
      <c r="J462" s="277">
        <f t="shared" si="27"/>
        <v>2842</v>
      </c>
      <c r="K462" s="277">
        <f t="shared" si="27"/>
        <v>2842</v>
      </c>
    </row>
    <row r="463" spans="1:11" s="278" customFormat="1" ht="28.95" customHeight="1" x14ac:dyDescent="0.3">
      <c r="A463" s="286">
        <f t="shared" si="26"/>
        <v>435</v>
      </c>
      <c r="B463" s="287" t="s">
        <v>1740</v>
      </c>
      <c r="C463" s="288">
        <v>12.47</v>
      </c>
      <c r="D463" s="298" t="s">
        <v>1171</v>
      </c>
      <c r="E463" s="274" t="s">
        <v>3853</v>
      </c>
      <c r="F463" s="287" t="s">
        <v>3854</v>
      </c>
      <c r="G463" s="287" t="s">
        <v>3437</v>
      </c>
      <c r="H463" s="275">
        <v>7859</v>
      </c>
      <c r="I463" s="276">
        <v>1361</v>
      </c>
      <c r="J463" s="277">
        <f t="shared" si="27"/>
        <v>7859</v>
      </c>
      <c r="K463" s="277">
        <f t="shared" si="27"/>
        <v>1361</v>
      </c>
    </row>
    <row r="464" spans="1:11" s="278" customFormat="1" ht="28.95" customHeight="1" x14ac:dyDescent="0.3">
      <c r="A464" s="286">
        <f t="shared" si="26"/>
        <v>436</v>
      </c>
      <c r="B464" s="287" t="s">
        <v>1740</v>
      </c>
      <c r="C464" s="288">
        <v>12.48</v>
      </c>
      <c r="D464" s="298" t="s">
        <v>1172</v>
      </c>
      <c r="E464" s="274" t="s">
        <v>3855</v>
      </c>
      <c r="F464" s="287" t="s">
        <v>3856</v>
      </c>
      <c r="G464" s="287" t="s">
        <v>3437</v>
      </c>
      <c r="H464" s="275">
        <v>8270</v>
      </c>
      <c r="I464" s="276">
        <v>1701</v>
      </c>
      <c r="J464" s="277">
        <f t="shared" si="27"/>
        <v>8270</v>
      </c>
      <c r="K464" s="277">
        <f t="shared" si="27"/>
        <v>1701</v>
      </c>
    </row>
    <row r="465" spans="1:11" s="278" customFormat="1" ht="28.95" customHeight="1" x14ac:dyDescent="0.3">
      <c r="A465" s="286">
        <f t="shared" si="26"/>
        <v>437</v>
      </c>
      <c r="B465" s="287" t="s">
        <v>1740</v>
      </c>
      <c r="C465" s="288">
        <v>12.49</v>
      </c>
      <c r="D465" s="298" t="s">
        <v>1173</v>
      </c>
      <c r="E465" s="274" t="s">
        <v>3857</v>
      </c>
      <c r="F465" s="287" t="s">
        <v>3858</v>
      </c>
      <c r="G465" s="287" t="s">
        <v>3438</v>
      </c>
      <c r="H465" s="275">
        <v>6975</v>
      </c>
      <c r="I465" s="276">
        <v>1755</v>
      </c>
      <c r="J465" s="277">
        <f t="shared" si="27"/>
        <v>6975</v>
      </c>
      <c r="K465" s="277">
        <f t="shared" si="27"/>
        <v>1755</v>
      </c>
    </row>
    <row r="466" spans="1:11" s="278" customFormat="1" ht="28.95" customHeight="1" x14ac:dyDescent="0.3">
      <c r="A466" s="286">
        <f t="shared" si="26"/>
        <v>438</v>
      </c>
      <c r="B466" s="287" t="s">
        <v>1740</v>
      </c>
      <c r="C466" s="288">
        <v>12.51</v>
      </c>
      <c r="D466" s="298" t="s">
        <v>1174</v>
      </c>
      <c r="E466" s="274" t="s">
        <v>248</v>
      </c>
      <c r="F466" s="287" t="s">
        <v>3858</v>
      </c>
      <c r="G466" s="287" t="s">
        <v>3438</v>
      </c>
      <c r="H466" s="275">
        <v>7576</v>
      </c>
      <c r="I466" s="276">
        <v>2247</v>
      </c>
      <c r="J466" s="277">
        <f t="shared" si="27"/>
        <v>7576</v>
      </c>
      <c r="K466" s="277">
        <f t="shared" si="27"/>
        <v>2247</v>
      </c>
    </row>
    <row r="467" spans="1:11" s="278" customFormat="1" ht="28.95" customHeight="1" x14ac:dyDescent="0.3">
      <c r="A467" s="286">
        <f t="shared" si="26"/>
        <v>439</v>
      </c>
      <c r="B467" s="287" t="s">
        <v>1740</v>
      </c>
      <c r="C467" s="288">
        <v>12.55</v>
      </c>
      <c r="D467" s="298" t="s">
        <v>1175</v>
      </c>
      <c r="E467" s="274" t="s">
        <v>3859</v>
      </c>
      <c r="F467" s="287" t="s">
        <v>1496</v>
      </c>
      <c r="G467" s="287" t="s">
        <v>3438</v>
      </c>
      <c r="H467" s="275">
        <v>7472</v>
      </c>
      <c r="I467" s="276">
        <v>1376</v>
      </c>
      <c r="J467" s="277">
        <f t="shared" si="27"/>
        <v>7472</v>
      </c>
      <c r="K467" s="277">
        <f t="shared" si="27"/>
        <v>1376</v>
      </c>
    </row>
    <row r="468" spans="1:11" s="278" customFormat="1" ht="28.95" customHeight="1" x14ac:dyDescent="0.3">
      <c r="A468" s="286">
        <f t="shared" si="26"/>
        <v>440</v>
      </c>
      <c r="B468" s="287" t="s">
        <v>1740</v>
      </c>
      <c r="C468" s="288">
        <v>12.57</v>
      </c>
      <c r="D468" s="298" t="s">
        <v>1175</v>
      </c>
      <c r="E468" s="274" t="s">
        <v>3860</v>
      </c>
      <c r="F468" s="287" t="s">
        <v>1496</v>
      </c>
      <c r="G468" s="287" t="s">
        <v>3438</v>
      </c>
      <c r="H468" s="275">
        <v>7937</v>
      </c>
      <c r="I468" s="276">
        <v>1376</v>
      </c>
      <c r="J468" s="277">
        <f t="shared" si="27"/>
        <v>7937</v>
      </c>
      <c r="K468" s="277">
        <f t="shared" si="27"/>
        <v>1376</v>
      </c>
    </row>
    <row r="469" spans="1:11" s="278" customFormat="1" ht="28.95" customHeight="1" x14ac:dyDescent="0.3">
      <c r="A469" s="286">
        <f t="shared" si="26"/>
        <v>441</v>
      </c>
      <c r="B469" s="287" t="s">
        <v>1740</v>
      </c>
      <c r="C469" s="288">
        <v>12.59</v>
      </c>
      <c r="D469" s="298" t="s">
        <v>1175</v>
      </c>
      <c r="E469" s="274" t="s">
        <v>3861</v>
      </c>
      <c r="F469" s="287" t="s">
        <v>1496</v>
      </c>
      <c r="G469" s="287" t="s">
        <v>3438</v>
      </c>
      <c r="H469" s="275">
        <v>8019</v>
      </c>
      <c r="I469" s="276">
        <v>1376</v>
      </c>
      <c r="J469" s="277">
        <f t="shared" si="27"/>
        <v>8019</v>
      </c>
      <c r="K469" s="277">
        <f t="shared" si="27"/>
        <v>1376</v>
      </c>
    </row>
    <row r="470" spans="1:11" s="278" customFormat="1" ht="28.95" customHeight="1" x14ac:dyDescent="0.3">
      <c r="A470" s="286">
        <f t="shared" si="26"/>
        <v>442</v>
      </c>
      <c r="B470" s="287" t="s">
        <v>1740</v>
      </c>
      <c r="C470" s="288" t="s">
        <v>251</v>
      </c>
      <c r="D470" s="298" t="s">
        <v>1169</v>
      </c>
      <c r="E470" s="274" t="s">
        <v>3862</v>
      </c>
      <c r="F470" s="287" t="s">
        <v>3863</v>
      </c>
      <c r="G470" s="287" t="s">
        <v>3437</v>
      </c>
      <c r="H470" s="275">
        <v>72953</v>
      </c>
      <c r="I470" s="276">
        <v>11490</v>
      </c>
      <c r="J470" s="277">
        <f t="shared" si="27"/>
        <v>72953</v>
      </c>
      <c r="K470" s="277">
        <f t="shared" si="27"/>
        <v>11490</v>
      </c>
    </row>
    <row r="471" spans="1:11" s="278" customFormat="1" ht="28.95" customHeight="1" x14ac:dyDescent="0.3">
      <c r="A471" s="286">
        <f t="shared" si="26"/>
        <v>443</v>
      </c>
      <c r="B471" s="287" t="s">
        <v>1740</v>
      </c>
      <c r="C471" s="288" t="s">
        <v>252</v>
      </c>
      <c r="D471" s="298" t="s">
        <v>1169</v>
      </c>
      <c r="E471" s="274" t="s">
        <v>3864</v>
      </c>
      <c r="F471" s="287" t="s">
        <v>3863</v>
      </c>
      <c r="G471" s="287" t="s">
        <v>3437</v>
      </c>
      <c r="H471" s="275">
        <v>342717</v>
      </c>
      <c r="I471" s="276">
        <v>89891</v>
      </c>
      <c r="J471" s="277">
        <f t="shared" si="27"/>
        <v>342717</v>
      </c>
      <c r="K471" s="277">
        <f t="shared" si="27"/>
        <v>89891</v>
      </c>
    </row>
    <row r="472" spans="1:11" s="278" customFormat="1" ht="28.95" customHeight="1" x14ac:dyDescent="0.3">
      <c r="A472" s="286">
        <f t="shared" si="26"/>
        <v>444</v>
      </c>
      <c r="B472" s="287" t="s">
        <v>1740</v>
      </c>
      <c r="C472" s="288" t="s">
        <v>253</v>
      </c>
      <c r="D472" s="298" t="s">
        <v>1169</v>
      </c>
      <c r="E472" s="274" t="s">
        <v>3865</v>
      </c>
      <c r="F472" s="287" t="s">
        <v>3863</v>
      </c>
      <c r="G472" s="287" t="s">
        <v>3437</v>
      </c>
      <c r="H472" s="275">
        <v>42308</v>
      </c>
      <c r="I472" s="276">
        <v>6463</v>
      </c>
      <c r="J472" s="277">
        <f t="shared" si="27"/>
        <v>42308</v>
      </c>
      <c r="K472" s="277">
        <f t="shared" si="27"/>
        <v>6463</v>
      </c>
    </row>
    <row r="473" spans="1:11" s="278" customFormat="1" ht="28.95" customHeight="1" x14ac:dyDescent="0.3">
      <c r="A473" s="286">
        <f t="shared" si="26"/>
        <v>445</v>
      </c>
      <c r="B473" s="287" t="s">
        <v>1740</v>
      </c>
      <c r="C473" s="288" t="s">
        <v>254</v>
      </c>
      <c r="D473" s="298" t="s">
        <v>1169</v>
      </c>
      <c r="E473" s="274" t="s">
        <v>3866</v>
      </c>
      <c r="F473" s="287" t="s">
        <v>3863</v>
      </c>
      <c r="G473" s="287" t="s">
        <v>3437</v>
      </c>
      <c r="H473" s="275">
        <v>212014</v>
      </c>
      <c r="I473" s="276">
        <v>61182</v>
      </c>
      <c r="J473" s="277">
        <f t="shared" si="27"/>
        <v>212014</v>
      </c>
      <c r="K473" s="277">
        <f t="shared" si="27"/>
        <v>61182</v>
      </c>
    </row>
    <row r="474" spans="1:11" s="278" customFormat="1" ht="28.95" customHeight="1" x14ac:dyDescent="0.3">
      <c r="A474" s="286">
        <f t="shared" si="26"/>
        <v>446</v>
      </c>
      <c r="B474" s="287" t="s">
        <v>1741</v>
      </c>
      <c r="C474" s="288">
        <v>12.7</v>
      </c>
      <c r="D474" s="298" t="s">
        <v>1130</v>
      </c>
      <c r="E474" s="274" t="s">
        <v>3867</v>
      </c>
      <c r="F474" s="287" t="s">
        <v>1509</v>
      </c>
      <c r="G474" s="287" t="s">
        <v>3438</v>
      </c>
      <c r="H474" s="275">
        <v>784</v>
      </c>
      <c r="I474" s="276">
        <v>111</v>
      </c>
      <c r="J474" s="277">
        <f t="shared" si="27"/>
        <v>784</v>
      </c>
      <c r="K474" s="277">
        <f t="shared" si="27"/>
        <v>111</v>
      </c>
    </row>
    <row r="475" spans="1:11" s="278" customFormat="1" ht="28.95" customHeight="1" x14ac:dyDescent="0.3">
      <c r="A475" s="286">
        <f t="shared" si="26"/>
        <v>447</v>
      </c>
      <c r="B475" s="287" t="s">
        <v>1741</v>
      </c>
      <c r="C475" s="288">
        <v>12.71</v>
      </c>
      <c r="D475" s="298" t="s">
        <v>1130</v>
      </c>
      <c r="E475" s="274" t="s">
        <v>3868</v>
      </c>
      <c r="F475" s="287" t="s">
        <v>1509</v>
      </c>
      <c r="G475" s="287" t="s">
        <v>3438</v>
      </c>
      <c r="H475" s="275">
        <v>1860</v>
      </c>
      <c r="I475" s="276">
        <v>111</v>
      </c>
      <c r="J475" s="277">
        <f t="shared" si="27"/>
        <v>1860</v>
      </c>
      <c r="K475" s="277">
        <f t="shared" si="27"/>
        <v>111</v>
      </c>
    </row>
    <row r="476" spans="1:11" s="278" customFormat="1" ht="28.95" customHeight="1" x14ac:dyDescent="0.3">
      <c r="A476" s="286">
        <f t="shared" si="26"/>
        <v>448</v>
      </c>
      <c r="B476" s="287" t="s">
        <v>1741</v>
      </c>
      <c r="C476" s="288">
        <v>12.72</v>
      </c>
      <c r="D476" s="298" t="s">
        <v>1130</v>
      </c>
      <c r="E476" s="274" t="s">
        <v>3869</v>
      </c>
      <c r="F476" s="287" t="s">
        <v>1509</v>
      </c>
      <c r="G476" s="287" t="s">
        <v>3438</v>
      </c>
      <c r="H476" s="275">
        <v>1212</v>
      </c>
      <c r="I476" s="276">
        <v>148</v>
      </c>
      <c r="J476" s="277">
        <f t="shared" si="27"/>
        <v>1212</v>
      </c>
      <c r="K476" s="277">
        <f t="shared" si="27"/>
        <v>148</v>
      </c>
    </row>
    <row r="477" spans="1:11" ht="28.95" customHeight="1" x14ac:dyDescent="0.3">
      <c r="A477" s="268" t="s">
        <v>3870</v>
      </c>
      <c r="B477" s="269"/>
      <c r="C477" s="269"/>
      <c r="D477" s="269"/>
      <c r="E477" s="269"/>
      <c r="F477" s="269"/>
      <c r="G477" s="269"/>
      <c r="H477" s="269"/>
      <c r="I477" s="270"/>
      <c r="J477" s="277">
        <f t="shared" si="27"/>
        <v>0</v>
      </c>
      <c r="K477" s="277">
        <f t="shared" si="27"/>
        <v>0</v>
      </c>
    </row>
    <row r="478" spans="1:11" s="278" customFormat="1" ht="28.95" customHeight="1" x14ac:dyDescent="0.3">
      <c r="A478" s="286">
        <v>449</v>
      </c>
      <c r="B478" s="287" t="s">
        <v>1742</v>
      </c>
      <c r="C478" s="288">
        <v>13.01</v>
      </c>
      <c r="D478" s="298" t="s">
        <v>1176</v>
      </c>
      <c r="E478" s="274" t="s">
        <v>257</v>
      </c>
      <c r="F478" s="287" t="s">
        <v>1496</v>
      </c>
      <c r="G478" s="287" t="s">
        <v>3871</v>
      </c>
      <c r="H478" s="275">
        <v>2.35</v>
      </c>
      <c r="I478" s="276">
        <v>0.51</v>
      </c>
      <c r="J478" s="277">
        <f t="shared" si="27"/>
        <v>3</v>
      </c>
      <c r="K478" s="277">
        <f t="shared" si="27"/>
        <v>1</v>
      </c>
    </row>
    <row r="479" spans="1:11" s="278" customFormat="1" ht="28.95" customHeight="1" x14ac:dyDescent="0.3">
      <c r="A479" s="286">
        <f>A478+1</f>
        <v>450</v>
      </c>
      <c r="B479" s="287" t="s">
        <v>1742</v>
      </c>
      <c r="C479" s="288">
        <v>13.02</v>
      </c>
      <c r="D479" s="298" t="s">
        <v>1169</v>
      </c>
      <c r="E479" s="274" t="s">
        <v>258</v>
      </c>
      <c r="F479" s="287" t="s">
        <v>1473</v>
      </c>
      <c r="G479" s="287" t="s">
        <v>3515</v>
      </c>
      <c r="H479" s="275">
        <v>99</v>
      </c>
      <c r="I479" s="276">
        <v>34</v>
      </c>
      <c r="J479" s="277">
        <f t="shared" si="27"/>
        <v>99</v>
      </c>
      <c r="K479" s="277">
        <f t="shared" si="27"/>
        <v>34</v>
      </c>
    </row>
    <row r="480" spans="1:11" s="278" customFormat="1" ht="28.95" customHeight="1" x14ac:dyDescent="0.3">
      <c r="A480" s="286">
        <f t="shared" ref="A480:A485" si="28">A479+1</f>
        <v>451</v>
      </c>
      <c r="B480" s="287" t="s">
        <v>1742</v>
      </c>
      <c r="C480" s="288">
        <v>13.04</v>
      </c>
      <c r="D480" s="298" t="s">
        <v>1130</v>
      </c>
      <c r="E480" s="274" t="s">
        <v>3872</v>
      </c>
      <c r="F480" s="287" t="s">
        <v>3873</v>
      </c>
      <c r="G480" s="287" t="s">
        <v>3836</v>
      </c>
      <c r="H480" s="275">
        <v>315</v>
      </c>
      <c r="I480" s="276">
        <v>4</v>
      </c>
      <c r="J480" s="277">
        <f t="shared" si="27"/>
        <v>315</v>
      </c>
      <c r="K480" s="277">
        <f t="shared" si="27"/>
        <v>4</v>
      </c>
    </row>
    <row r="481" spans="1:11" s="278" customFormat="1" ht="28.95" customHeight="1" x14ac:dyDescent="0.3">
      <c r="A481" s="286">
        <f t="shared" si="28"/>
        <v>452</v>
      </c>
      <c r="B481" s="287" t="s">
        <v>1742</v>
      </c>
      <c r="C481" s="288">
        <v>13.05</v>
      </c>
      <c r="D481" s="298" t="s">
        <v>1130</v>
      </c>
      <c r="E481" s="274" t="s">
        <v>3874</v>
      </c>
      <c r="F481" s="287" t="s">
        <v>3875</v>
      </c>
      <c r="G481" s="287" t="s">
        <v>3836</v>
      </c>
      <c r="H481" s="275">
        <v>315</v>
      </c>
      <c r="I481" s="276">
        <v>4</v>
      </c>
      <c r="J481" s="277">
        <f t="shared" si="27"/>
        <v>315</v>
      </c>
      <c r="K481" s="277">
        <f t="shared" si="27"/>
        <v>4</v>
      </c>
    </row>
    <row r="482" spans="1:11" s="278" customFormat="1" ht="28.95" customHeight="1" x14ac:dyDescent="0.3">
      <c r="A482" s="286">
        <f t="shared" si="28"/>
        <v>453</v>
      </c>
      <c r="B482" s="287" t="s">
        <v>1742</v>
      </c>
      <c r="C482" s="288">
        <v>13.06</v>
      </c>
      <c r="D482" s="298" t="s">
        <v>1130</v>
      </c>
      <c r="E482" s="274" t="s">
        <v>3876</v>
      </c>
      <c r="F482" s="287" t="s">
        <v>3875</v>
      </c>
      <c r="G482" s="287" t="s">
        <v>3836</v>
      </c>
      <c r="H482" s="275">
        <v>303</v>
      </c>
      <c r="I482" s="276">
        <v>17</v>
      </c>
      <c r="J482" s="277">
        <f t="shared" si="27"/>
        <v>303</v>
      </c>
      <c r="K482" s="277">
        <f t="shared" si="27"/>
        <v>17</v>
      </c>
    </row>
    <row r="483" spans="1:11" s="278" customFormat="1" ht="28.95" customHeight="1" x14ac:dyDescent="0.3">
      <c r="A483" s="286">
        <f t="shared" si="28"/>
        <v>454</v>
      </c>
      <c r="B483" s="287" t="s">
        <v>1742</v>
      </c>
      <c r="C483" s="288">
        <v>13.07</v>
      </c>
      <c r="D483" s="298" t="s">
        <v>1130</v>
      </c>
      <c r="E483" s="274" t="s">
        <v>3877</v>
      </c>
      <c r="F483" s="287" t="s">
        <v>3875</v>
      </c>
      <c r="G483" s="287" t="s">
        <v>3871</v>
      </c>
      <c r="H483" s="275">
        <v>1</v>
      </c>
      <c r="I483" s="276">
        <v>7.0000000000000007E-2</v>
      </c>
      <c r="J483" s="277">
        <f t="shared" si="27"/>
        <v>1</v>
      </c>
      <c r="K483" s="277">
        <f t="shared" si="27"/>
        <v>1</v>
      </c>
    </row>
    <row r="484" spans="1:11" s="278" customFormat="1" ht="28.95" customHeight="1" x14ac:dyDescent="0.3">
      <c r="A484" s="286">
        <f t="shared" si="28"/>
        <v>455</v>
      </c>
      <c r="B484" s="287" t="s">
        <v>1742</v>
      </c>
      <c r="C484" s="288">
        <v>13.08</v>
      </c>
      <c r="D484" s="298" t="s">
        <v>1130</v>
      </c>
      <c r="E484" s="274" t="s">
        <v>3878</v>
      </c>
      <c r="F484" s="287" t="s">
        <v>3875</v>
      </c>
      <c r="G484" s="287" t="s">
        <v>3836</v>
      </c>
      <c r="H484" s="275">
        <v>294</v>
      </c>
      <c r="I484" s="276">
        <v>9</v>
      </c>
      <c r="J484" s="277">
        <f t="shared" si="27"/>
        <v>294</v>
      </c>
      <c r="K484" s="277">
        <f t="shared" si="27"/>
        <v>9</v>
      </c>
    </row>
    <row r="485" spans="1:11" s="278" customFormat="1" ht="28.95" customHeight="1" x14ac:dyDescent="0.3">
      <c r="A485" s="286">
        <f t="shared" si="28"/>
        <v>456</v>
      </c>
      <c r="B485" s="287" t="s">
        <v>1742</v>
      </c>
      <c r="C485" s="288">
        <v>13.09</v>
      </c>
      <c r="D485" s="298" t="s">
        <v>1130</v>
      </c>
      <c r="E485" s="274" t="s">
        <v>3879</v>
      </c>
      <c r="F485" s="287" t="s">
        <v>3875</v>
      </c>
      <c r="G485" s="287" t="s">
        <v>3836</v>
      </c>
      <c r="H485" s="275">
        <v>214</v>
      </c>
      <c r="I485" s="276">
        <v>7</v>
      </c>
      <c r="J485" s="277">
        <f t="shared" si="27"/>
        <v>214</v>
      </c>
      <c r="K485" s="277">
        <f t="shared" si="27"/>
        <v>7</v>
      </c>
    </row>
    <row r="486" spans="1:11" ht="28.95" customHeight="1" x14ac:dyDescent="0.3">
      <c r="A486" s="268" t="s">
        <v>3880</v>
      </c>
      <c r="B486" s="269"/>
      <c r="C486" s="269"/>
      <c r="D486" s="269"/>
      <c r="E486" s="269"/>
      <c r="F486" s="269"/>
      <c r="G486" s="269"/>
      <c r="H486" s="269"/>
      <c r="I486" s="270"/>
      <c r="J486" s="277">
        <f t="shared" si="27"/>
        <v>0</v>
      </c>
      <c r="K486" s="277">
        <f t="shared" si="27"/>
        <v>0</v>
      </c>
    </row>
    <row r="487" spans="1:11" s="278" customFormat="1" ht="28.95" customHeight="1" x14ac:dyDescent="0.3">
      <c r="A487" s="286">
        <v>457</v>
      </c>
      <c r="B487" s="287" t="s">
        <v>1743</v>
      </c>
      <c r="C487" s="288">
        <v>14.01</v>
      </c>
      <c r="D487" s="298" t="s">
        <v>1177</v>
      </c>
      <c r="E487" s="274" t="s">
        <v>3881</v>
      </c>
      <c r="F487" s="287" t="s">
        <v>3882</v>
      </c>
      <c r="G487" s="287" t="s">
        <v>3836</v>
      </c>
      <c r="H487" s="275">
        <v>88341</v>
      </c>
      <c r="I487" s="276">
        <v>8367</v>
      </c>
      <c r="J487" s="277">
        <f t="shared" si="27"/>
        <v>88341</v>
      </c>
      <c r="K487" s="277">
        <f t="shared" si="27"/>
        <v>8367</v>
      </c>
    </row>
    <row r="488" spans="1:11" s="278" customFormat="1" ht="28.95" customHeight="1" x14ac:dyDescent="0.3">
      <c r="A488" s="286">
        <f>A487+1</f>
        <v>458</v>
      </c>
      <c r="B488" s="287" t="s">
        <v>1743</v>
      </c>
      <c r="C488" s="288">
        <v>14.02</v>
      </c>
      <c r="D488" s="298" t="s">
        <v>1178</v>
      </c>
      <c r="E488" s="274" t="s">
        <v>3883</v>
      </c>
      <c r="F488" s="287" t="s">
        <v>1473</v>
      </c>
      <c r="G488" s="287" t="s">
        <v>3437</v>
      </c>
      <c r="H488" s="275">
        <v>1225</v>
      </c>
      <c r="I488" s="276">
        <v>763</v>
      </c>
      <c r="J488" s="277">
        <f t="shared" si="27"/>
        <v>1225</v>
      </c>
      <c r="K488" s="277">
        <f t="shared" si="27"/>
        <v>763</v>
      </c>
    </row>
    <row r="489" spans="1:11" s="278" customFormat="1" ht="28.95" customHeight="1" x14ac:dyDescent="0.3">
      <c r="A489" s="286">
        <f t="shared" ref="A489:A549" si="29">A488+1</f>
        <v>459</v>
      </c>
      <c r="B489" s="287" t="s">
        <v>1743</v>
      </c>
      <c r="C489" s="288">
        <v>14.03</v>
      </c>
      <c r="D489" s="298" t="s">
        <v>1179</v>
      </c>
      <c r="E489" s="274" t="s">
        <v>3884</v>
      </c>
      <c r="F489" s="287" t="s">
        <v>1496</v>
      </c>
      <c r="G489" s="287" t="s">
        <v>3437</v>
      </c>
      <c r="H489" s="275">
        <v>1427</v>
      </c>
      <c r="I489" s="276">
        <v>763</v>
      </c>
      <c r="J489" s="277">
        <f t="shared" si="27"/>
        <v>1427</v>
      </c>
      <c r="K489" s="277">
        <f t="shared" si="27"/>
        <v>763</v>
      </c>
    </row>
    <row r="490" spans="1:11" s="278" customFormat="1" ht="28.95" customHeight="1" x14ac:dyDescent="0.3">
      <c r="A490" s="286">
        <f t="shared" si="29"/>
        <v>460</v>
      </c>
      <c r="B490" s="287" t="s">
        <v>1743</v>
      </c>
      <c r="C490" s="288">
        <v>14.04</v>
      </c>
      <c r="D490" s="298" t="s">
        <v>1180</v>
      </c>
      <c r="E490" s="274" t="s">
        <v>261</v>
      </c>
      <c r="F490" s="287" t="s">
        <v>3885</v>
      </c>
      <c r="G490" s="287" t="s">
        <v>3437</v>
      </c>
      <c r="H490" s="275">
        <v>430</v>
      </c>
      <c r="I490" s="276">
        <v>323</v>
      </c>
      <c r="J490" s="277">
        <f t="shared" si="27"/>
        <v>430</v>
      </c>
      <c r="K490" s="277">
        <f t="shared" si="27"/>
        <v>323</v>
      </c>
    </row>
    <row r="491" spans="1:11" s="278" customFormat="1" ht="28.95" customHeight="1" x14ac:dyDescent="0.3">
      <c r="A491" s="286">
        <f t="shared" si="29"/>
        <v>461</v>
      </c>
      <c r="B491" s="287" t="s">
        <v>1743</v>
      </c>
      <c r="C491" s="288">
        <v>14.05</v>
      </c>
      <c r="D491" s="298" t="s">
        <v>1181</v>
      </c>
      <c r="E491" s="274" t="s">
        <v>262</v>
      </c>
      <c r="F491" s="287" t="s">
        <v>3885</v>
      </c>
      <c r="G491" s="287" t="s">
        <v>3437</v>
      </c>
      <c r="H491" s="275">
        <v>438</v>
      </c>
      <c r="I491" s="276">
        <v>323</v>
      </c>
      <c r="J491" s="277">
        <f t="shared" si="27"/>
        <v>438</v>
      </c>
      <c r="K491" s="277">
        <f t="shared" si="27"/>
        <v>323</v>
      </c>
    </row>
    <row r="492" spans="1:11" s="278" customFormat="1" ht="28.95" customHeight="1" x14ac:dyDescent="0.3">
      <c r="A492" s="286">
        <f t="shared" si="29"/>
        <v>462</v>
      </c>
      <c r="B492" s="287" t="s">
        <v>1743</v>
      </c>
      <c r="C492" s="288">
        <v>14.06</v>
      </c>
      <c r="D492" s="298" t="s">
        <v>1169</v>
      </c>
      <c r="E492" s="274" t="s">
        <v>3886</v>
      </c>
      <c r="F492" s="287" t="s">
        <v>1496</v>
      </c>
      <c r="G492" s="287" t="s">
        <v>3836</v>
      </c>
      <c r="H492" s="275">
        <v>185100</v>
      </c>
      <c r="I492" s="276">
        <v>9502</v>
      </c>
      <c r="J492" s="277">
        <f t="shared" si="27"/>
        <v>185100</v>
      </c>
      <c r="K492" s="277">
        <f t="shared" si="27"/>
        <v>9502</v>
      </c>
    </row>
    <row r="493" spans="1:11" s="278" customFormat="1" ht="28.95" customHeight="1" x14ac:dyDescent="0.3">
      <c r="A493" s="286">
        <f t="shared" si="29"/>
        <v>463</v>
      </c>
      <c r="B493" s="287" t="s">
        <v>1743</v>
      </c>
      <c r="C493" s="288">
        <v>14.07</v>
      </c>
      <c r="D493" s="298" t="s">
        <v>1182</v>
      </c>
      <c r="E493" s="274" t="s">
        <v>3887</v>
      </c>
      <c r="F493" s="287" t="s">
        <v>1510</v>
      </c>
      <c r="G493" s="287" t="s">
        <v>3438</v>
      </c>
      <c r="H493" s="275">
        <v>10346</v>
      </c>
      <c r="I493" s="276">
        <v>3169</v>
      </c>
      <c r="J493" s="277">
        <f t="shared" si="27"/>
        <v>10346</v>
      </c>
      <c r="K493" s="277">
        <f t="shared" si="27"/>
        <v>3169</v>
      </c>
    </row>
    <row r="494" spans="1:11" s="278" customFormat="1" ht="28.95" customHeight="1" x14ac:dyDescent="0.3">
      <c r="A494" s="286">
        <f t="shared" si="29"/>
        <v>464</v>
      </c>
      <c r="B494" s="287" t="s">
        <v>1743</v>
      </c>
      <c r="C494" s="288">
        <v>14.15</v>
      </c>
      <c r="D494" s="298" t="s">
        <v>1169</v>
      </c>
      <c r="E494" s="274" t="s">
        <v>3888</v>
      </c>
      <c r="F494" s="287" t="s">
        <v>1511</v>
      </c>
      <c r="G494" s="287" t="s">
        <v>3438</v>
      </c>
      <c r="H494" s="275">
        <v>11016</v>
      </c>
      <c r="I494" s="276">
        <v>3169</v>
      </c>
      <c r="J494" s="277">
        <f t="shared" si="27"/>
        <v>11016</v>
      </c>
      <c r="K494" s="277">
        <f t="shared" si="27"/>
        <v>3169</v>
      </c>
    </row>
    <row r="495" spans="1:11" s="278" customFormat="1" ht="28.95" customHeight="1" x14ac:dyDescent="0.3">
      <c r="A495" s="286">
        <f t="shared" si="29"/>
        <v>465</v>
      </c>
      <c r="B495" s="287" t="s">
        <v>1743</v>
      </c>
      <c r="C495" s="288">
        <v>14.17</v>
      </c>
      <c r="D495" s="298" t="s">
        <v>1169</v>
      </c>
      <c r="E495" s="274" t="s">
        <v>3889</v>
      </c>
      <c r="F495" s="287" t="s">
        <v>1510</v>
      </c>
      <c r="G495" s="287" t="s">
        <v>3438</v>
      </c>
      <c r="H495" s="275">
        <v>11122</v>
      </c>
      <c r="I495" s="276">
        <v>3169</v>
      </c>
      <c r="J495" s="277">
        <f t="shared" si="27"/>
        <v>11122</v>
      </c>
      <c r="K495" s="277">
        <f t="shared" si="27"/>
        <v>3169</v>
      </c>
    </row>
    <row r="496" spans="1:11" s="278" customFormat="1" ht="28.95" customHeight="1" x14ac:dyDescent="0.3">
      <c r="A496" s="286">
        <f t="shared" si="29"/>
        <v>466</v>
      </c>
      <c r="B496" s="287" t="s">
        <v>1743</v>
      </c>
      <c r="C496" s="288">
        <v>14.19</v>
      </c>
      <c r="D496" s="298" t="s">
        <v>1182</v>
      </c>
      <c r="E496" s="274" t="s">
        <v>3890</v>
      </c>
      <c r="F496" s="287" t="s">
        <v>1511</v>
      </c>
      <c r="G496" s="287" t="s">
        <v>3438</v>
      </c>
      <c r="H496" s="275">
        <v>10710</v>
      </c>
      <c r="I496" s="276">
        <v>3169</v>
      </c>
      <c r="J496" s="277">
        <f t="shared" si="27"/>
        <v>10710</v>
      </c>
      <c r="K496" s="277">
        <f t="shared" si="27"/>
        <v>3169</v>
      </c>
    </row>
    <row r="497" spans="1:11" s="278" customFormat="1" ht="28.95" customHeight="1" x14ac:dyDescent="0.3">
      <c r="A497" s="286">
        <f t="shared" si="29"/>
        <v>467</v>
      </c>
      <c r="B497" s="287" t="s">
        <v>1743</v>
      </c>
      <c r="C497" s="288">
        <v>14.27</v>
      </c>
      <c r="D497" s="298" t="s">
        <v>1169</v>
      </c>
      <c r="E497" s="274" t="s">
        <v>3891</v>
      </c>
      <c r="F497" s="287" t="s">
        <v>1511</v>
      </c>
      <c r="G497" s="287" t="s">
        <v>3438</v>
      </c>
      <c r="H497" s="275">
        <v>11404</v>
      </c>
      <c r="I497" s="276">
        <v>3169</v>
      </c>
      <c r="J497" s="277">
        <f t="shared" si="27"/>
        <v>11404</v>
      </c>
      <c r="K497" s="277">
        <f t="shared" si="27"/>
        <v>3169</v>
      </c>
    </row>
    <row r="498" spans="1:11" s="278" customFormat="1" ht="28.95" customHeight="1" x14ac:dyDescent="0.3">
      <c r="A498" s="286">
        <f t="shared" si="29"/>
        <v>468</v>
      </c>
      <c r="B498" s="287" t="s">
        <v>1743</v>
      </c>
      <c r="C498" s="288">
        <v>14.29</v>
      </c>
      <c r="D498" s="298" t="s">
        <v>1169</v>
      </c>
      <c r="E498" s="274" t="s">
        <v>3892</v>
      </c>
      <c r="F498" s="287" t="s">
        <v>3893</v>
      </c>
      <c r="G498" s="287" t="s">
        <v>3438</v>
      </c>
      <c r="H498" s="275">
        <v>11514</v>
      </c>
      <c r="I498" s="276">
        <v>3169</v>
      </c>
      <c r="J498" s="277">
        <f t="shared" si="27"/>
        <v>11514</v>
      </c>
      <c r="K498" s="277">
        <f t="shared" si="27"/>
        <v>3169</v>
      </c>
    </row>
    <row r="499" spans="1:11" s="278" customFormat="1" ht="28.95" customHeight="1" x14ac:dyDescent="0.3">
      <c r="A499" s="286">
        <f t="shared" si="29"/>
        <v>469</v>
      </c>
      <c r="B499" s="287" t="s">
        <v>1743</v>
      </c>
      <c r="C499" s="288">
        <v>14.31</v>
      </c>
      <c r="D499" s="298" t="s">
        <v>1183</v>
      </c>
      <c r="E499" s="274" t="s">
        <v>3894</v>
      </c>
      <c r="F499" s="287" t="s">
        <v>1512</v>
      </c>
      <c r="G499" s="287" t="s">
        <v>3464</v>
      </c>
      <c r="H499" s="275">
        <v>1035</v>
      </c>
      <c r="I499" s="276">
        <v>213</v>
      </c>
      <c r="J499" s="277">
        <f t="shared" si="27"/>
        <v>1035</v>
      </c>
      <c r="K499" s="277">
        <f t="shared" si="27"/>
        <v>213</v>
      </c>
    </row>
    <row r="500" spans="1:11" s="278" customFormat="1" ht="28.95" customHeight="1" x14ac:dyDescent="0.3">
      <c r="A500" s="286">
        <f t="shared" si="29"/>
        <v>470</v>
      </c>
      <c r="B500" s="287" t="s">
        <v>1743</v>
      </c>
      <c r="C500" s="288">
        <v>14.32</v>
      </c>
      <c r="D500" s="298" t="s">
        <v>1184</v>
      </c>
      <c r="E500" s="274" t="s">
        <v>3895</v>
      </c>
      <c r="F500" s="287" t="s">
        <v>1512</v>
      </c>
      <c r="G500" s="287" t="s">
        <v>3464</v>
      </c>
      <c r="H500" s="275">
        <v>4484</v>
      </c>
      <c r="I500" s="276">
        <v>213</v>
      </c>
      <c r="J500" s="277">
        <f t="shared" si="27"/>
        <v>4484</v>
      </c>
      <c r="K500" s="277">
        <f t="shared" si="27"/>
        <v>213</v>
      </c>
    </row>
    <row r="501" spans="1:11" s="278" customFormat="1" ht="28.95" customHeight="1" x14ac:dyDescent="0.3">
      <c r="A501" s="286">
        <f t="shared" si="29"/>
        <v>471</v>
      </c>
      <c r="B501" s="287" t="s">
        <v>1743</v>
      </c>
      <c r="C501" s="288">
        <v>14.33</v>
      </c>
      <c r="D501" s="298" t="s">
        <v>1185</v>
      </c>
      <c r="E501" s="274" t="s">
        <v>265</v>
      </c>
      <c r="F501" s="287" t="s">
        <v>1512</v>
      </c>
      <c r="G501" s="287" t="s">
        <v>3515</v>
      </c>
      <c r="H501" s="275">
        <v>1086</v>
      </c>
      <c r="I501" s="276">
        <v>129</v>
      </c>
      <c r="J501" s="277">
        <f t="shared" si="27"/>
        <v>1086</v>
      </c>
      <c r="K501" s="277">
        <f t="shared" si="27"/>
        <v>129</v>
      </c>
    </row>
    <row r="502" spans="1:11" s="278" customFormat="1" ht="28.95" customHeight="1" x14ac:dyDescent="0.3">
      <c r="A502" s="286">
        <f t="shared" si="29"/>
        <v>472</v>
      </c>
      <c r="B502" s="287" t="s">
        <v>1743</v>
      </c>
      <c r="C502" s="288">
        <v>14.34</v>
      </c>
      <c r="D502" s="298" t="s">
        <v>1186</v>
      </c>
      <c r="E502" s="274" t="s">
        <v>3896</v>
      </c>
      <c r="F502" s="287" t="s">
        <v>1513</v>
      </c>
      <c r="G502" s="287" t="s">
        <v>3438</v>
      </c>
      <c r="H502" s="275">
        <v>5272</v>
      </c>
      <c r="I502" s="276">
        <v>1053</v>
      </c>
      <c r="J502" s="277">
        <f t="shared" si="27"/>
        <v>5272</v>
      </c>
      <c r="K502" s="277">
        <f t="shared" si="27"/>
        <v>1053</v>
      </c>
    </row>
    <row r="503" spans="1:11" s="278" customFormat="1" ht="28.95" customHeight="1" x14ac:dyDescent="0.3">
      <c r="A503" s="286">
        <f t="shared" si="29"/>
        <v>473</v>
      </c>
      <c r="B503" s="287" t="s">
        <v>1743</v>
      </c>
      <c r="C503" s="288">
        <v>14.36</v>
      </c>
      <c r="D503" s="298" t="s">
        <v>1187</v>
      </c>
      <c r="E503" s="274" t="s">
        <v>3897</v>
      </c>
      <c r="F503" s="287" t="s">
        <v>3898</v>
      </c>
      <c r="G503" s="287" t="s">
        <v>3438</v>
      </c>
      <c r="H503" s="275">
        <v>947</v>
      </c>
      <c r="I503" s="276">
        <v>123</v>
      </c>
      <c r="J503" s="277">
        <f t="shared" si="27"/>
        <v>947</v>
      </c>
      <c r="K503" s="277">
        <f t="shared" si="27"/>
        <v>123</v>
      </c>
    </row>
    <row r="504" spans="1:11" s="278" customFormat="1" ht="28.95" customHeight="1" x14ac:dyDescent="0.3">
      <c r="A504" s="286">
        <f t="shared" si="29"/>
        <v>474</v>
      </c>
      <c r="B504" s="287" t="s">
        <v>1743</v>
      </c>
      <c r="C504" s="288">
        <v>14.39</v>
      </c>
      <c r="D504" s="298" t="s">
        <v>1169</v>
      </c>
      <c r="E504" s="274" t="s">
        <v>267</v>
      </c>
      <c r="F504" s="287" t="s">
        <v>1514</v>
      </c>
      <c r="G504" s="287" t="s">
        <v>3438</v>
      </c>
      <c r="H504" s="275">
        <v>6538</v>
      </c>
      <c r="I504" s="276">
        <v>1160</v>
      </c>
      <c r="J504" s="277">
        <f t="shared" si="27"/>
        <v>6538</v>
      </c>
      <c r="K504" s="277">
        <f t="shared" si="27"/>
        <v>1160</v>
      </c>
    </row>
    <row r="505" spans="1:11" s="278" customFormat="1" ht="28.95" customHeight="1" x14ac:dyDescent="0.3">
      <c r="A505" s="286">
        <f t="shared" si="29"/>
        <v>475</v>
      </c>
      <c r="B505" s="287" t="s">
        <v>1743</v>
      </c>
      <c r="C505" s="288">
        <v>14.41</v>
      </c>
      <c r="D505" s="298" t="s">
        <v>1188</v>
      </c>
      <c r="E505" s="274" t="s">
        <v>3899</v>
      </c>
      <c r="F505" s="287" t="s">
        <v>3900</v>
      </c>
      <c r="G505" s="287" t="s">
        <v>3437</v>
      </c>
      <c r="H505" s="275">
        <v>704</v>
      </c>
      <c r="I505" s="276">
        <v>62</v>
      </c>
      <c r="J505" s="277">
        <f t="shared" si="27"/>
        <v>704</v>
      </c>
      <c r="K505" s="277">
        <f t="shared" si="27"/>
        <v>62</v>
      </c>
    </row>
    <row r="506" spans="1:11" s="278" customFormat="1" ht="28.95" customHeight="1" x14ac:dyDescent="0.3">
      <c r="A506" s="286">
        <f t="shared" si="29"/>
        <v>476</v>
      </c>
      <c r="B506" s="287" t="s">
        <v>1743</v>
      </c>
      <c r="C506" s="288" t="s">
        <v>268</v>
      </c>
      <c r="D506" s="298" t="s">
        <v>1169</v>
      </c>
      <c r="E506" s="274" t="s">
        <v>3901</v>
      </c>
      <c r="F506" s="287" t="s">
        <v>3902</v>
      </c>
      <c r="G506" s="287" t="s">
        <v>3438</v>
      </c>
      <c r="H506" s="275">
        <v>9587</v>
      </c>
      <c r="I506" s="276">
        <v>3118</v>
      </c>
      <c r="J506" s="277">
        <f t="shared" si="27"/>
        <v>9587</v>
      </c>
      <c r="K506" s="277">
        <f t="shared" si="27"/>
        <v>3118</v>
      </c>
    </row>
    <row r="507" spans="1:11" s="278" customFormat="1" ht="28.95" customHeight="1" x14ac:dyDescent="0.3">
      <c r="A507" s="286">
        <f t="shared" si="29"/>
        <v>477</v>
      </c>
      <c r="B507" s="287" t="s">
        <v>1743</v>
      </c>
      <c r="C507" s="288" t="s">
        <v>269</v>
      </c>
      <c r="D507" s="298" t="s">
        <v>1169</v>
      </c>
      <c r="E507" s="274" t="s">
        <v>3903</v>
      </c>
      <c r="F507" s="287" t="s">
        <v>3902</v>
      </c>
      <c r="G507" s="287" t="s">
        <v>3438</v>
      </c>
      <c r="H507" s="275">
        <v>10342</v>
      </c>
      <c r="I507" s="276">
        <v>3118</v>
      </c>
      <c r="J507" s="277">
        <f t="shared" si="27"/>
        <v>10342</v>
      </c>
      <c r="K507" s="277">
        <f t="shared" si="27"/>
        <v>3118</v>
      </c>
    </row>
    <row r="508" spans="1:11" s="278" customFormat="1" ht="28.95" customHeight="1" x14ac:dyDescent="0.3">
      <c r="A508" s="286">
        <f t="shared" si="29"/>
        <v>478</v>
      </c>
      <c r="B508" s="287" t="s">
        <v>1743</v>
      </c>
      <c r="C508" s="288" t="s">
        <v>270</v>
      </c>
      <c r="D508" s="298" t="s">
        <v>1169</v>
      </c>
      <c r="E508" s="274" t="s">
        <v>3904</v>
      </c>
      <c r="F508" s="287" t="s">
        <v>1515</v>
      </c>
      <c r="G508" s="287" t="s">
        <v>3438</v>
      </c>
      <c r="H508" s="275">
        <v>11097</v>
      </c>
      <c r="I508" s="276">
        <v>3118</v>
      </c>
      <c r="J508" s="277">
        <f t="shared" si="27"/>
        <v>11097</v>
      </c>
      <c r="K508" s="277">
        <f t="shared" si="27"/>
        <v>3118</v>
      </c>
    </row>
    <row r="509" spans="1:11" s="278" customFormat="1" ht="28.95" customHeight="1" x14ac:dyDescent="0.3">
      <c r="A509" s="286">
        <f t="shared" si="29"/>
        <v>479</v>
      </c>
      <c r="B509" s="287" t="s">
        <v>1743</v>
      </c>
      <c r="C509" s="288">
        <v>14.47</v>
      </c>
      <c r="D509" s="298" t="s">
        <v>3905</v>
      </c>
      <c r="E509" s="274" t="s">
        <v>3906</v>
      </c>
      <c r="F509" s="287" t="s">
        <v>3907</v>
      </c>
      <c r="G509" s="287" t="s">
        <v>3464</v>
      </c>
      <c r="H509" s="275">
        <v>2209</v>
      </c>
      <c r="I509" s="276">
        <v>942</v>
      </c>
      <c r="J509" s="277">
        <f t="shared" si="27"/>
        <v>2209</v>
      </c>
      <c r="K509" s="277">
        <f t="shared" si="27"/>
        <v>942</v>
      </c>
    </row>
    <row r="510" spans="1:11" s="278" customFormat="1" ht="28.95" customHeight="1" x14ac:dyDescent="0.3">
      <c r="A510" s="286">
        <f t="shared" si="29"/>
        <v>480</v>
      </c>
      <c r="B510" s="287" t="s">
        <v>1743</v>
      </c>
      <c r="C510" s="288">
        <v>14.48</v>
      </c>
      <c r="D510" s="298" t="s">
        <v>1189</v>
      </c>
      <c r="E510" s="274" t="s">
        <v>3908</v>
      </c>
      <c r="F510" s="287" t="s">
        <v>1517</v>
      </c>
      <c r="G510" s="287" t="s">
        <v>3464</v>
      </c>
      <c r="H510" s="275">
        <v>3870</v>
      </c>
      <c r="I510" s="276">
        <v>37</v>
      </c>
      <c r="J510" s="277">
        <f t="shared" si="27"/>
        <v>3870</v>
      </c>
      <c r="K510" s="277">
        <f t="shared" si="27"/>
        <v>37</v>
      </c>
    </row>
    <row r="511" spans="1:11" s="278" customFormat="1" ht="28.95" customHeight="1" x14ac:dyDescent="0.3">
      <c r="A511" s="286">
        <f t="shared" si="29"/>
        <v>481</v>
      </c>
      <c r="B511" s="287" t="s">
        <v>1743</v>
      </c>
      <c r="C511" s="288">
        <v>14.49</v>
      </c>
      <c r="D511" s="298" t="s">
        <v>3909</v>
      </c>
      <c r="E511" s="274" t="s">
        <v>3910</v>
      </c>
      <c r="F511" s="287" t="s">
        <v>3911</v>
      </c>
      <c r="G511" s="287" t="s">
        <v>3464</v>
      </c>
      <c r="H511" s="275">
        <v>2499</v>
      </c>
      <c r="I511" s="276">
        <v>300</v>
      </c>
      <c r="J511" s="277">
        <f t="shared" si="27"/>
        <v>2499</v>
      </c>
      <c r="K511" s="277">
        <f t="shared" si="27"/>
        <v>300</v>
      </c>
    </row>
    <row r="512" spans="1:11" s="278" customFormat="1" ht="28.95" customHeight="1" x14ac:dyDescent="0.3">
      <c r="A512" s="286">
        <f t="shared" si="29"/>
        <v>482</v>
      </c>
      <c r="B512" s="287" t="s">
        <v>1743</v>
      </c>
      <c r="C512" s="288">
        <v>14.5</v>
      </c>
      <c r="D512" s="298" t="s">
        <v>1191</v>
      </c>
      <c r="E512" s="274" t="s">
        <v>3912</v>
      </c>
      <c r="F512" s="287" t="s">
        <v>3913</v>
      </c>
      <c r="G512" s="287" t="s">
        <v>3437</v>
      </c>
      <c r="H512" s="275">
        <v>1127</v>
      </c>
      <c r="I512" s="276">
        <v>308</v>
      </c>
      <c r="J512" s="277">
        <f t="shared" si="27"/>
        <v>1127</v>
      </c>
      <c r="K512" s="277">
        <f t="shared" si="27"/>
        <v>308</v>
      </c>
    </row>
    <row r="513" spans="1:11" s="278" customFormat="1" ht="28.95" customHeight="1" x14ac:dyDescent="0.3">
      <c r="A513" s="286">
        <f t="shared" si="29"/>
        <v>483</v>
      </c>
      <c r="B513" s="287" t="s">
        <v>1743</v>
      </c>
      <c r="C513" s="288">
        <v>14.55</v>
      </c>
      <c r="D513" s="298" t="s">
        <v>1130</v>
      </c>
      <c r="E513" s="274" t="s">
        <v>3914</v>
      </c>
      <c r="F513" s="287" t="s">
        <v>1519</v>
      </c>
      <c r="G513" s="287" t="s">
        <v>3515</v>
      </c>
      <c r="H513" s="275">
        <v>353</v>
      </c>
      <c r="I513" s="276">
        <v>60</v>
      </c>
      <c r="J513" s="277">
        <f t="shared" si="27"/>
        <v>353</v>
      </c>
      <c r="K513" s="277">
        <f t="shared" si="27"/>
        <v>60</v>
      </c>
    </row>
    <row r="514" spans="1:11" s="278" customFormat="1" ht="28.95" customHeight="1" x14ac:dyDescent="0.3">
      <c r="A514" s="286">
        <f t="shared" si="29"/>
        <v>484</v>
      </c>
      <c r="B514" s="287" t="s">
        <v>1743</v>
      </c>
      <c r="C514" s="288" t="s">
        <v>275</v>
      </c>
      <c r="D514" s="298" t="s">
        <v>1130</v>
      </c>
      <c r="E514" s="274" t="s">
        <v>3915</v>
      </c>
      <c r="F514" s="287" t="s">
        <v>1519</v>
      </c>
      <c r="G514" s="287" t="s">
        <v>3515</v>
      </c>
      <c r="H514" s="275">
        <v>496</v>
      </c>
      <c r="I514" s="276">
        <v>109</v>
      </c>
      <c r="J514" s="277">
        <f t="shared" si="27"/>
        <v>496</v>
      </c>
      <c r="K514" s="277">
        <f t="shared" si="27"/>
        <v>109</v>
      </c>
    </row>
    <row r="515" spans="1:11" s="278" customFormat="1" ht="28.95" customHeight="1" x14ac:dyDescent="0.3">
      <c r="A515" s="286">
        <f t="shared" si="29"/>
        <v>485</v>
      </c>
      <c r="B515" s="287" t="s">
        <v>1743</v>
      </c>
      <c r="C515" s="288">
        <v>14.56</v>
      </c>
      <c r="D515" s="298" t="s">
        <v>1130</v>
      </c>
      <c r="E515" s="274" t="s">
        <v>3916</v>
      </c>
      <c r="F515" s="287" t="s">
        <v>3917</v>
      </c>
      <c r="G515" s="287" t="s">
        <v>3464</v>
      </c>
      <c r="H515" s="275">
        <v>2277</v>
      </c>
      <c r="I515" s="276">
        <v>214</v>
      </c>
      <c r="J515" s="277">
        <f t="shared" si="27"/>
        <v>2277</v>
      </c>
      <c r="K515" s="277">
        <f t="shared" si="27"/>
        <v>214</v>
      </c>
    </row>
    <row r="516" spans="1:11" s="278" customFormat="1" ht="28.95" customHeight="1" x14ac:dyDescent="0.3">
      <c r="A516" s="286">
        <f t="shared" si="29"/>
        <v>486</v>
      </c>
      <c r="B516" s="287" t="s">
        <v>1743</v>
      </c>
      <c r="C516" s="288">
        <v>14.57</v>
      </c>
      <c r="D516" s="298" t="s">
        <v>1130</v>
      </c>
      <c r="E516" s="274" t="s">
        <v>3918</v>
      </c>
      <c r="F516" s="287" t="s">
        <v>3917</v>
      </c>
      <c r="G516" s="287" t="s">
        <v>3464</v>
      </c>
      <c r="H516" s="275">
        <v>2402</v>
      </c>
      <c r="I516" s="276">
        <v>214</v>
      </c>
      <c r="J516" s="277">
        <f t="shared" si="27"/>
        <v>2402</v>
      </c>
      <c r="K516" s="277">
        <f t="shared" si="27"/>
        <v>214</v>
      </c>
    </row>
    <row r="517" spans="1:11" s="278" customFormat="1" ht="28.95" customHeight="1" x14ac:dyDescent="0.3">
      <c r="A517" s="286">
        <f t="shared" si="29"/>
        <v>487</v>
      </c>
      <c r="B517" s="287" t="s">
        <v>1743</v>
      </c>
      <c r="C517" s="288">
        <v>14.58</v>
      </c>
      <c r="D517" s="298" t="s">
        <v>1130</v>
      </c>
      <c r="E517" s="274" t="s">
        <v>3919</v>
      </c>
      <c r="F517" s="287" t="s">
        <v>3920</v>
      </c>
      <c r="G517" s="287" t="s">
        <v>3438</v>
      </c>
      <c r="H517" s="275">
        <v>5976</v>
      </c>
      <c r="I517" s="276">
        <v>927</v>
      </c>
      <c r="J517" s="277">
        <f t="shared" ref="J517:K580" si="30">ROUNDUP(H517,0)</f>
        <v>5976</v>
      </c>
      <c r="K517" s="277">
        <f t="shared" si="30"/>
        <v>927</v>
      </c>
    </row>
    <row r="518" spans="1:11" s="278" customFormat="1" ht="28.95" customHeight="1" x14ac:dyDescent="0.3">
      <c r="A518" s="286">
        <f t="shared" si="29"/>
        <v>488</v>
      </c>
      <c r="B518" s="287" t="s">
        <v>1743</v>
      </c>
      <c r="C518" s="288">
        <v>14.59</v>
      </c>
      <c r="D518" s="298" t="s">
        <v>1130</v>
      </c>
      <c r="E518" s="274" t="s">
        <v>3921</v>
      </c>
      <c r="F518" s="287" t="s">
        <v>3922</v>
      </c>
      <c r="G518" s="287" t="s">
        <v>3438</v>
      </c>
      <c r="H518" s="275">
        <v>11341</v>
      </c>
      <c r="I518" s="276">
        <v>1289</v>
      </c>
      <c r="J518" s="277">
        <f t="shared" si="30"/>
        <v>11341</v>
      </c>
      <c r="K518" s="277">
        <f t="shared" si="30"/>
        <v>1289</v>
      </c>
    </row>
    <row r="519" spans="1:11" s="278" customFormat="1" ht="28.95" customHeight="1" x14ac:dyDescent="0.3">
      <c r="A519" s="286">
        <f t="shared" si="29"/>
        <v>489</v>
      </c>
      <c r="B519" s="287" t="s">
        <v>1743</v>
      </c>
      <c r="C519" s="288">
        <v>14.6</v>
      </c>
      <c r="D519" s="298" t="s">
        <v>1130</v>
      </c>
      <c r="E519" s="274" t="s">
        <v>3923</v>
      </c>
      <c r="F519" s="287" t="s">
        <v>3924</v>
      </c>
      <c r="G519" s="287" t="s">
        <v>3438</v>
      </c>
      <c r="H519" s="275">
        <v>28781</v>
      </c>
      <c r="I519" s="276">
        <v>4517</v>
      </c>
      <c r="J519" s="277">
        <f t="shared" si="30"/>
        <v>28781</v>
      </c>
      <c r="K519" s="277">
        <f t="shared" si="30"/>
        <v>4517</v>
      </c>
    </row>
    <row r="520" spans="1:11" s="278" customFormat="1" ht="28.95" customHeight="1" x14ac:dyDescent="0.3">
      <c r="A520" s="286">
        <f t="shared" si="29"/>
        <v>490</v>
      </c>
      <c r="B520" s="287" t="s">
        <v>1743</v>
      </c>
      <c r="C520" s="288">
        <v>14.61</v>
      </c>
      <c r="D520" s="298" t="s">
        <v>1130</v>
      </c>
      <c r="E520" s="274" t="s">
        <v>3925</v>
      </c>
      <c r="F520" s="287" t="s">
        <v>1520</v>
      </c>
      <c r="G520" s="287" t="s">
        <v>3515</v>
      </c>
      <c r="H520" s="275">
        <v>209</v>
      </c>
      <c r="I520" s="276">
        <v>34</v>
      </c>
      <c r="J520" s="277">
        <f t="shared" si="30"/>
        <v>209</v>
      </c>
      <c r="K520" s="277">
        <f t="shared" si="30"/>
        <v>34</v>
      </c>
    </row>
    <row r="521" spans="1:11" s="278" customFormat="1" ht="28.95" customHeight="1" x14ac:dyDescent="0.3">
      <c r="A521" s="286">
        <f t="shared" si="29"/>
        <v>491</v>
      </c>
      <c r="B521" s="287" t="s">
        <v>1743</v>
      </c>
      <c r="C521" s="288">
        <v>14.62</v>
      </c>
      <c r="D521" s="298" t="s">
        <v>1130</v>
      </c>
      <c r="E521" s="274" t="s">
        <v>3926</v>
      </c>
      <c r="F521" s="287" t="s">
        <v>1521</v>
      </c>
      <c r="G521" s="287" t="s">
        <v>3464</v>
      </c>
      <c r="H521" s="275">
        <v>2095</v>
      </c>
      <c r="I521" s="276">
        <v>32</v>
      </c>
      <c r="J521" s="277">
        <f t="shared" si="30"/>
        <v>2095</v>
      </c>
      <c r="K521" s="277">
        <f t="shared" si="30"/>
        <v>32</v>
      </c>
    </row>
    <row r="522" spans="1:11" s="278" customFormat="1" ht="28.95" customHeight="1" x14ac:dyDescent="0.3">
      <c r="A522" s="286">
        <f t="shared" si="29"/>
        <v>492</v>
      </c>
      <c r="B522" s="287" t="s">
        <v>1743</v>
      </c>
      <c r="C522" s="288">
        <v>14.63</v>
      </c>
      <c r="D522" s="298" t="s">
        <v>1130</v>
      </c>
      <c r="E522" s="274" t="s">
        <v>3927</v>
      </c>
      <c r="F522" s="287" t="s">
        <v>1522</v>
      </c>
      <c r="G522" s="287" t="s">
        <v>3464</v>
      </c>
      <c r="H522" s="275">
        <v>382</v>
      </c>
      <c r="I522" s="276">
        <v>11</v>
      </c>
      <c r="J522" s="277">
        <f t="shared" si="30"/>
        <v>382</v>
      </c>
      <c r="K522" s="277">
        <f t="shared" si="30"/>
        <v>11</v>
      </c>
    </row>
    <row r="523" spans="1:11" s="278" customFormat="1" ht="28.95" customHeight="1" x14ac:dyDescent="0.3">
      <c r="A523" s="286">
        <f t="shared" si="29"/>
        <v>493</v>
      </c>
      <c r="B523" s="287" t="s">
        <v>1743</v>
      </c>
      <c r="C523" s="288">
        <v>14.64</v>
      </c>
      <c r="D523" s="298" t="s">
        <v>1130</v>
      </c>
      <c r="E523" s="274" t="s">
        <v>3928</v>
      </c>
      <c r="F523" s="287" t="s">
        <v>1522</v>
      </c>
      <c r="G523" s="287" t="s">
        <v>3464</v>
      </c>
      <c r="H523" s="275">
        <v>46</v>
      </c>
      <c r="I523" s="276">
        <v>32</v>
      </c>
      <c r="J523" s="277">
        <f t="shared" si="30"/>
        <v>46</v>
      </c>
      <c r="K523" s="277">
        <f t="shared" si="30"/>
        <v>32</v>
      </c>
    </row>
    <row r="524" spans="1:11" s="278" customFormat="1" ht="28.95" customHeight="1" x14ac:dyDescent="0.3">
      <c r="A524" s="286">
        <f t="shared" si="29"/>
        <v>494</v>
      </c>
      <c r="B524" s="287" t="s">
        <v>1743</v>
      </c>
      <c r="C524" s="288">
        <v>14.65</v>
      </c>
      <c r="D524" s="298" t="s">
        <v>1130</v>
      </c>
      <c r="E524" s="274" t="s">
        <v>3929</v>
      </c>
      <c r="F524" s="287" t="s">
        <v>1522</v>
      </c>
      <c r="G524" s="287" t="s">
        <v>3464</v>
      </c>
      <c r="H524" s="275">
        <v>1752</v>
      </c>
      <c r="I524" s="276">
        <v>71</v>
      </c>
      <c r="J524" s="277">
        <f t="shared" si="30"/>
        <v>1752</v>
      </c>
      <c r="K524" s="277">
        <f t="shared" si="30"/>
        <v>71</v>
      </c>
    </row>
    <row r="525" spans="1:11" s="278" customFormat="1" ht="28.95" customHeight="1" x14ac:dyDescent="0.3">
      <c r="A525" s="286">
        <f t="shared" si="29"/>
        <v>495</v>
      </c>
      <c r="B525" s="287" t="s">
        <v>1743</v>
      </c>
      <c r="C525" s="288">
        <v>14.66</v>
      </c>
      <c r="D525" s="298" t="s">
        <v>1130</v>
      </c>
      <c r="E525" s="274" t="s">
        <v>3930</v>
      </c>
      <c r="F525" s="287" t="s">
        <v>1521</v>
      </c>
      <c r="G525" s="287" t="s">
        <v>3464</v>
      </c>
      <c r="H525" s="275">
        <v>13312</v>
      </c>
      <c r="I525" s="276">
        <v>99</v>
      </c>
      <c r="J525" s="277">
        <f t="shared" si="30"/>
        <v>13312</v>
      </c>
      <c r="K525" s="277">
        <f t="shared" si="30"/>
        <v>99</v>
      </c>
    </row>
    <row r="526" spans="1:11" s="278" customFormat="1" ht="28.95" customHeight="1" x14ac:dyDescent="0.3">
      <c r="A526" s="286">
        <f t="shared" si="29"/>
        <v>496</v>
      </c>
      <c r="B526" s="287" t="s">
        <v>1743</v>
      </c>
      <c r="C526" s="288">
        <v>14.67</v>
      </c>
      <c r="D526" s="298" t="s">
        <v>1130</v>
      </c>
      <c r="E526" s="274" t="s">
        <v>3931</v>
      </c>
      <c r="F526" s="287" t="s">
        <v>1522</v>
      </c>
      <c r="G526" s="287" t="s">
        <v>3464</v>
      </c>
      <c r="H526" s="275">
        <v>4772</v>
      </c>
      <c r="I526" s="276">
        <v>59</v>
      </c>
      <c r="J526" s="277">
        <f t="shared" si="30"/>
        <v>4772</v>
      </c>
      <c r="K526" s="277">
        <f t="shared" si="30"/>
        <v>59</v>
      </c>
    </row>
    <row r="527" spans="1:11" s="278" customFormat="1" ht="28.95" customHeight="1" x14ac:dyDescent="0.3">
      <c r="A527" s="286">
        <f t="shared" si="29"/>
        <v>497</v>
      </c>
      <c r="B527" s="287" t="s">
        <v>1743</v>
      </c>
      <c r="C527" s="288">
        <v>14.68</v>
      </c>
      <c r="D527" s="298" t="s">
        <v>1130</v>
      </c>
      <c r="E527" s="274" t="s">
        <v>3932</v>
      </c>
      <c r="F527" s="287" t="s">
        <v>1523</v>
      </c>
      <c r="G527" s="287" t="s">
        <v>3464</v>
      </c>
      <c r="H527" s="275">
        <v>13295</v>
      </c>
      <c r="I527" s="276">
        <v>82</v>
      </c>
      <c r="J527" s="277">
        <f t="shared" si="30"/>
        <v>13295</v>
      </c>
      <c r="K527" s="277">
        <f t="shared" si="30"/>
        <v>82</v>
      </c>
    </row>
    <row r="528" spans="1:11" s="278" customFormat="1" ht="28.95" customHeight="1" x14ac:dyDescent="0.3">
      <c r="A528" s="286">
        <f t="shared" si="29"/>
        <v>498</v>
      </c>
      <c r="B528" s="287" t="s">
        <v>1743</v>
      </c>
      <c r="C528" s="288">
        <v>14.69</v>
      </c>
      <c r="D528" s="298" t="s">
        <v>1130</v>
      </c>
      <c r="E528" s="274" t="s">
        <v>3933</v>
      </c>
      <c r="F528" s="287" t="s">
        <v>1524</v>
      </c>
      <c r="G528" s="287" t="s">
        <v>3438</v>
      </c>
      <c r="H528" s="275">
        <v>1872</v>
      </c>
      <c r="I528" s="276">
        <v>878</v>
      </c>
      <c r="J528" s="277">
        <f t="shared" si="30"/>
        <v>1872</v>
      </c>
      <c r="K528" s="277">
        <f t="shared" si="30"/>
        <v>878</v>
      </c>
    </row>
    <row r="529" spans="1:11" s="278" customFormat="1" ht="28.95" customHeight="1" x14ac:dyDescent="0.3">
      <c r="A529" s="286">
        <f t="shared" si="29"/>
        <v>499</v>
      </c>
      <c r="B529" s="287" t="s">
        <v>1743</v>
      </c>
      <c r="C529" s="288">
        <v>14.7</v>
      </c>
      <c r="D529" s="298" t="s">
        <v>1130</v>
      </c>
      <c r="E529" s="274" t="s">
        <v>281</v>
      </c>
      <c r="F529" s="287" t="s">
        <v>1524</v>
      </c>
      <c r="G529" s="287" t="s">
        <v>3438</v>
      </c>
      <c r="H529" s="275">
        <v>2634</v>
      </c>
      <c r="I529" s="276">
        <v>632</v>
      </c>
      <c r="J529" s="277">
        <f t="shared" si="30"/>
        <v>2634</v>
      </c>
      <c r="K529" s="277">
        <f t="shared" si="30"/>
        <v>632</v>
      </c>
    </row>
    <row r="530" spans="1:11" s="278" customFormat="1" ht="28.95" customHeight="1" x14ac:dyDescent="0.3">
      <c r="A530" s="286">
        <f t="shared" si="29"/>
        <v>500</v>
      </c>
      <c r="B530" s="287" t="s">
        <v>1743</v>
      </c>
      <c r="C530" s="288">
        <v>14.71</v>
      </c>
      <c r="D530" s="298" t="s">
        <v>1130</v>
      </c>
      <c r="E530" s="274" t="s">
        <v>3934</v>
      </c>
      <c r="F530" s="287" t="s">
        <v>1524</v>
      </c>
      <c r="G530" s="287" t="s">
        <v>3438</v>
      </c>
      <c r="H530" s="275">
        <v>6453</v>
      </c>
      <c r="I530" s="276">
        <v>1278</v>
      </c>
      <c r="J530" s="277">
        <f t="shared" si="30"/>
        <v>6453</v>
      </c>
      <c r="K530" s="277">
        <f t="shared" si="30"/>
        <v>1278</v>
      </c>
    </row>
    <row r="531" spans="1:11" s="278" customFormat="1" ht="28.95" customHeight="1" x14ac:dyDescent="0.3">
      <c r="A531" s="286">
        <f t="shared" si="29"/>
        <v>501</v>
      </c>
      <c r="B531" s="287" t="s">
        <v>1743</v>
      </c>
      <c r="C531" s="288">
        <v>14.72</v>
      </c>
      <c r="D531" s="298" t="s">
        <v>1130</v>
      </c>
      <c r="E531" s="274" t="s">
        <v>3935</v>
      </c>
      <c r="F531" s="287" t="s">
        <v>1524</v>
      </c>
      <c r="G531" s="287" t="s">
        <v>3438</v>
      </c>
      <c r="H531" s="275">
        <v>1872</v>
      </c>
      <c r="I531" s="276">
        <v>878</v>
      </c>
      <c r="J531" s="277">
        <f t="shared" si="30"/>
        <v>1872</v>
      </c>
      <c r="K531" s="277">
        <f t="shared" si="30"/>
        <v>878</v>
      </c>
    </row>
    <row r="532" spans="1:11" s="278" customFormat="1" ht="28.95" customHeight="1" x14ac:dyDescent="0.3">
      <c r="A532" s="286">
        <f t="shared" si="29"/>
        <v>502</v>
      </c>
      <c r="B532" s="287" t="s">
        <v>1743</v>
      </c>
      <c r="C532" s="288">
        <v>14.73</v>
      </c>
      <c r="D532" s="298" t="s">
        <v>1130</v>
      </c>
      <c r="E532" s="274" t="s">
        <v>3936</v>
      </c>
      <c r="F532" s="287" t="s">
        <v>1524</v>
      </c>
      <c r="G532" s="287" t="s">
        <v>3438</v>
      </c>
      <c r="H532" s="275">
        <v>6288</v>
      </c>
      <c r="I532" s="276">
        <v>1121</v>
      </c>
      <c r="J532" s="277">
        <f t="shared" si="30"/>
        <v>6288</v>
      </c>
      <c r="K532" s="277">
        <f t="shared" si="30"/>
        <v>1121</v>
      </c>
    </row>
    <row r="533" spans="1:11" s="278" customFormat="1" ht="28.95" customHeight="1" x14ac:dyDescent="0.3">
      <c r="A533" s="286">
        <f t="shared" si="29"/>
        <v>503</v>
      </c>
      <c r="B533" s="287" t="s">
        <v>1743</v>
      </c>
      <c r="C533" s="288">
        <v>14.74</v>
      </c>
      <c r="D533" s="298" t="s">
        <v>1130</v>
      </c>
      <c r="E533" s="274" t="s">
        <v>3937</v>
      </c>
      <c r="F533" s="287" t="s">
        <v>1524</v>
      </c>
      <c r="G533" s="287" t="s">
        <v>3438</v>
      </c>
      <c r="H533" s="275">
        <v>2506</v>
      </c>
      <c r="I533" s="276">
        <v>981</v>
      </c>
      <c r="J533" s="277">
        <f t="shared" si="30"/>
        <v>2506</v>
      </c>
      <c r="K533" s="277">
        <f t="shared" si="30"/>
        <v>981</v>
      </c>
    </row>
    <row r="534" spans="1:11" s="278" customFormat="1" ht="28.95" customHeight="1" x14ac:dyDescent="0.3">
      <c r="A534" s="286">
        <f t="shared" si="29"/>
        <v>504</v>
      </c>
      <c r="B534" s="287" t="s">
        <v>1743</v>
      </c>
      <c r="C534" s="288">
        <v>14.75</v>
      </c>
      <c r="D534" s="298" t="s">
        <v>1130</v>
      </c>
      <c r="E534" s="274" t="s">
        <v>3938</v>
      </c>
      <c r="F534" s="287" t="s">
        <v>3939</v>
      </c>
      <c r="G534" s="287" t="s">
        <v>3515</v>
      </c>
      <c r="H534" s="275">
        <v>319</v>
      </c>
      <c r="I534" s="276">
        <v>194</v>
      </c>
      <c r="J534" s="277">
        <f t="shared" si="30"/>
        <v>319</v>
      </c>
      <c r="K534" s="277">
        <f t="shared" si="30"/>
        <v>194</v>
      </c>
    </row>
    <row r="535" spans="1:11" s="278" customFormat="1" ht="28.95" customHeight="1" x14ac:dyDescent="0.3">
      <c r="A535" s="286">
        <f t="shared" si="29"/>
        <v>505</v>
      </c>
      <c r="B535" s="287" t="s">
        <v>1743</v>
      </c>
      <c r="C535" s="288">
        <v>14.76</v>
      </c>
      <c r="D535" s="298" t="s">
        <v>1130</v>
      </c>
      <c r="E535" s="274" t="s">
        <v>3940</v>
      </c>
      <c r="F535" s="287" t="s">
        <v>1525</v>
      </c>
      <c r="G535" s="287" t="s">
        <v>3438</v>
      </c>
      <c r="H535" s="275">
        <v>6671</v>
      </c>
      <c r="I535" s="276">
        <v>2230</v>
      </c>
      <c r="J535" s="277">
        <f t="shared" si="30"/>
        <v>6671</v>
      </c>
      <c r="K535" s="277">
        <f t="shared" si="30"/>
        <v>2230</v>
      </c>
    </row>
    <row r="536" spans="1:11" s="278" customFormat="1" ht="28.95" customHeight="1" x14ac:dyDescent="0.3">
      <c r="A536" s="286">
        <f t="shared" si="29"/>
        <v>506</v>
      </c>
      <c r="B536" s="287" t="s">
        <v>1743</v>
      </c>
      <c r="C536" s="288">
        <v>14.77</v>
      </c>
      <c r="D536" s="298" t="s">
        <v>1130</v>
      </c>
      <c r="E536" s="274" t="s">
        <v>3941</v>
      </c>
      <c r="F536" s="287" t="s">
        <v>1525</v>
      </c>
      <c r="G536" s="287" t="s">
        <v>3438</v>
      </c>
      <c r="H536" s="275">
        <v>7813</v>
      </c>
      <c r="I536" s="276">
        <v>1660</v>
      </c>
      <c r="J536" s="277">
        <f t="shared" si="30"/>
        <v>7813</v>
      </c>
      <c r="K536" s="277">
        <f t="shared" si="30"/>
        <v>1660</v>
      </c>
    </row>
    <row r="537" spans="1:11" s="278" customFormat="1" ht="28.95" customHeight="1" x14ac:dyDescent="0.3">
      <c r="A537" s="286">
        <f t="shared" si="29"/>
        <v>507</v>
      </c>
      <c r="B537" s="287" t="s">
        <v>1743</v>
      </c>
      <c r="C537" s="288">
        <v>14.78</v>
      </c>
      <c r="D537" s="298" t="s">
        <v>1130</v>
      </c>
      <c r="E537" s="274" t="s">
        <v>284</v>
      </c>
      <c r="F537" s="287" t="s">
        <v>1525</v>
      </c>
      <c r="G537" s="287" t="s">
        <v>3438</v>
      </c>
      <c r="H537" s="275">
        <v>3719</v>
      </c>
      <c r="I537" s="276">
        <v>2724</v>
      </c>
      <c r="J537" s="277">
        <f t="shared" si="30"/>
        <v>3719</v>
      </c>
      <c r="K537" s="277">
        <f t="shared" si="30"/>
        <v>2724</v>
      </c>
    </row>
    <row r="538" spans="1:11" s="278" customFormat="1" ht="28.95" customHeight="1" x14ac:dyDescent="0.3">
      <c r="A538" s="286">
        <f t="shared" si="29"/>
        <v>508</v>
      </c>
      <c r="B538" s="287" t="s">
        <v>1743</v>
      </c>
      <c r="C538" s="288">
        <v>14.79</v>
      </c>
      <c r="D538" s="298" t="s">
        <v>1130</v>
      </c>
      <c r="E538" s="274" t="s">
        <v>3942</v>
      </c>
      <c r="F538" s="287" t="s">
        <v>1526</v>
      </c>
      <c r="G538" s="287" t="s">
        <v>3438</v>
      </c>
      <c r="H538" s="275">
        <v>5900</v>
      </c>
      <c r="I538" s="276">
        <v>2887</v>
      </c>
      <c r="J538" s="277">
        <f t="shared" si="30"/>
        <v>5900</v>
      </c>
      <c r="K538" s="277">
        <f t="shared" si="30"/>
        <v>2887</v>
      </c>
    </row>
    <row r="539" spans="1:11" s="278" customFormat="1" ht="28.95" customHeight="1" x14ac:dyDescent="0.3">
      <c r="A539" s="286">
        <f t="shared" si="29"/>
        <v>509</v>
      </c>
      <c r="B539" s="287" t="s">
        <v>1743</v>
      </c>
      <c r="C539" s="288">
        <v>14.81</v>
      </c>
      <c r="D539" s="298" t="s">
        <v>1130</v>
      </c>
      <c r="E539" s="274" t="s">
        <v>3943</v>
      </c>
      <c r="F539" s="287" t="s">
        <v>1527</v>
      </c>
      <c r="G539" s="287" t="s">
        <v>3438</v>
      </c>
      <c r="H539" s="275">
        <v>1985</v>
      </c>
      <c r="I539" s="276">
        <v>990</v>
      </c>
      <c r="J539" s="277">
        <f t="shared" si="30"/>
        <v>1985</v>
      </c>
      <c r="K539" s="277">
        <f t="shared" si="30"/>
        <v>990</v>
      </c>
    </row>
    <row r="540" spans="1:11" s="278" customFormat="1" ht="28.95" customHeight="1" x14ac:dyDescent="0.3">
      <c r="A540" s="286">
        <f t="shared" si="29"/>
        <v>510</v>
      </c>
      <c r="B540" s="287" t="s">
        <v>1743</v>
      </c>
      <c r="C540" s="288">
        <v>14.82</v>
      </c>
      <c r="D540" s="298" t="s">
        <v>1130</v>
      </c>
      <c r="E540" s="274" t="s">
        <v>3944</v>
      </c>
      <c r="F540" s="287" t="s">
        <v>1524</v>
      </c>
      <c r="G540" s="287" t="s">
        <v>3438</v>
      </c>
      <c r="H540" s="275">
        <v>2561</v>
      </c>
      <c r="I540" s="276">
        <v>207</v>
      </c>
      <c r="J540" s="277">
        <f t="shared" si="30"/>
        <v>2561</v>
      </c>
      <c r="K540" s="277">
        <f t="shared" si="30"/>
        <v>207</v>
      </c>
    </row>
    <row r="541" spans="1:11" s="278" customFormat="1" ht="28.95" customHeight="1" x14ac:dyDescent="0.3">
      <c r="A541" s="286">
        <f t="shared" si="29"/>
        <v>511</v>
      </c>
      <c r="B541" s="287" t="s">
        <v>1743</v>
      </c>
      <c r="C541" s="288">
        <v>14.83</v>
      </c>
      <c r="D541" s="298" t="s">
        <v>1130</v>
      </c>
      <c r="E541" s="274" t="s">
        <v>3945</v>
      </c>
      <c r="F541" s="287" t="s">
        <v>1524</v>
      </c>
      <c r="G541" s="287" t="s">
        <v>3438</v>
      </c>
      <c r="H541" s="275">
        <v>4569</v>
      </c>
      <c r="I541" s="276">
        <v>733</v>
      </c>
      <c r="J541" s="277">
        <f t="shared" si="30"/>
        <v>4569</v>
      </c>
      <c r="K541" s="277">
        <f t="shared" si="30"/>
        <v>733</v>
      </c>
    </row>
    <row r="542" spans="1:11" s="278" customFormat="1" ht="28.95" customHeight="1" x14ac:dyDescent="0.3">
      <c r="A542" s="286">
        <f t="shared" si="29"/>
        <v>512</v>
      </c>
      <c r="B542" s="287" t="s">
        <v>1743</v>
      </c>
      <c r="C542" s="288">
        <v>14.84</v>
      </c>
      <c r="D542" s="298" t="s">
        <v>1130</v>
      </c>
      <c r="E542" s="274" t="s">
        <v>3946</v>
      </c>
      <c r="F542" s="287" t="s">
        <v>1528</v>
      </c>
      <c r="G542" s="287" t="s">
        <v>3515</v>
      </c>
      <c r="H542" s="275">
        <v>219</v>
      </c>
      <c r="I542" s="276">
        <v>79</v>
      </c>
      <c r="J542" s="277">
        <f t="shared" si="30"/>
        <v>219</v>
      </c>
      <c r="K542" s="277">
        <f t="shared" si="30"/>
        <v>79</v>
      </c>
    </row>
    <row r="543" spans="1:11" s="278" customFormat="1" ht="28.95" customHeight="1" x14ac:dyDescent="0.3">
      <c r="A543" s="286">
        <f t="shared" si="29"/>
        <v>513</v>
      </c>
      <c r="B543" s="287" t="s">
        <v>1743</v>
      </c>
      <c r="C543" s="288">
        <v>14.85</v>
      </c>
      <c r="D543" s="298" t="s">
        <v>1130</v>
      </c>
      <c r="E543" s="274" t="s">
        <v>3947</v>
      </c>
      <c r="F543" s="287" t="s">
        <v>1528</v>
      </c>
      <c r="G543" s="287" t="s">
        <v>3515</v>
      </c>
      <c r="H543" s="275">
        <v>160</v>
      </c>
      <c r="I543" s="276">
        <v>58</v>
      </c>
      <c r="J543" s="277">
        <f t="shared" si="30"/>
        <v>160</v>
      </c>
      <c r="K543" s="277">
        <f t="shared" si="30"/>
        <v>58</v>
      </c>
    </row>
    <row r="544" spans="1:11" s="278" customFormat="1" ht="28.95" customHeight="1" x14ac:dyDescent="0.3">
      <c r="A544" s="286">
        <f t="shared" si="29"/>
        <v>514</v>
      </c>
      <c r="B544" s="287" t="s">
        <v>1743</v>
      </c>
      <c r="C544" s="288">
        <v>14.86</v>
      </c>
      <c r="D544" s="298" t="s">
        <v>1130</v>
      </c>
      <c r="E544" s="274" t="s">
        <v>3948</v>
      </c>
      <c r="F544" s="287" t="s">
        <v>1529</v>
      </c>
      <c r="G544" s="287" t="s">
        <v>3438</v>
      </c>
      <c r="H544" s="275">
        <v>13139</v>
      </c>
      <c r="I544" s="276">
        <v>1357</v>
      </c>
      <c r="J544" s="277">
        <f t="shared" si="30"/>
        <v>13139</v>
      </c>
      <c r="K544" s="277">
        <f t="shared" si="30"/>
        <v>1357</v>
      </c>
    </row>
    <row r="545" spans="1:11" s="278" customFormat="1" ht="28.95" customHeight="1" x14ac:dyDescent="0.3">
      <c r="A545" s="286">
        <f t="shared" si="29"/>
        <v>515</v>
      </c>
      <c r="B545" s="287" t="s">
        <v>1743</v>
      </c>
      <c r="C545" s="288">
        <v>14.87</v>
      </c>
      <c r="D545" s="298" t="s">
        <v>1130</v>
      </c>
      <c r="E545" s="274" t="s">
        <v>3949</v>
      </c>
      <c r="F545" s="287" t="s">
        <v>3950</v>
      </c>
      <c r="G545" s="287" t="s">
        <v>3438</v>
      </c>
      <c r="H545" s="275">
        <v>8193</v>
      </c>
      <c r="I545" s="276">
        <v>1289</v>
      </c>
      <c r="J545" s="277">
        <f t="shared" si="30"/>
        <v>8193</v>
      </c>
      <c r="K545" s="277">
        <f t="shared" si="30"/>
        <v>1289</v>
      </c>
    </row>
    <row r="546" spans="1:11" s="278" customFormat="1" ht="28.95" customHeight="1" x14ac:dyDescent="0.3">
      <c r="A546" s="286">
        <f t="shared" si="29"/>
        <v>516</v>
      </c>
      <c r="B546" s="287" t="s">
        <v>1743</v>
      </c>
      <c r="C546" s="288">
        <v>14.88</v>
      </c>
      <c r="D546" s="298" t="s">
        <v>1192</v>
      </c>
      <c r="E546" s="274" t="s">
        <v>3951</v>
      </c>
      <c r="F546" s="287" t="s">
        <v>1473</v>
      </c>
      <c r="G546" s="287" t="s">
        <v>3515</v>
      </c>
      <c r="H546" s="299">
        <v>1476</v>
      </c>
      <c r="I546" s="276">
        <v>123</v>
      </c>
      <c r="J546" s="277">
        <f t="shared" si="30"/>
        <v>1476</v>
      </c>
      <c r="K546" s="277">
        <f t="shared" si="30"/>
        <v>123</v>
      </c>
    </row>
    <row r="547" spans="1:11" s="300" customFormat="1" ht="28.95" customHeight="1" x14ac:dyDescent="0.3">
      <c r="A547" s="286">
        <f t="shared" si="29"/>
        <v>517</v>
      </c>
      <c r="B547" s="287" t="s">
        <v>1743</v>
      </c>
      <c r="C547" s="288">
        <v>14.89</v>
      </c>
      <c r="D547" s="298"/>
      <c r="E547" s="274" t="s">
        <v>3952</v>
      </c>
      <c r="F547" s="287" t="s">
        <v>1473</v>
      </c>
      <c r="G547" s="287" t="s">
        <v>3953</v>
      </c>
      <c r="H547" s="275">
        <v>11702</v>
      </c>
      <c r="I547" s="276">
        <v>3169</v>
      </c>
      <c r="J547" s="277">
        <f t="shared" si="30"/>
        <v>11702</v>
      </c>
      <c r="K547" s="277">
        <f t="shared" si="30"/>
        <v>3169</v>
      </c>
    </row>
    <row r="548" spans="1:11" s="300" customFormat="1" ht="28.95" customHeight="1" x14ac:dyDescent="0.3">
      <c r="A548" s="286">
        <f t="shared" si="29"/>
        <v>518</v>
      </c>
      <c r="B548" s="287" t="s">
        <v>1743</v>
      </c>
      <c r="C548" s="288">
        <v>14.9</v>
      </c>
      <c r="D548" s="298"/>
      <c r="E548" s="274" t="s">
        <v>3954</v>
      </c>
      <c r="F548" s="287" t="s">
        <v>1473</v>
      </c>
      <c r="G548" s="287" t="s">
        <v>3953</v>
      </c>
      <c r="H548" s="275">
        <v>11915</v>
      </c>
      <c r="I548" s="276">
        <v>3169</v>
      </c>
      <c r="J548" s="277">
        <f t="shared" si="30"/>
        <v>11915</v>
      </c>
      <c r="K548" s="277">
        <f t="shared" si="30"/>
        <v>3169</v>
      </c>
    </row>
    <row r="549" spans="1:11" s="300" customFormat="1" ht="28.95" customHeight="1" x14ac:dyDescent="0.3">
      <c r="A549" s="286">
        <f t="shared" si="29"/>
        <v>519</v>
      </c>
      <c r="B549" s="287" t="s">
        <v>1743</v>
      </c>
      <c r="C549" s="288">
        <v>14.91</v>
      </c>
      <c r="D549" s="298"/>
      <c r="E549" s="274" t="s">
        <v>3955</v>
      </c>
      <c r="F549" s="287" t="s">
        <v>1473</v>
      </c>
      <c r="G549" s="287" t="s">
        <v>3953</v>
      </c>
      <c r="H549" s="275">
        <v>12114</v>
      </c>
      <c r="I549" s="276">
        <v>3169</v>
      </c>
      <c r="J549" s="277">
        <f t="shared" si="30"/>
        <v>12114</v>
      </c>
      <c r="K549" s="277">
        <f t="shared" si="30"/>
        <v>3169</v>
      </c>
    </row>
    <row r="550" spans="1:11" s="300" customFormat="1" ht="28.95" customHeight="1" x14ac:dyDescent="0.3">
      <c r="A550" s="286">
        <v>520</v>
      </c>
      <c r="B550" s="287" t="s">
        <v>1743</v>
      </c>
      <c r="C550" s="288">
        <v>14.92</v>
      </c>
      <c r="D550" s="298"/>
      <c r="E550" s="274" t="s">
        <v>3956</v>
      </c>
      <c r="F550" s="287" t="s">
        <v>1473</v>
      </c>
      <c r="G550" s="287" t="s">
        <v>3953</v>
      </c>
      <c r="H550" s="275">
        <v>12335</v>
      </c>
      <c r="I550" s="276">
        <v>3169</v>
      </c>
      <c r="J550" s="277">
        <f t="shared" si="30"/>
        <v>12335</v>
      </c>
      <c r="K550" s="277">
        <f t="shared" si="30"/>
        <v>3169</v>
      </c>
    </row>
    <row r="551" spans="1:11" ht="28.95" customHeight="1" x14ac:dyDescent="0.3">
      <c r="A551" s="268" t="s">
        <v>3957</v>
      </c>
      <c r="B551" s="269"/>
      <c r="C551" s="269"/>
      <c r="D551" s="269"/>
      <c r="E551" s="269"/>
      <c r="F551" s="269"/>
      <c r="G551" s="269"/>
      <c r="H551" s="269"/>
      <c r="I551" s="270"/>
      <c r="J551" s="277">
        <f t="shared" si="30"/>
        <v>0</v>
      </c>
      <c r="K551" s="277">
        <f t="shared" si="30"/>
        <v>0</v>
      </c>
    </row>
    <row r="552" spans="1:11" s="278" customFormat="1" ht="28.95" customHeight="1" x14ac:dyDescent="0.3">
      <c r="A552" s="286">
        <v>521</v>
      </c>
      <c r="B552" s="301" t="s">
        <v>1741</v>
      </c>
      <c r="C552" s="302">
        <v>15.02</v>
      </c>
      <c r="D552" s="301" t="s">
        <v>1169</v>
      </c>
      <c r="E552" s="274" t="s">
        <v>3958</v>
      </c>
      <c r="F552" s="301" t="s">
        <v>1530</v>
      </c>
      <c r="G552" s="301" t="s">
        <v>3464</v>
      </c>
      <c r="H552" s="275">
        <v>2914</v>
      </c>
      <c r="I552" s="276">
        <v>399</v>
      </c>
      <c r="J552" s="277">
        <f t="shared" si="30"/>
        <v>2914</v>
      </c>
      <c r="K552" s="277">
        <f t="shared" si="30"/>
        <v>399</v>
      </c>
    </row>
    <row r="553" spans="1:11" s="278" customFormat="1" ht="28.95" customHeight="1" x14ac:dyDescent="0.3">
      <c r="A553" s="286">
        <f>A552+1</f>
        <v>522</v>
      </c>
      <c r="B553" s="301" t="s">
        <v>1741</v>
      </c>
      <c r="C553" s="302">
        <v>15.03</v>
      </c>
      <c r="D553" s="301" t="s">
        <v>1130</v>
      </c>
      <c r="E553" s="274" t="s">
        <v>3959</v>
      </c>
      <c r="F553" s="301" t="s">
        <v>1531</v>
      </c>
      <c r="G553" s="301" t="s">
        <v>3438</v>
      </c>
      <c r="H553" s="275">
        <v>819</v>
      </c>
      <c r="I553" s="276">
        <v>231</v>
      </c>
      <c r="J553" s="277">
        <f t="shared" si="30"/>
        <v>819</v>
      </c>
      <c r="K553" s="277">
        <f t="shared" si="30"/>
        <v>231</v>
      </c>
    </row>
    <row r="554" spans="1:11" s="278" customFormat="1" ht="28.95" customHeight="1" x14ac:dyDescent="0.3">
      <c r="A554" s="286">
        <f t="shared" ref="A554:A613" si="31">A553+1</f>
        <v>523</v>
      </c>
      <c r="B554" s="301" t="s">
        <v>1741</v>
      </c>
      <c r="C554" s="302">
        <v>15.04</v>
      </c>
      <c r="D554" s="301" t="s">
        <v>1169</v>
      </c>
      <c r="E554" s="274" t="s">
        <v>3960</v>
      </c>
      <c r="F554" s="301" t="s">
        <v>1530</v>
      </c>
      <c r="G554" s="301" t="s">
        <v>3464</v>
      </c>
      <c r="H554" s="275">
        <v>3060</v>
      </c>
      <c r="I554" s="276">
        <v>401</v>
      </c>
      <c r="J554" s="277">
        <f t="shared" si="30"/>
        <v>3060</v>
      </c>
      <c r="K554" s="277">
        <f t="shared" si="30"/>
        <v>401</v>
      </c>
    </row>
    <row r="555" spans="1:11" s="278" customFormat="1" ht="28.95" customHeight="1" x14ac:dyDescent="0.3">
      <c r="A555" s="286">
        <f t="shared" si="31"/>
        <v>524</v>
      </c>
      <c r="B555" s="301" t="s">
        <v>1741</v>
      </c>
      <c r="C555" s="302">
        <v>15.05</v>
      </c>
      <c r="D555" s="301" t="s">
        <v>1130</v>
      </c>
      <c r="E555" s="274" t="s">
        <v>288</v>
      </c>
      <c r="F555" s="301" t="s">
        <v>3961</v>
      </c>
      <c r="G555" s="301" t="s">
        <v>3438</v>
      </c>
      <c r="H555" s="275">
        <v>5651</v>
      </c>
      <c r="I555" s="276">
        <v>786</v>
      </c>
      <c r="J555" s="277">
        <f t="shared" si="30"/>
        <v>5651</v>
      </c>
      <c r="K555" s="277">
        <f t="shared" si="30"/>
        <v>786</v>
      </c>
    </row>
    <row r="556" spans="1:11" s="278" customFormat="1" ht="28.95" customHeight="1" x14ac:dyDescent="0.3">
      <c r="A556" s="286">
        <f t="shared" si="31"/>
        <v>525</v>
      </c>
      <c r="B556" s="301" t="s">
        <v>1741</v>
      </c>
      <c r="C556" s="302">
        <v>15.06</v>
      </c>
      <c r="D556" s="301" t="s">
        <v>1169</v>
      </c>
      <c r="E556" s="274" t="s">
        <v>3962</v>
      </c>
      <c r="F556" s="301" t="s">
        <v>1530</v>
      </c>
      <c r="G556" s="301" t="s">
        <v>3464</v>
      </c>
      <c r="H556" s="275">
        <v>3182</v>
      </c>
      <c r="I556" s="276">
        <v>416</v>
      </c>
      <c r="J556" s="277">
        <f t="shared" si="30"/>
        <v>3182</v>
      </c>
      <c r="K556" s="277">
        <f t="shared" si="30"/>
        <v>416</v>
      </c>
    </row>
    <row r="557" spans="1:11" s="278" customFormat="1" ht="28.95" customHeight="1" x14ac:dyDescent="0.3">
      <c r="A557" s="286">
        <f t="shared" si="31"/>
        <v>526</v>
      </c>
      <c r="B557" s="301" t="s">
        <v>1741</v>
      </c>
      <c r="C557" s="302">
        <v>15.07</v>
      </c>
      <c r="D557" s="301" t="s">
        <v>1130</v>
      </c>
      <c r="E557" s="274" t="s">
        <v>3963</v>
      </c>
      <c r="F557" s="301" t="s">
        <v>3964</v>
      </c>
      <c r="G557" s="301" t="s">
        <v>3438</v>
      </c>
      <c r="H557" s="275">
        <v>2656</v>
      </c>
      <c r="I557" s="276">
        <v>231</v>
      </c>
      <c r="J557" s="277">
        <f t="shared" si="30"/>
        <v>2656</v>
      </c>
      <c r="K557" s="277">
        <f t="shared" si="30"/>
        <v>231</v>
      </c>
    </row>
    <row r="558" spans="1:11" s="278" customFormat="1" ht="28.95" customHeight="1" x14ac:dyDescent="0.3">
      <c r="A558" s="286">
        <f t="shared" si="31"/>
        <v>527</v>
      </c>
      <c r="B558" s="301" t="s">
        <v>1741</v>
      </c>
      <c r="C558" s="302">
        <v>15.08</v>
      </c>
      <c r="D558" s="301" t="s">
        <v>1169</v>
      </c>
      <c r="E558" s="274" t="s">
        <v>3965</v>
      </c>
      <c r="F558" s="301" t="s">
        <v>1530</v>
      </c>
      <c r="G558" s="301" t="s">
        <v>3464</v>
      </c>
      <c r="H558" s="275">
        <v>3309</v>
      </c>
      <c r="I558" s="276">
        <v>431</v>
      </c>
      <c r="J558" s="277">
        <f t="shared" si="30"/>
        <v>3309</v>
      </c>
      <c r="K558" s="277">
        <f t="shared" si="30"/>
        <v>431</v>
      </c>
    </row>
    <row r="559" spans="1:11" s="278" customFormat="1" ht="28.95" customHeight="1" x14ac:dyDescent="0.3">
      <c r="A559" s="286">
        <f t="shared" si="31"/>
        <v>528</v>
      </c>
      <c r="B559" s="301" t="s">
        <v>1741</v>
      </c>
      <c r="C559" s="302">
        <v>15.09</v>
      </c>
      <c r="D559" s="301" t="s">
        <v>1130</v>
      </c>
      <c r="E559" s="274" t="s">
        <v>3966</v>
      </c>
      <c r="F559" s="301" t="s">
        <v>3967</v>
      </c>
      <c r="G559" s="301" t="s">
        <v>3438</v>
      </c>
      <c r="H559" s="275">
        <v>5823</v>
      </c>
      <c r="I559" s="276">
        <v>2911</v>
      </c>
      <c r="J559" s="277">
        <f t="shared" si="30"/>
        <v>5823</v>
      </c>
      <c r="K559" s="277">
        <f t="shared" si="30"/>
        <v>2911</v>
      </c>
    </row>
    <row r="560" spans="1:11" s="278" customFormat="1" ht="28.95" customHeight="1" x14ac:dyDescent="0.3">
      <c r="A560" s="286">
        <f t="shared" si="31"/>
        <v>529</v>
      </c>
      <c r="B560" s="301" t="s">
        <v>1741</v>
      </c>
      <c r="C560" s="302">
        <v>15.1</v>
      </c>
      <c r="D560" s="301" t="s">
        <v>1169</v>
      </c>
      <c r="E560" s="274" t="s">
        <v>3968</v>
      </c>
      <c r="F560" s="301" t="s">
        <v>1530</v>
      </c>
      <c r="G560" s="301" t="s">
        <v>3464</v>
      </c>
      <c r="H560" s="275">
        <v>3443</v>
      </c>
      <c r="I560" s="276">
        <v>448</v>
      </c>
      <c r="J560" s="277">
        <f t="shared" si="30"/>
        <v>3443</v>
      </c>
      <c r="K560" s="277">
        <f t="shared" si="30"/>
        <v>448</v>
      </c>
    </row>
    <row r="561" spans="1:11" s="278" customFormat="1" ht="28.95" customHeight="1" x14ac:dyDescent="0.3">
      <c r="A561" s="286">
        <f t="shared" si="31"/>
        <v>530</v>
      </c>
      <c r="B561" s="301" t="s">
        <v>1741</v>
      </c>
      <c r="C561" s="302">
        <v>15.11</v>
      </c>
      <c r="D561" s="301" t="s">
        <v>1130</v>
      </c>
      <c r="E561" s="274" t="s">
        <v>3969</v>
      </c>
      <c r="F561" s="301" t="s">
        <v>3967</v>
      </c>
      <c r="G561" s="301" t="s">
        <v>3438</v>
      </c>
      <c r="H561" s="275">
        <v>5593</v>
      </c>
      <c r="I561" s="276">
        <v>2663</v>
      </c>
      <c r="J561" s="277">
        <f t="shared" si="30"/>
        <v>5593</v>
      </c>
      <c r="K561" s="277">
        <f t="shared" si="30"/>
        <v>2663</v>
      </c>
    </row>
    <row r="562" spans="1:11" s="278" customFormat="1" ht="28.95" customHeight="1" x14ac:dyDescent="0.3">
      <c r="A562" s="286">
        <f t="shared" si="31"/>
        <v>531</v>
      </c>
      <c r="B562" s="301" t="s">
        <v>1741</v>
      </c>
      <c r="C562" s="302">
        <v>15.12</v>
      </c>
      <c r="D562" s="301" t="s">
        <v>1169</v>
      </c>
      <c r="E562" s="274" t="s">
        <v>3970</v>
      </c>
      <c r="F562" s="301" t="s">
        <v>1530</v>
      </c>
      <c r="G562" s="301" t="s">
        <v>3464</v>
      </c>
      <c r="H562" s="275">
        <v>5027</v>
      </c>
      <c r="I562" s="276">
        <v>503</v>
      </c>
      <c r="J562" s="277">
        <f t="shared" si="30"/>
        <v>5027</v>
      </c>
      <c r="K562" s="277">
        <f t="shared" si="30"/>
        <v>503</v>
      </c>
    </row>
    <row r="563" spans="1:11" s="278" customFormat="1" ht="28.95" customHeight="1" x14ac:dyDescent="0.3">
      <c r="A563" s="286">
        <f t="shared" si="31"/>
        <v>532</v>
      </c>
      <c r="B563" s="301" t="s">
        <v>1741</v>
      </c>
      <c r="C563" s="302">
        <v>15.13</v>
      </c>
      <c r="D563" s="301" t="s">
        <v>1130</v>
      </c>
      <c r="E563" s="274" t="s">
        <v>3971</v>
      </c>
      <c r="F563" s="301" t="s">
        <v>1532</v>
      </c>
      <c r="G563" s="301" t="s">
        <v>3438</v>
      </c>
      <c r="H563" s="275">
        <v>5216</v>
      </c>
      <c r="I563" s="276">
        <v>1130</v>
      </c>
      <c r="J563" s="277">
        <f t="shared" si="30"/>
        <v>5216</v>
      </c>
      <c r="K563" s="277">
        <f t="shared" si="30"/>
        <v>1130</v>
      </c>
    </row>
    <row r="564" spans="1:11" s="278" customFormat="1" ht="28.95" customHeight="1" x14ac:dyDescent="0.3">
      <c r="A564" s="286">
        <f t="shared" si="31"/>
        <v>533</v>
      </c>
      <c r="B564" s="301" t="s">
        <v>1741</v>
      </c>
      <c r="C564" s="302">
        <v>15.14</v>
      </c>
      <c r="D564" s="301" t="s">
        <v>1169</v>
      </c>
      <c r="E564" s="274" t="s">
        <v>3972</v>
      </c>
      <c r="F564" s="301" t="s">
        <v>1530</v>
      </c>
      <c r="G564" s="301" t="s">
        <v>3464</v>
      </c>
      <c r="H564" s="275">
        <v>5180</v>
      </c>
      <c r="I564" s="276">
        <v>521</v>
      </c>
      <c r="J564" s="277">
        <f t="shared" si="30"/>
        <v>5180</v>
      </c>
      <c r="K564" s="277">
        <f t="shared" si="30"/>
        <v>521</v>
      </c>
    </row>
    <row r="565" spans="1:11" s="278" customFormat="1" ht="28.95" customHeight="1" x14ac:dyDescent="0.3">
      <c r="A565" s="286">
        <f t="shared" si="31"/>
        <v>534</v>
      </c>
      <c r="B565" s="301" t="s">
        <v>1741</v>
      </c>
      <c r="C565" s="302">
        <v>15.15</v>
      </c>
      <c r="D565" s="301" t="s">
        <v>1130</v>
      </c>
      <c r="E565" s="274" t="s">
        <v>3973</v>
      </c>
      <c r="F565" s="301" t="s">
        <v>3974</v>
      </c>
      <c r="G565" s="301" t="s">
        <v>3438</v>
      </c>
      <c r="H565" s="275">
        <v>8101</v>
      </c>
      <c r="I565" s="276">
        <v>1476</v>
      </c>
      <c r="J565" s="277">
        <f t="shared" si="30"/>
        <v>8101</v>
      </c>
      <c r="K565" s="277">
        <f t="shared" si="30"/>
        <v>1476</v>
      </c>
    </row>
    <row r="566" spans="1:11" s="278" customFormat="1" ht="28.95" customHeight="1" x14ac:dyDescent="0.3">
      <c r="A566" s="286">
        <f t="shared" si="31"/>
        <v>535</v>
      </c>
      <c r="B566" s="301" t="s">
        <v>1741</v>
      </c>
      <c r="C566" s="302">
        <v>15.16</v>
      </c>
      <c r="D566" s="301" t="s">
        <v>1169</v>
      </c>
      <c r="E566" s="274" t="s">
        <v>3975</v>
      </c>
      <c r="F566" s="301" t="s">
        <v>1530</v>
      </c>
      <c r="G566" s="301" t="s">
        <v>3464</v>
      </c>
      <c r="H566" s="275">
        <v>5340</v>
      </c>
      <c r="I566" s="276">
        <v>541</v>
      </c>
      <c r="J566" s="277">
        <f t="shared" si="30"/>
        <v>5340</v>
      </c>
      <c r="K566" s="277">
        <f t="shared" si="30"/>
        <v>541</v>
      </c>
    </row>
    <row r="567" spans="1:11" s="278" customFormat="1" ht="28.95" customHeight="1" x14ac:dyDescent="0.3">
      <c r="A567" s="286">
        <f t="shared" si="31"/>
        <v>536</v>
      </c>
      <c r="B567" s="301" t="s">
        <v>1741</v>
      </c>
      <c r="C567" s="302">
        <v>15.18</v>
      </c>
      <c r="D567" s="301" t="s">
        <v>1169</v>
      </c>
      <c r="E567" s="274" t="s">
        <v>3976</v>
      </c>
      <c r="F567" s="301" t="s">
        <v>1530</v>
      </c>
      <c r="G567" s="301" t="s">
        <v>3464</v>
      </c>
      <c r="H567" s="275">
        <v>7779</v>
      </c>
      <c r="I567" s="276">
        <v>778</v>
      </c>
      <c r="J567" s="277">
        <f t="shared" si="30"/>
        <v>7779</v>
      </c>
      <c r="K567" s="277">
        <f t="shared" si="30"/>
        <v>778</v>
      </c>
    </row>
    <row r="568" spans="1:11" s="278" customFormat="1" ht="28.95" customHeight="1" x14ac:dyDescent="0.3">
      <c r="A568" s="286">
        <f t="shared" si="31"/>
        <v>537</v>
      </c>
      <c r="B568" s="301" t="s">
        <v>1741</v>
      </c>
      <c r="C568" s="302">
        <v>15.2</v>
      </c>
      <c r="D568" s="301" t="s">
        <v>1169</v>
      </c>
      <c r="E568" s="274" t="s">
        <v>3977</v>
      </c>
      <c r="F568" s="301" t="s">
        <v>1530</v>
      </c>
      <c r="G568" s="301" t="s">
        <v>3464</v>
      </c>
      <c r="H568" s="275">
        <v>8197</v>
      </c>
      <c r="I568" s="276">
        <v>854</v>
      </c>
      <c r="J568" s="277">
        <f t="shared" si="30"/>
        <v>8197</v>
      </c>
      <c r="K568" s="277">
        <f t="shared" si="30"/>
        <v>854</v>
      </c>
    </row>
    <row r="569" spans="1:11" s="278" customFormat="1" ht="28.95" customHeight="1" x14ac:dyDescent="0.3">
      <c r="A569" s="286">
        <f t="shared" si="31"/>
        <v>538</v>
      </c>
      <c r="B569" s="301" t="s">
        <v>1741</v>
      </c>
      <c r="C569" s="302">
        <v>15.58</v>
      </c>
      <c r="D569" s="301" t="s">
        <v>1169</v>
      </c>
      <c r="E569" s="274" t="s">
        <v>3978</v>
      </c>
      <c r="F569" s="301" t="s">
        <v>1530</v>
      </c>
      <c r="G569" s="301" t="s">
        <v>3464</v>
      </c>
      <c r="H569" s="275">
        <v>8535</v>
      </c>
      <c r="I569" s="276">
        <v>919</v>
      </c>
      <c r="J569" s="277">
        <f t="shared" si="30"/>
        <v>8535</v>
      </c>
      <c r="K569" s="277">
        <f t="shared" si="30"/>
        <v>919</v>
      </c>
    </row>
    <row r="570" spans="1:11" s="278" customFormat="1" ht="28.95" customHeight="1" x14ac:dyDescent="0.3">
      <c r="A570" s="286">
        <f t="shared" si="31"/>
        <v>539</v>
      </c>
      <c r="B570" s="301" t="s">
        <v>1741</v>
      </c>
      <c r="C570" s="302">
        <v>15.6</v>
      </c>
      <c r="D570" s="301" t="s">
        <v>1169</v>
      </c>
      <c r="E570" s="274" t="s">
        <v>3979</v>
      </c>
      <c r="F570" s="301" t="s">
        <v>1530</v>
      </c>
      <c r="G570" s="301" t="s">
        <v>3464</v>
      </c>
      <c r="H570" s="275">
        <v>9277</v>
      </c>
      <c r="I570" s="276">
        <v>1067</v>
      </c>
      <c r="J570" s="277">
        <f t="shared" si="30"/>
        <v>9277</v>
      </c>
      <c r="K570" s="277">
        <f t="shared" si="30"/>
        <v>1067</v>
      </c>
    </row>
    <row r="571" spans="1:11" s="278" customFormat="1" ht="28.95" customHeight="1" x14ac:dyDescent="0.3">
      <c r="A571" s="286">
        <f t="shared" si="31"/>
        <v>540</v>
      </c>
      <c r="B571" s="301" t="s">
        <v>1741</v>
      </c>
      <c r="C571" s="302">
        <v>15.62</v>
      </c>
      <c r="D571" s="301" t="s">
        <v>1169</v>
      </c>
      <c r="E571" s="274" t="s">
        <v>3980</v>
      </c>
      <c r="F571" s="301" t="s">
        <v>1530</v>
      </c>
      <c r="G571" s="301" t="s">
        <v>3464</v>
      </c>
      <c r="H571" s="275">
        <v>10070</v>
      </c>
      <c r="I571" s="276">
        <v>1220</v>
      </c>
      <c r="J571" s="277">
        <f t="shared" si="30"/>
        <v>10070</v>
      </c>
      <c r="K571" s="277">
        <f t="shared" si="30"/>
        <v>1220</v>
      </c>
    </row>
    <row r="572" spans="1:11" s="278" customFormat="1" ht="28.95" customHeight="1" x14ac:dyDescent="0.3">
      <c r="A572" s="286">
        <f t="shared" si="31"/>
        <v>541</v>
      </c>
      <c r="B572" s="301" t="s">
        <v>1741</v>
      </c>
      <c r="C572" s="302">
        <v>15.64</v>
      </c>
      <c r="D572" s="301" t="s">
        <v>1169</v>
      </c>
      <c r="E572" s="274" t="s">
        <v>3981</v>
      </c>
      <c r="F572" s="301" t="s">
        <v>1530</v>
      </c>
      <c r="G572" s="301" t="s">
        <v>3464</v>
      </c>
      <c r="H572" s="275">
        <v>12352</v>
      </c>
      <c r="I572" s="276">
        <v>1545</v>
      </c>
      <c r="J572" s="277">
        <f t="shared" si="30"/>
        <v>12352</v>
      </c>
      <c r="K572" s="277">
        <f t="shared" si="30"/>
        <v>1545</v>
      </c>
    </row>
    <row r="573" spans="1:11" s="278" customFormat="1" ht="28.95" customHeight="1" x14ac:dyDescent="0.3">
      <c r="A573" s="286">
        <f t="shared" si="31"/>
        <v>542</v>
      </c>
      <c r="B573" s="301" t="s">
        <v>1741</v>
      </c>
      <c r="C573" s="302">
        <v>15.66</v>
      </c>
      <c r="D573" s="301" t="s">
        <v>1169</v>
      </c>
      <c r="E573" s="274" t="s">
        <v>3982</v>
      </c>
      <c r="F573" s="301" t="s">
        <v>1530</v>
      </c>
      <c r="G573" s="301" t="s">
        <v>3464</v>
      </c>
      <c r="H573" s="275">
        <v>13380</v>
      </c>
      <c r="I573" s="276">
        <v>1659</v>
      </c>
      <c r="J573" s="277">
        <f t="shared" si="30"/>
        <v>13380</v>
      </c>
      <c r="K573" s="277">
        <f t="shared" si="30"/>
        <v>1659</v>
      </c>
    </row>
    <row r="574" spans="1:11" s="278" customFormat="1" ht="28.95" customHeight="1" x14ac:dyDescent="0.3">
      <c r="A574" s="286">
        <f t="shared" si="31"/>
        <v>543</v>
      </c>
      <c r="B574" s="301" t="s">
        <v>1741</v>
      </c>
      <c r="C574" s="302">
        <v>15.68</v>
      </c>
      <c r="D574" s="301" t="s">
        <v>1169</v>
      </c>
      <c r="E574" s="274" t="s">
        <v>3983</v>
      </c>
      <c r="F574" s="301" t="s">
        <v>1530</v>
      </c>
      <c r="G574" s="301" t="s">
        <v>3464</v>
      </c>
      <c r="H574" s="275">
        <v>14462</v>
      </c>
      <c r="I574" s="276">
        <v>1807</v>
      </c>
      <c r="J574" s="277">
        <f t="shared" si="30"/>
        <v>14462</v>
      </c>
      <c r="K574" s="277">
        <f t="shared" si="30"/>
        <v>1807</v>
      </c>
    </row>
    <row r="575" spans="1:11" s="278" customFormat="1" ht="28.95" customHeight="1" x14ac:dyDescent="0.3">
      <c r="A575" s="286">
        <f t="shared" si="31"/>
        <v>544</v>
      </c>
      <c r="B575" s="301" t="s">
        <v>1741</v>
      </c>
      <c r="C575" s="302">
        <v>15.7</v>
      </c>
      <c r="D575" s="301" t="s">
        <v>1169</v>
      </c>
      <c r="E575" s="274" t="s">
        <v>3984</v>
      </c>
      <c r="F575" s="301" t="s">
        <v>1530</v>
      </c>
      <c r="G575" s="301" t="s">
        <v>3464</v>
      </c>
      <c r="H575" s="275">
        <v>17082</v>
      </c>
      <c r="I575" s="276">
        <v>2191</v>
      </c>
      <c r="J575" s="277">
        <f t="shared" si="30"/>
        <v>17082</v>
      </c>
      <c r="K575" s="277">
        <f t="shared" si="30"/>
        <v>2191</v>
      </c>
    </row>
    <row r="576" spans="1:11" s="278" customFormat="1" ht="28.95" customHeight="1" x14ac:dyDescent="0.3">
      <c r="A576" s="286">
        <f t="shared" si="31"/>
        <v>545</v>
      </c>
      <c r="B576" s="301" t="s">
        <v>1741</v>
      </c>
      <c r="C576" s="302">
        <v>15.72</v>
      </c>
      <c r="D576" s="301" t="s">
        <v>1169</v>
      </c>
      <c r="E576" s="274" t="s">
        <v>3985</v>
      </c>
      <c r="F576" s="301" t="s">
        <v>1530</v>
      </c>
      <c r="G576" s="301" t="s">
        <v>3464</v>
      </c>
      <c r="H576" s="275">
        <v>26701</v>
      </c>
      <c r="I576" s="276">
        <v>3407</v>
      </c>
      <c r="J576" s="277">
        <f t="shared" si="30"/>
        <v>26701</v>
      </c>
      <c r="K576" s="277">
        <f t="shared" si="30"/>
        <v>3407</v>
      </c>
    </row>
    <row r="577" spans="1:11" s="278" customFormat="1" ht="28.95" customHeight="1" x14ac:dyDescent="0.3">
      <c r="A577" s="286">
        <f t="shared" si="31"/>
        <v>546</v>
      </c>
      <c r="B577" s="301" t="s">
        <v>1741</v>
      </c>
      <c r="C577" s="303">
        <v>15.11</v>
      </c>
      <c r="D577" s="301" t="s">
        <v>1169</v>
      </c>
      <c r="E577" s="274" t="s">
        <v>3986</v>
      </c>
      <c r="F577" s="301" t="s">
        <v>1530</v>
      </c>
      <c r="G577" s="301" t="s">
        <v>3464</v>
      </c>
      <c r="H577" s="275">
        <v>3021</v>
      </c>
      <c r="I577" s="276">
        <v>399</v>
      </c>
      <c r="J577" s="277">
        <f t="shared" si="30"/>
        <v>3021</v>
      </c>
      <c r="K577" s="277">
        <f t="shared" si="30"/>
        <v>399</v>
      </c>
    </row>
    <row r="578" spans="1:11" s="278" customFormat="1" ht="28.95" customHeight="1" x14ac:dyDescent="0.3">
      <c r="A578" s="286">
        <f t="shared" si="31"/>
        <v>547</v>
      </c>
      <c r="B578" s="301" t="s">
        <v>1741</v>
      </c>
      <c r="C578" s="303">
        <v>15.111000000000001</v>
      </c>
      <c r="D578" s="301" t="s">
        <v>1169</v>
      </c>
      <c r="E578" s="274" t="s">
        <v>3987</v>
      </c>
      <c r="F578" s="301" t="s">
        <v>1530</v>
      </c>
      <c r="G578" s="301" t="s">
        <v>3464</v>
      </c>
      <c r="H578" s="275">
        <v>3178</v>
      </c>
      <c r="I578" s="276">
        <v>445</v>
      </c>
      <c r="J578" s="277">
        <f t="shared" si="30"/>
        <v>3178</v>
      </c>
      <c r="K578" s="277">
        <f t="shared" si="30"/>
        <v>445</v>
      </c>
    </row>
    <row r="579" spans="1:11" s="278" customFormat="1" ht="28.95" customHeight="1" x14ac:dyDescent="0.3">
      <c r="A579" s="286">
        <f t="shared" si="31"/>
        <v>548</v>
      </c>
      <c r="B579" s="301" t="s">
        <v>1741</v>
      </c>
      <c r="C579" s="303">
        <v>15.112</v>
      </c>
      <c r="D579" s="301" t="s">
        <v>1169</v>
      </c>
      <c r="E579" s="274" t="s">
        <v>3988</v>
      </c>
      <c r="F579" s="301" t="s">
        <v>1530</v>
      </c>
      <c r="G579" s="301" t="s">
        <v>3464</v>
      </c>
      <c r="H579" s="275">
        <v>3311</v>
      </c>
      <c r="I579" s="276">
        <v>461</v>
      </c>
      <c r="J579" s="277">
        <f t="shared" si="30"/>
        <v>3311</v>
      </c>
      <c r="K579" s="277">
        <f t="shared" si="30"/>
        <v>461</v>
      </c>
    </row>
    <row r="580" spans="1:11" s="278" customFormat="1" ht="28.95" customHeight="1" x14ac:dyDescent="0.3">
      <c r="A580" s="286">
        <f t="shared" si="31"/>
        <v>549</v>
      </c>
      <c r="B580" s="301" t="s">
        <v>1741</v>
      </c>
      <c r="C580" s="303">
        <v>15.113</v>
      </c>
      <c r="D580" s="301" t="s">
        <v>1169</v>
      </c>
      <c r="E580" s="274" t="s">
        <v>3989</v>
      </c>
      <c r="F580" s="301" t="s">
        <v>1530</v>
      </c>
      <c r="G580" s="301" t="s">
        <v>3464</v>
      </c>
      <c r="H580" s="275">
        <v>3452</v>
      </c>
      <c r="I580" s="276">
        <v>478</v>
      </c>
      <c r="J580" s="277">
        <f t="shared" si="30"/>
        <v>3452</v>
      </c>
      <c r="K580" s="277">
        <f t="shared" si="30"/>
        <v>478</v>
      </c>
    </row>
    <row r="581" spans="1:11" s="278" customFormat="1" ht="28.95" customHeight="1" x14ac:dyDescent="0.3">
      <c r="A581" s="286">
        <f t="shared" si="31"/>
        <v>550</v>
      </c>
      <c r="B581" s="301" t="s">
        <v>1741</v>
      </c>
      <c r="C581" s="303">
        <v>15.114000000000001</v>
      </c>
      <c r="D581" s="301" t="s">
        <v>1169</v>
      </c>
      <c r="E581" s="274" t="s">
        <v>3990</v>
      </c>
      <c r="F581" s="301" t="s">
        <v>1530</v>
      </c>
      <c r="G581" s="301" t="s">
        <v>3464</v>
      </c>
      <c r="H581" s="275">
        <v>3606</v>
      </c>
      <c r="I581" s="276">
        <v>496</v>
      </c>
      <c r="J581" s="277">
        <f t="shared" ref="J581:K644" si="32">ROUNDUP(H581,0)</f>
        <v>3606</v>
      </c>
      <c r="K581" s="277">
        <f t="shared" si="32"/>
        <v>496</v>
      </c>
    </row>
    <row r="582" spans="1:11" s="278" customFormat="1" ht="28.95" customHeight="1" x14ac:dyDescent="0.3">
      <c r="A582" s="286">
        <f t="shared" si="31"/>
        <v>551</v>
      </c>
      <c r="B582" s="301" t="s">
        <v>1741</v>
      </c>
      <c r="C582" s="303">
        <v>15.115</v>
      </c>
      <c r="D582" s="301" t="s">
        <v>1169</v>
      </c>
      <c r="E582" s="274" t="s">
        <v>3991</v>
      </c>
      <c r="F582" s="301" t="s">
        <v>1530</v>
      </c>
      <c r="G582" s="301" t="s">
        <v>3464</v>
      </c>
      <c r="H582" s="275">
        <v>5217</v>
      </c>
      <c r="I582" s="276">
        <v>557</v>
      </c>
      <c r="J582" s="277">
        <f t="shared" si="32"/>
        <v>5217</v>
      </c>
      <c r="K582" s="277">
        <f t="shared" si="32"/>
        <v>557</v>
      </c>
    </row>
    <row r="583" spans="1:11" s="278" customFormat="1" ht="28.95" customHeight="1" x14ac:dyDescent="0.3">
      <c r="A583" s="286">
        <f t="shared" si="31"/>
        <v>552</v>
      </c>
      <c r="B583" s="301" t="s">
        <v>1741</v>
      </c>
      <c r="C583" s="303">
        <v>15.116</v>
      </c>
      <c r="D583" s="301" t="s">
        <v>1169</v>
      </c>
      <c r="E583" s="274" t="s">
        <v>3992</v>
      </c>
      <c r="F583" s="301" t="s">
        <v>1530</v>
      </c>
      <c r="G583" s="301" t="s">
        <v>3464</v>
      </c>
      <c r="H583" s="275">
        <v>5387</v>
      </c>
      <c r="I583" s="276">
        <v>578</v>
      </c>
      <c r="J583" s="277">
        <f t="shared" si="32"/>
        <v>5387</v>
      </c>
      <c r="K583" s="277">
        <f t="shared" si="32"/>
        <v>578</v>
      </c>
    </row>
    <row r="584" spans="1:11" s="278" customFormat="1" ht="28.95" customHeight="1" x14ac:dyDescent="0.3">
      <c r="A584" s="286">
        <f t="shared" si="31"/>
        <v>553</v>
      </c>
      <c r="B584" s="301" t="s">
        <v>1741</v>
      </c>
      <c r="C584" s="303">
        <v>15.117000000000001</v>
      </c>
      <c r="D584" s="301" t="s">
        <v>1169</v>
      </c>
      <c r="E584" s="274" t="s">
        <v>3993</v>
      </c>
      <c r="F584" s="301" t="s">
        <v>1530</v>
      </c>
      <c r="G584" s="301" t="s">
        <v>3464</v>
      </c>
      <c r="H584" s="275">
        <v>5563</v>
      </c>
      <c r="I584" s="276">
        <v>600</v>
      </c>
      <c r="J584" s="277">
        <f t="shared" si="32"/>
        <v>5563</v>
      </c>
      <c r="K584" s="277">
        <f t="shared" si="32"/>
        <v>600</v>
      </c>
    </row>
    <row r="585" spans="1:11" s="278" customFormat="1" ht="28.95" customHeight="1" x14ac:dyDescent="0.3">
      <c r="A585" s="286">
        <f t="shared" si="31"/>
        <v>554</v>
      </c>
      <c r="B585" s="301" t="s">
        <v>1741</v>
      </c>
      <c r="C585" s="303">
        <v>15.118</v>
      </c>
      <c r="D585" s="301" t="s">
        <v>1169</v>
      </c>
      <c r="E585" s="274" t="s">
        <v>3994</v>
      </c>
      <c r="F585" s="301" t="s">
        <v>1530</v>
      </c>
      <c r="G585" s="301" t="s">
        <v>3464</v>
      </c>
      <c r="H585" s="275">
        <v>8075</v>
      </c>
      <c r="I585" s="276">
        <v>863</v>
      </c>
      <c r="J585" s="277">
        <f t="shared" si="32"/>
        <v>8075</v>
      </c>
      <c r="K585" s="277">
        <f t="shared" si="32"/>
        <v>863</v>
      </c>
    </row>
    <row r="586" spans="1:11" s="278" customFormat="1" ht="28.95" customHeight="1" x14ac:dyDescent="0.3">
      <c r="A586" s="286">
        <f t="shared" si="31"/>
        <v>555</v>
      </c>
      <c r="B586" s="301" t="s">
        <v>1741</v>
      </c>
      <c r="C586" s="303">
        <v>15.119</v>
      </c>
      <c r="D586" s="301" t="s">
        <v>1169</v>
      </c>
      <c r="E586" s="274" t="s">
        <v>3995</v>
      </c>
      <c r="F586" s="301" t="s">
        <v>1530</v>
      </c>
      <c r="G586" s="301" t="s">
        <v>3464</v>
      </c>
      <c r="H586" s="275">
        <v>8536</v>
      </c>
      <c r="I586" s="276">
        <v>947</v>
      </c>
      <c r="J586" s="277">
        <f t="shared" si="32"/>
        <v>8536</v>
      </c>
      <c r="K586" s="277">
        <f t="shared" si="32"/>
        <v>947</v>
      </c>
    </row>
    <row r="587" spans="1:11" s="278" customFormat="1" ht="28.95" customHeight="1" x14ac:dyDescent="0.3">
      <c r="A587" s="286">
        <f t="shared" si="31"/>
        <v>556</v>
      </c>
      <c r="B587" s="301" t="s">
        <v>1741</v>
      </c>
      <c r="C587" s="303">
        <v>15.12</v>
      </c>
      <c r="D587" s="301" t="s">
        <v>1169</v>
      </c>
      <c r="E587" s="274" t="s">
        <v>3996</v>
      </c>
      <c r="F587" s="301" t="s">
        <v>1530</v>
      </c>
      <c r="G587" s="301" t="s">
        <v>3464</v>
      </c>
      <c r="H587" s="275">
        <v>8806</v>
      </c>
      <c r="I587" s="276">
        <v>1020</v>
      </c>
      <c r="J587" s="277">
        <f t="shared" si="32"/>
        <v>8806</v>
      </c>
      <c r="K587" s="277">
        <f t="shared" si="32"/>
        <v>1020</v>
      </c>
    </row>
    <row r="588" spans="1:11" s="278" customFormat="1" ht="28.95" customHeight="1" x14ac:dyDescent="0.3">
      <c r="A588" s="286">
        <f t="shared" si="31"/>
        <v>557</v>
      </c>
      <c r="B588" s="301" t="s">
        <v>1741</v>
      </c>
      <c r="C588" s="303">
        <v>15.121</v>
      </c>
      <c r="D588" s="301" t="s">
        <v>1169</v>
      </c>
      <c r="E588" s="274" t="s">
        <v>3997</v>
      </c>
      <c r="F588" s="301" t="s">
        <v>1530</v>
      </c>
      <c r="G588" s="301" t="s">
        <v>3464</v>
      </c>
      <c r="H588" s="275">
        <v>9598</v>
      </c>
      <c r="I588" s="276">
        <v>1183</v>
      </c>
      <c r="J588" s="277">
        <f t="shared" si="32"/>
        <v>9598</v>
      </c>
      <c r="K588" s="277">
        <f t="shared" si="32"/>
        <v>1183</v>
      </c>
    </row>
    <row r="589" spans="1:11" s="278" customFormat="1" ht="28.95" customHeight="1" x14ac:dyDescent="0.3">
      <c r="A589" s="286">
        <f t="shared" si="31"/>
        <v>558</v>
      </c>
      <c r="B589" s="301" t="s">
        <v>1741</v>
      </c>
      <c r="C589" s="303">
        <v>15.122</v>
      </c>
      <c r="D589" s="301" t="s">
        <v>1169</v>
      </c>
      <c r="E589" s="274" t="s">
        <v>3998</v>
      </c>
      <c r="F589" s="301" t="s">
        <v>1530</v>
      </c>
      <c r="G589" s="301" t="s">
        <v>3464</v>
      </c>
      <c r="H589" s="275">
        <v>10448</v>
      </c>
      <c r="I589" s="276">
        <v>1353</v>
      </c>
      <c r="J589" s="277">
        <f t="shared" si="32"/>
        <v>10448</v>
      </c>
      <c r="K589" s="277">
        <f t="shared" si="32"/>
        <v>1353</v>
      </c>
    </row>
    <row r="590" spans="1:11" s="278" customFormat="1" ht="28.95" customHeight="1" x14ac:dyDescent="0.3">
      <c r="A590" s="286">
        <f t="shared" si="31"/>
        <v>559</v>
      </c>
      <c r="B590" s="301" t="s">
        <v>1741</v>
      </c>
      <c r="C590" s="303">
        <v>15.122999999999999</v>
      </c>
      <c r="D590" s="301" t="s">
        <v>1169</v>
      </c>
      <c r="E590" s="274" t="s">
        <v>3999</v>
      </c>
      <c r="F590" s="301" t="s">
        <v>1530</v>
      </c>
      <c r="G590" s="301" t="s">
        <v>3464</v>
      </c>
      <c r="H590" s="275">
        <v>12768</v>
      </c>
      <c r="I590" s="276">
        <v>1548</v>
      </c>
      <c r="J590" s="277">
        <f t="shared" si="32"/>
        <v>12768</v>
      </c>
      <c r="K590" s="277">
        <f t="shared" si="32"/>
        <v>1548</v>
      </c>
    </row>
    <row r="591" spans="1:11" s="278" customFormat="1" ht="28.95" customHeight="1" x14ac:dyDescent="0.3">
      <c r="A591" s="286">
        <f t="shared" si="31"/>
        <v>560</v>
      </c>
      <c r="B591" s="301" t="s">
        <v>1741</v>
      </c>
      <c r="C591" s="303">
        <v>15.124000000000001</v>
      </c>
      <c r="D591" s="301" t="s">
        <v>1169</v>
      </c>
      <c r="E591" s="274" t="s">
        <v>4000</v>
      </c>
      <c r="F591" s="301" t="s">
        <v>1530</v>
      </c>
      <c r="G591" s="301" t="s">
        <v>3464</v>
      </c>
      <c r="H591" s="275">
        <v>14295</v>
      </c>
      <c r="I591" s="276">
        <v>1662</v>
      </c>
      <c r="J591" s="277">
        <f t="shared" si="32"/>
        <v>14295</v>
      </c>
      <c r="K591" s="277">
        <f t="shared" si="32"/>
        <v>1662</v>
      </c>
    </row>
    <row r="592" spans="1:11" s="278" customFormat="1" ht="28.95" customHeight="1" x14ac:dyDescent="0.3">
      <c r="A592" s="286">
        <f t="shared" si="31"/>
        <v>561</v>
      </c>
      <c r="B592" s="301" t="s">
        <v>1741</v>
      </c>
      <c r="C592" s="303">
        <v>15.125</v>
      </c>
      <c r="D592" s="301" t="s">
        <v>1169</v>
      </c>
      <c r="E592" s="274" t="s">
        <v>4001</v>
      </c>
      <c r="F592" s="301" t="s">
        <v>1530</v>
      </c>
      <c r="G592" s="301" t="s">
        <v>3464</v>
      </c>
      <c r="H592" s="275">
        <v>14966</v>
      </c>
      <c r="I592" s="276">
        <v>1811</v>
      </c>
      <c r="J592" s="277">
        <f t="shared" si="32"/>
        <v>14966</v>
      </c>
      <c r="K592" s="277">
        <f t="shared" si="32"/>
        <v>1811</v>
      </c>
    </row>
    <row r="593" spans="1:11" s="278" customFormat="1" ht="28.95" customHeight="1" x14ac:dyDescent="0.3">
      <c r="A593" s="286">
        <f t="shared" si="31"/>
        <v>562</v>
      </c>
      <c r="B593" s="301" t="s">
        <v>1741</v>
      </c>
      <c r="C593" s="303">
        <v>15.125999999999999</v>
      </c>
      <c r="D593" s="301" t="s">
        <v>1169</v>
      </c>
      <c r="E593" s="274" t="s">
        <v>4002</v>
      </c>
      <c r="F593" s="301" t="s">
        <v>1530</v>
      </c>
      <c r="G593" s="301" t="s">
        <v>3464</v>
      </c>
      <c r="H593" s="275">
        <v>17681</v>
      </c>
      <c r="I593" s="276">
        <v>2195</v>
      </c>
      <c r="J593" s="277">
        <f t="shared" si="32"/>
        <v>17681</v>
      </c>
      <c r="K593" s="277">
        <f t="shared" si="32"/>
        <v>2195</v>
      </c>
    </row>
    <row r="594" spans="1:11" s="278" customFormat="1" ht="28.95" customHeight="1" x14ac:dyDescent="0.3">
      <c r="A594" s="286">
        <f t="shared" si="31"/>
        <v>563</v>
      </c>
      <c r="B594" s="301" t="s">
        <v>1741</v>
      </c>
      <c r="C594" s="303">
        <v>15.127000000000001</v>
      </c>
      <c r="D594" s="301" t="s">
        <v>1169</v>
      </c>
      <c r="E594" s="274" t="s">
        <v>4003</v>
      </c>
      <c r="F594" s="301" t="s">
        <v>1530</v>
      </c>
      <c r="G594" s="301" t="s">
        <v>3464</v>
      </c>
      <c r="H594" s="275">
        <v>27632</v>
      </c>
      <c r="I594" s="276">
        <v>3414</v>
      </c>
      <c r="J594" s="277">
        <f t="shared" si="32"/>
        <v>27632</v>
      </c>
      <c r="K594" s="277">
        <f t="shared" si="32"/>
        <v>3414</v>
      </c>
    </row>
    <row r="595" spans="1:11" s="278" customFormat="1" ht="28.95" customHeight="1" x14ac:dyDescent="0.3">
      <c r="A595" s="286">
        <f t="shared" si="31"/>
        <v>564</v>
      </c>
      <c r="B595" s="301" t="s">
        <v>1741</v>
      </c>
      <c r="C595" s="303">
        <v>15.128</v>
      </c>
      <c r="D595" s="301" t="s">
        <v>1169</v>
      </c>
      <c r="E595" s="274" t="s">
        <v>289</v>
      </c>
      <c r="F595" s="301" t="s">
        <v>4004</v>
      </c>
      <c r="G595" s="301" t="s">
        <v>241</v>
      </c>
      <c r="H595" s="275">
        <v>104593</v>
      </c>
      <c r="I595" s="276">
        <v>17608</v>
      </c>
      <c r="J595" s="277">
        <f t="shared" si="32"/>
        <v>104593</v>
      </c>
      <c r="K595" s="277">
        <f t="shared" si="32"/>
        <v>17608</v>
      </c>
    </row>
    <row r="596" spans="1:11" s="278" customFormat="1" ht="28.95" customHeight="1" x14ac:dyDescent="0.3">
      <c r="A596" s="286">
        <f t="shared" si="31"/>
        <v>565</v>
      </c>
      <c r="B596" s="301" t="s">
        <v>1744</v>
      </c>
      <c r="C596" s="303">
        <v>15.129</v>
      </c>
      <c r="D596" s="301" t="s">
        <v>1169</v>
      </c>
      <c r="E596" s="274" t="s">
        <v>4005</v>
      </c>
      <c r="F596" s="301" t="s">
        <v>1530</v>
      </c>
      <c r="G596" s="301" t="s">
        <v>3464</v>
      </c>
      <c r="H596" s="275">
        <v>3051</v>
      </c>
      <c r="I596" s="276">
        <v>399</v>
      </c>
      <c r="J596" s="277">
        <f t="shared" si="32"/>
        <v>3051</v>
      </c>
      <c r="K596" s="277">
        <f t="shared" si="32"/>
        <v>399</v>
      </c>
    </row>
    <row r="597" spans="1:11" s="278" customFormat="1" ht="28.95" customHeight="1" x14ac:dyDescent="0.3">
      <c r="A597" s="286">
        <f t="shared" si="31"/>
        <v>566</v>
      </c>
      <c r="B597" s="301" t="s">
        <v>1744</v>
      </c>
      <c r="C597" s="303">
        <v>15.13</v>
      </c>
      <c r="D597" s="301" t="s">
        <v>1169</v>
      </c>
      <c r="E597" s="274" t="s">
        <v>4006</v>
      </c>
      <c r="F597" s="301" t="s">
        <v>1530</v>
      </c>
      <c r="G597" s="301" t="s">
        <v>3464</v>
      </c>
      <c r="H597" s="275">
        <v>3210</v>
      </c>
      <c r="I597" s="276">
        <v>445</v>
      </c>
      <c r="J597" s="277">
        <f t="shared" si="32"/>
        <v>3210</v>
      </c>
      <c r="K597" s="277">
        <f t="shared" si="32"/>
        <v>445</v>
      </c>
    </row>
    <row r="598" spans="1:11" s="278" customFormat="1" ht="28.95" customHeight="1" x14ac:dyDescent="0.3">
      <c r="A598" s="286">
        <f t="shared" si="31"/>
        <v>567</v>
      </c>
      <c r="B598" s="301" t="s">
        <v>1744</v>
      </c>
      <c r="C598" s="303">
        <v>15.131</v>
      </c>
      <c r="D598" s="301" t="s">
        <v>1169</v>
      </c>
      <c r="E598" s="274" t="s">
        <v>4007</v>
      </c>
      <c r="F598" s="301" t="s">
        <v>1530</v>
      </c>
      <c r="G598" s="301" t="s">
        <v>3464</v>
      </c>
      <c r="H598" s="275">
        <v>3332</v>
      </c>
      <c r="I598" s="276">
        <v>461</v>
      </c>
      <c r="J598" s="277">
        <f t="shared" si="32"/>
        <v>3332</v>
      </c>
      <c r="K598" s="277">
        <f t="shared" si="32"/>
        <v>461</v>
      </c>
    </row>
    <row r="599" spans="1:11" s="278" customFormat="1" ht="28.95" customHeight="1" x14ac:dyDescent="0.3">
      <c r="A599" s="286">
        <f t="shared" si="31"/>
        <v>568</v>
      </c>
      <c r="B599" s="301" t="s">
        <v>1744</v>
      </c>
      <c r="C599" s="303">
        <v>15.132</v>
      </c>
      <c r="D599" s="301" t="s">
        <v>1169</v>
      </c>
      <c r="E599" s="274" t="s">
        <v>4008</v>
      </c>
      <c r="F599" s="301" t="s">
        <v>1530</v>
      </c>
      <c r="G599" s="301" t="s">
        <v>3464</v>
      </c>
      <c r="H599" s="275">
        <v>3492</v>
      </c>
      <c r="I599" s="276">
        <v>478</v>
      </c>
      <c r="J599" s="277">
        <f t="shared" si="32"/>
        <v>3492</v>
      </c>
      <c r="K599" s="277">
        <f t="shared" si="32"/>
        <v>478</v>
      </c>
    </row>
    <row r="600" spans="1:11" s="278" customFormat="1" ht="28.95" customHeight="1" x14ac:dyDescent="0.3">
      <c r="A600" s="286">
        <f t="shared" si="31"/>
        <v>569</v>
      </c>
      <c r="B600" s="301" t="s">
        <v>1744</v>
      </c>
      <c r="C600" s="303">
        <v>15.132999999999999</v>
      </c>
      <c r="D600" s="301" t="s">
        <v>1169</v>
      </c>
      <c r="E600" s="274" t="s">
        <v>4009</v>
      </c>
      <c r="F600" s="301" t="s">
        <v>1530</v>
      </c>
      <c r="G600" s="301" t="s">
        <v>3464</v>
      </c>
      <c r="H600" s="275">
        <v>3650</v>
      </c>
      <c r="I600" s="276">
        <v>496</v>
      </c>
      <c r="J600" s="277">
        <f t="shared" si="32"/>
        <v>3650</v>
      </c>
      <c r="K600" s="277">
        <f t="shared" si="32"/>
        <v>496</v>
      </c>
    </row>
    <row r="601" spans="1:11" s="278" customFormat="1" ht="28.95" customHeight="1" x14ac:dyDescent="0.3">
      <c r="A601" s="286">
        <f t="shared" si="31"/>
        <v>570</v>
      </c>
      <c r="B601" s="301" t="s">
        <v>1744</v>
      </c>
      <c r="C601" s="303">
        <v>15.134</v>
      </c>
      <c r="D601" s="301" t="s">
        <v>1169</v>
      </c>
      <c r="E601" s="274" t="s">
        <v>4010</v>
      </c>
      <c r="F601" s="301" t="s">
        <v>1530</v>
      </c>
      <c r="G601" s="301" t="s">
        <v>3464</v>
      </c>
      <c r="H601" s="275">
        <v>5269</v>
      </c>
      <c r="I601" s="276">
        <v>557</v>
      </c>
      <c r="J601" s="277">
        <f t="shared" si="32"/>
        <v>5269</v>
      </c>
      <c r="K601" s="277">
        <f t="shared" si="32"/>
        <v>557</v>
      </c>
    </row>
    <row r="602" spans="1:11" s="278" customFormat="1" ht="28.95" customHeight="1" x14ac:dyDescent="0.3">
      <c r="A602" s="286">
        <f t="shared" si="31"/>
        <v>571</v>
      </c>
      <c r="B602" s="301" t="s">
        <v>1744</v>
      </c>
      <c r="C602" s="303">
        <v>15.135</v>
      </c>
      <c r="D602" s="301" t="s">
        <v>1169</v>
      </c>
      <c r="E602" s="274" t="s">
        <v>4011</v>
      </c>
      <c r="F602" s="301" t="s">
        <v>1530</v>
      </c>
      <c r="G602" s="301" t="s">
        <v>3464</v>
      </c>
      <c r="H602" s="275">
        <v>5443</v>
      </c>
      <c r="I602" s="276">
        <v>578</v>
      </c>
      <c r="J602" s="277">
        <f t="shared" si="32"/>
        <v>5443</v>
      </c>
      <c r="K602" s="277">
        <f t="shared" si="32"/>
        <v>578</v>
      </c>
    </row>
    <row r="603" spans="1:11" s="278" customFormat="1" ht="28.95" customHeight="1" x14ac:dyDescent="0.3">
      <c r="A603" s="286">
        <f t="shared" si="31"/>
        <v>572</v>
      </c>
      <c r="B603" s="301" t="s">
        <v>1744</v>
      </c>
      <c r="C603" s="303">
        <v>15.135999999999999</v>
      </c>
      <c r="D603" s="301" t="s">
        <v>1169</v>
      </c>
      <c r="E603" s="274" t="s">
        <v>4012</v>
      </c>
      <c r="F603" s="301" t="s">
        <v>1530</v>
      </c>
      <c r="G603" s="301" t="s">
        <v>3464</v>
      </c>
      <c r="H603" s="275">
        <v>5624</v>
      </c>
      <c r="I603" s="276">
        <v>600</v>
      </c>
      <c r="J603" s="277">
        <f t="shared" si="32"/>
        <v>5624</v>
      </c>
      <c r="K603" s="277">
        <f t="shared" si="32"/>
        <v>600</v>
      </c>
    </row>
    <row r="604" spans="1:11" s="278" customFormat="1" ht="28.95" customHeight="1" x14ac:dyDescent="0.3">
      <c r="A604" s="286">
        <f t="shared" si="31"/>
        <v>573</v>
      </c>
      <c r="B604" s="301" t="s">
        <v>1744</v>
      </c>
      <c r="C604" s="303">
        <v>15.137</v>
      </c>
      <c r="D604" s="301" t="s">
        <v>1169</v>
      </c>
      <c r="E604" s="274" t="s">
        <v>4013</v>
      </c>
      <c r="F604" s="301" t="s">
        <v>1530</v>
      </c>
      <c r="G604" s="301" t="s">
        <v>3464</v>
      </c>
      <c r="H604" s="275">
        <v>8155</v>
      </c>
      <c r="I604" s="276">
        <v>863</v>
      </c>
      <c r="J604" s="277">
        <f t="shared" si="32"/>
        <v>8155</v>
      </c>
      <c r="K604" s="277">
        <f t="shared" si="32"/>
        <v>863</v>
      </c>
    </row>
    <row r="605" spans="1:11" s="278" customFormat="1" ht="28.95" customHeight="1" x14ac:dyDescent="0.3">
      <c r="A605" s="286">
        <f t="shared" si="31"/>
        <v>574</v>
      </c>
      <c r="B605" s="301" t="s">
        <v>1744</v>
      </c>
      <c r="C605" s="303">
        <v>15.138</v>
      </c>
      <c r="D605" s="301" t="s">
        <v>1169</v>
      </c>
      <c r="E605" s="274" t="s">
        <v>4014</v>
      </c>
      <c r="F605" s="301" t="s">
        <v>1530</v>
      </c>
      <c r="G605" s="301" t="s">
        <v>3464</v>
      </c>
      <c r="H605" s="275">
        <v>8627</v>
      </c>
      <c r="I605" s="276">
        <v>946</v>
      </c>
      <c r="J605" s="277">
        <f t="shared" si="32"/>
        <v>8627</v>
      </c>
      <c r="K605" s="277">
        <f t="shared" si="32"/>
        <v>946</v>
      </c>
    </row>
    <row r="606" spans="1:11" s="278" customFormat="1" ht="28.95" customHeight="1" x14ac:dyDescent="0.3">
      <c r="A606" s="286">
        <f t="shared" si="31"/>
        <v>575</v>
      </c>
      <c r="B606" s="301" t="s">
        <v>1744</v>
      </c>
      <c r="C606" s="303">
        <v>15.138999999999999</v>
      </c>
      <c r="D606" s="301" t="s">
        <v>1169</v>
      </c>
      <c r="E606" s="274" t="s">
        <v>4015</v>
      </c>
      <c r="F606" s="301" t="s">
        <v>1530</v>
      </c>
      <c r="G606" s="301" t="s">
        <v>3464</v>
      </c>
      <c r="H606" s="275">
        <v>8903</v>
      </c>
      <c r="I606" s="276">
        <v>1019</v>
      </c>
      <c r="J606" s="277">
        <f t="shared" si="32"/>
        <v>8903</v>
      </c>
      <c r="K606" s="277">
        <f t="shared" si="32"/>
        <v>1019</v>
      </c>
    </row>
    <row r="607" spans="1:11" s="278" customFormat="1" ht="46.95" customHeight="1" x14ac:dyDescent="0.3">
      <c r="A607" s="286">
        <f t="shared" si="31"/>
        <v>576</v>
      </c>
      <c r="B607" s="301" t="s">
        <v>1744</v>
      </c>
      <c r="C607" s="303">
        <v>15.14</v>
      </c>
      <c r="D607" s="301" t="s">
        <v>1169</v>
      </c>
      <c r="E607" s="274" t="s">
        <v>4016</v>
      </c>
      <c r="F607" s="301" t="s">
        <v>1530</v>
      </c>
      <c r="G607" s="301" t="s">
        <v>3464</v>
      </c>
      <c r="H607" s="275">
        <v>9714</v>
      </c>
      <c r="I607" s="276">
        <v>1182</v>
      </c>
      <c r="J607" s="277">
        <f t="shared" si="32"/>
        <v>9714</v>
      </c>
      <c r="K607" s="277">
        <f t="shared" si="32"/>
        <v>1182</v>
      </c>
    </row>
    <row r="608" spans="1:11" s="278" customFormat="1" ht="28.95" customHeight="1" x14ac:dyDescent="0.3">
      <c r="A608" s="286">
        <f t="shared" si="31"/>
        <v>577</v>
      </c>
      <c r="B608" s="301" t="s">
        <v>1744</v>
      </c>
      <c r="C608" s="303">
        <v>15.141</v>
      </c>
      <c r="D608" s="301" t="s">
        <v>1169</v>
      </c>
      <c r="E608" s="274" t="s">
        <v>4017</v>
      </c>
      <c r="F608" s="301" t="s">
        <v>1530</v>
      </c>
      <c r="G608" s="301" t="s">
        <v>3464</v>
      </c>
      <c r="H608" s="275">
        <v>10587</v>
      </c>
      <c r="I608" s="276">
        <v>1353</v>
      </c>
      <c r="J608" s="277">
        <f t="shared" si="32"/>
        <v>10587</v>
      </c>
      <c r="K608" s="277">
        <f t="shared" si="32"/>
        <v>1353</v>
      </c>
    </row>
    <row r="609" spans="1:11" s="278" customFormat="1" ht="28.95" customHeight="1" x14ac:dyDescent="0.3">
      <c r="A609" s="286">
        <f t="shared" si="31"/>
        <v>578</v>
      </c>
      <c r="B609" s="301" t="s">
        <v>1744</v>
      </c>
      <c r="C609" s="303">
        <v>15.141999999999999</v>
      </c>
      <c r="D609" s="301" t="s">
        <v>1169</v>
      </c>
      <c r="E609" s="274" t="s">
        <v>4018</v>
      </c>
      <c r="F609" s="301" t="s">
        <v>1530</v>
      </c>
      <c r="G609" s="301" t="s">
        <v>3464</v>
      </c>
      <c r="H609" s="275">
        <v>12912</v>
      </c>
      <c r="I609" s="276">
        <v>1548</v>
      </c>
      <c r="J609" s="277">
        <f t="shared" si="32"/>
        <v>12912</v>
      </c>
      <c r="K609" s="277">
        <f t="shared" si="32"/>
        <v>1548</v>
      </c>
    </row>
    <row r="610" spans="1:11" s="278" customFormat="1" ht="28.95" customHeight="1" x14ac:dyDescent="0.3">
      <c r="A610" s="286">
        <f t="shared" si="31"/>
        <v>579</v>
      </c>
      <c r="B610" s="301" t="s">
        <v>1744</v>
      </c>
      <c r="C610" s="303">
        <v>15.143000000000001</v>
      </c>
      <c r="D610" s="301" t="s">
        <v>1169</v>
      </c>
      <c r="E610" s="274" t="s">
        <v>4019</v>
      </c>
      <c r="F610" s="301" t="s">
        <v>1530</v>
      </c>
      <c r="G610" s="301" t="s">
        <v>3464</v>
      </c>
      <c r="H610" s="275">
        <v>14453</v>
      </c>
      <c r="I610" s="276">
        <v>1662</v>
      </c>
      <c r="J610" s="277">
        <f t="shared" si="32"/>
        <v>14453</v>
      </c>
      <c r="K610" s="277">
        <f t="shared" si="32"/>
        <v>1662</v>
      </c>
    </row>
    <row r="611" spans="1:11" s="278" customFormat="1" ht="28.95" customHeight="1" x14ac:dyDescent="0.3">
      <c r="A611" s="286">
        <f t="shared" si="31"/>
        <v>580</v>
      </c>
      <c r="B611" s="301" t="s">
        <v>1744</v>
      </c>
      <c r="C611" s="303">
        <v>15.144</v>
      </c>
      <c r="D611" s="301" t="s">
        <v>1169</v>
      </c>
      <c r="E611" s="274" t="s">
        <v>4020</v>
      </c>
      <c r="F611" s="301" t="s">
        <v>1530</v>
      </c>
      <c r="G611" s="301" t="s">
        <v>3464</v>
      </c>
      <c r="H611" s="275">
        <v>15140</v>
      </c>
      <c r="I611" s="276">
        <v>1811</v>
      </c>
      <c r="J611" s="277">
        <f t="shared" si="32"/>
        <v>15140</v>
      </c>
      <c r="K611" s="277">
        <f t="shared" si="32"/>
        <v>1811</v>
      </c>
    </row>
    <row r="612" spans="1:11" s="278" customFormat="1" ht="28.95" customHeight="1" x14ac:dyDescent="0.3">
      <c r="A612" s="286">
        <f t="shared" si="31"/>
        <v>581</v>
      </c>
      <c r="B612" s="301" t="s">
        <v>1744</v>
      </c>
      <c r="C612" s="303">
        <v>15.145</v>
      </c>
      <c r="D612" s="301" t="s">
        <v>1169</v>
      </c>
      <c r="E612" s="274" t="s">
        <v>4021</v>
      </c>
      <c r="F612" s="301" t="s">
        <v>1530</v>
      </c>
      <c r="G612" s="301" t="s">
        <v>3464</v>
      </c>
      <c r="H612" s="275">
        <v>17887</v>
      </c>
      <c r="I612" s="276">
        <v>2195</v>
      </c>
      <c r="J612" s="277">
        <f t="shared" si="32"/>
        <v>17887</v>
      </c>
      <c r="K612" s="277">
        <f t="shared" si="32"/>
        <v>2195</v>
      </c>
    </row>
    <row r="613" spans="1:11" s="278" customFormat="1" ht="28.95" customHeight="1" x14ac:dyDescent="0.3">
      <c r="A613" s="286">
        <f t="shared" si="31"/>
        <v>582</v>
      </c>
      <c r="B613" s="301" t="s">
        <v>1744</v>
      </c>
      <c r="C613" s="303">
        <v>15.146000000000001</v>
      </c>
      <c r="D613" s="301" t="s">
        <v>1169</v>
      </c>
      <c r="E613" s="274" t="s">
        <v>4022</v>
      </c>
      <c r="F613" s="301" t="s">
        <v>1530</v>
      </c>
      <c r="G613" s="301" t="s">
        <v>3464</v>
      </c>
      <c r="H613" s="275">
        <v>27949</v>
      </c>
      <c r="I613" s="276">
        <v>3407</v>
      </c>
      <c r="J613" s="277">
        <f t="shared" si="32"/>
        <v>27949</v>
      </c>
      <c r="K613" s="277">
        <f t="shared" si="32"/>
        <v>3407</v>
      </c>
    </row>
    <row r="614" spans="1:11" ht="28.95" customHeight="1" x14ac:dyDescent="0.3">
      <c r="A614" s="268" t="s">
        <v>4023</v>
      </c>
      <c r="B614" s="269"/>
      <c r="C614" s="269"/>
      <c r="D614" s="269"/>
      <c r="E614" s="269"/>
      <c r="F614" s="269"/>
      <c r="G614" s="269"/>
      <c r="H614" s="269"/>
      <c r="I614" s="270"/>
      <c r="J614" s="277">
        <f t="shared" si="32"/>
        <v>0</v>
      </c>
      <c r="K614" s="277">
        <f t="shared" si="32"/>
        <v>0</v>
      </c>
    </row>
    <row r="615" spans="1:11" s="278" customFormat="1" ht="28.95" customHeight="1" x14ac:dyDescent="0.3">
      <c r="A615" s="286">
        <v>583</v>
      </c>
      <c r="B615" s="301" t="s">
        <v>1745</v>
      </c>
      <c r="C615" s="302">
        <v>16.010000000000002</v>
      </c>
      <c r="D615" s="301" t="s">
        <v>1169</v>
      </c>
      <c r="E615" s="274" t="s">
        <v>4024</v>
      </c>
      <c r="F615" s="301" t="s">
        <v>1496</v>
      </c>
      <c r="G615" s="301" t="s">
        <v>4025</v>
      </c>
      <c r="H615" s="275">
        <v>1381</v>
      </c>
      <c r="I615" s="276">
        <v>177</v>
      </c>
      <c r="J615" s="277">
        <f t="shared" si="32"/>
        <v>1381</v>
      </c>
      <c r="K615" s="277">
        <f t="shared" si="32"/>
        <v>177</v>
      </c>
    </row>
    <row r="616" spans="1:11" s="278" customFormat="1" ht="28.95" customHeight="1" x14ac:dyDescent="0.3">
      <c r="A616" s="286">
        <f>A615+1</f>
        <v>584</v>
      </c>
      <c r="B616" s="301" t="s">
        <v>1745</v>
      </c>
      <c r="C616" s="302">
        <v>16.02</v>
      </c>
      <c r="D616" s="301" t="s">
        <v>1169</v>
      </c>
      <c r="E616" s="274" t="s">
        <v>4026</v>
      </c>
      <c r="F616" s="301" t="s">
        <v>1496</v>
      </c>
      <c r="G616" s="301" t="s">
        <v>3515</v>
      </c>
      <c r="H616" s="275">
        <v>794</v>
      </c>
      <c r="I616" s="276">
        <v>64</v>
      </c>
      <c r="J616" s="277">
        <f t="shared" si="32"/>
        <v>794</v>
      </c>
      <c r="K616" s="277">
        <f t="shared" si="32"/>
        <v>64</v>
      </c>
    </row>
    <row r="617" spans="1:11" s="278" customFormat="1" ht="28.95" customHeight="1" x14ac:dyDescent="0.3">
      <c r="A617" s="286">
        <f t="shared" ref="A617:A620" si="33">A616+1</f>
        <v>585</v>
      </c>
      <c r="B617" s="301" t="s">
        <v>1745</v>
      </c>
      <c r="C617" s="302">
        <v>16.03</v>
      </c>
      <c r="D617" s="301" t="s">
        <v>1169</v>
      </c>
      <c r="E617" s="274" t="s">
        <v>4027</v>
      </c>
      <c r="F617" s="301" t="s">
        <v>1496</v>
      </c>
      <c r="G617" s="301" t="s">
        <v>3515</v>
      </c>
      <c r="H617" s="275">
        <v>823</v>
      </c>
      <c r="I617" s="276">
        <v>64</v>
      </c>
      <c r="J617" s="277">
        <f t="shared" si="32"/>
        <v>823</v>
      </c>
      <c r="K617" s="277">
        <f t="shared" si="32"/>
        <v>64</v>
      </c>
    </row>
    <row r="618" spans="1:11" s="278" customFormat="1" ht="28.95" customHeight="1" x14ac:dyDescent="0.3">
      <c r="A618" s="286">
        <f t="shared" si="33"/>
        <v>586</v>
      </c>
      <c r="B618" s="301" t="s">
        <v>1745</v>
      </c>
      <c r="C618" s="302">
        <v>16.04</v>
      </c>
      <c r="D618" s="301" t="s">
        <v>1169</v>
      </c>
      <c r="E618" s="274" t="s">
        <v>4028</v>
      </c>
      <c r="F618" s="301" t="s">
        <v>1496</v>
      </c>
      <c r="G618" s="301" t="s">
        <v>3515</v>
      </c>
      <c r="H618" s="275">
        <v>3710</v>
      </c>
      <c r="I618" s="276">
        <v>1155</v>
      </c>
      <c r="J618" s="277">
        <f t="shared" si="32"/>
        <v>3710</v>
      </c>
      <c r="K618" s="277">
        <f t="shared" si="32"/>
        <v>1155</v>
      </c>
    </row>
    <row r="619" spans="1:11" s="278" customFormat="1" ht="28.95" customHeight="1" x14ac:dyDescent="0.3">
      <c r="A619" s="286">
        <f t="shared" si="33"/>
        <v>587</v>
      </c>
      <c r="B619" s="301" t="s">
        <v>1745</v>
      </c>
      <c r="C619" s="302">
        <v>16.07</v>
      </c>
      <c r="D619" s="301" t="s">
        <v>1169</v>
      </c>
      <c r="E619" s="274" t="s">
        <v>4029</v>
      </c>
      <c r="F619" s="301" t="s">
        <v>1496</v>
      </c>
      <c r="G619" s="301" t="s">
        <v>3438</v>
      </c>
      <c r="H619" s="275">
        <v>7734</v>
      </c>
      <c r="I619" s="276">
        <v>1788</v>
      </c>
      <c r="J619" s="277">
        <f t="shared" si="32"/>
        <v>7734</v>
      </c>
      <c r="K619" s="277">
        <f t="shared" si="32"/>
        <v>1788</v>
      </c>
    </row>
    <row r="620" spans="1:11" s="278" customFormat="1" ht="28.95" customHeight="1" x14ac:dyDescent="0.3">
      <c r="A620" s="286">
        <f t="shared" si="33"/>
        <v>588</v>
      </c>
      <c r="B620" s="301" t="s">
        <v>1745</v>
      </c>
      <c r="C620" s="302">
        <v>16.09</v>
      </c>
      <c r="D620" s="301" t="s">
        <v>1169</v>
      </c>
      <c r="E620" s="274" t="s">
        <v>4030</v>
      </c>
      <c r="F620" s="301" t="s">
        <v>1496</v>
      </c>
      <c r="G620" s="301" t="s">
        <v>3437</v>
      </c>
      <c r="H620" s="275">
        <v>2766</v>
      </c>
      <c r="I620" s="276">
        <v>354</v>
      </c>
      <c r="J620" s="277">
        <f t="shared" si="32"/>
        <v>2766</v>
      </c>
      <c r="K620" s="277">
        <f t="shared" si="32"/>
        <v>354</v>
      </c>
    </row>
    <row r="621" spans="1:11" ht="28.95" customHeight="1" x14ac:dyDescent="0.3">
      <c r="A621" s="268" t="s">
        <v>3957</v>
      </c>
      <c r="B621" s="269"/>
      <c r="C621" s="269"/>
      <c r="D621" s="269"/>
      <c r="E621" s="269"/>
      <c r="F621" s="269"/>
      <c r="G621" s="269"/>
      <c r="H621" s="269"/>
      <c r="I621" s="270"/>
      <c r="J621" s="277">
        <f t="shared" si="32"/>
        <v>0</v>
      </c>
      <c r="K621" s="277">
        <f t="shared" si="32"/>
        <v>0</v>
      </c>
    </row>
    <row r="622" spans="1:11" s="278" customFormat="1" ht="28.95" customHeight="1" x14ac:dyDescent="0.3">
      <c r="A622" s="286">
        <v>589</v>
      </c>
      <c r="B622" s="301" t="s">
        <v>1741</v>
      </c>
      <c r="C622" s="304">
        <v>17.010000000000002</v>
      </c>
      <c r="D622" s="305" t="s">
        <v>1169</v>
      </c>
      <c r="E622" s="274" t="s">
        <v>4031</v>
      </c>
      <c r="F622" s="301" t="s">
        <v>1533</v>
      </c>
      <c r="G622" s="301" t="s">
        <v>292</v>
      </c>
      <c r="H622" s="275">
        <v>1036</v>
      </c>
      <c r="I622" s="276">
        <v>1036</v>
      </c>
      <c r="J622" s="277">
        <f t="shared" si="32"/>
        <v>1036</v>
      </c>
      <c r="K622" s="277">
        <f t="shared" si="32"/>
        <v>1036</v>
      </c>
    </row>
    <row r="623" spans="1:11" s="278" customFormat="1" ht="28.95" customHeight="1" x14ac:dyDescent="0.3">
      <c r="A623" s="286">
        <f>A622+1</f>
        <v>590</v>
      </c>
      <c r="B623" s="301" t="s">
        <v>1741</v>
      </c>
      <c r="C623" s="304">
        <v>17.02</v>
      </c>
      <c r="D623" s="305" t="s">
        <v>1169</v>
      </c>
      <c r="E623" s="274" t="s">
        <v>4032</v>
      </c>
      <c r="F623" s="301" t="s">
        <v>1533</v>
      </c>
      <c r="G623" s="301" t="s">
        <v>4033</v>
      </c>
      <c r="H623" s="275">
        <v>1380</v>
      </c>
      <c r="I623" s="276">
        <v>1380</v>
      </c>
      <c r="J623" s="277">
        <f t="shared" si="32"/>
        <v>1380</v>
      </c>
      <c r="K623" s="277">
        <f t="shared" si="32"/>
        <v>1380</v>
      </c>
    </row>
    <row r="624" spans="1:11" s="278" customFormat="1" ht="28.95" customHeight="1" x14ac:dyDescent="0.3">
      <c r="A624" s="286">
        <f t="shared" ref="A624:A687" si="34">A623+1</f>
        <v>591</v>
      </c>
      <c r="B624" s="301" t="s">
        <v>1741</v>
      </c>
      <c r="C624" s="304">
        <v>17.03</v>
      </c>
      <c r="D624" s="305" t="s">
        <v>1169</v>
      </c>
      <c r="E624" s="274" t="s">
        <v>4034</v>
      </c>
      <c r="F624" s="301" t="s">
        <v>1533</v>
      </c>
      <c r="G624" s="301" t="s">
        <v>4033</v>
      </c>
      <c r="H624" s="275">
        <v>1729</v>
      </c>
      <c r="I624" s="276">
        <v>1729</v>
      </c>
      <c r="J624" s="277">
        <f t="shared" si="32"/>
        <v>1729</v>
      </c>
      <c r="K624" s="277">
        <f t="shared" si="32"/>
        <v>1729</v>
      </c>
    </row>
    <row r="625" spans="1:11" s="278" customFormat="1" ht="28.95" customHeight="1" x14ac:dyDescent="0.3">
      <c r="A625" s="286">
        <f t="shared" si="34"/>
        <v>592</v>
      </c>
      <c r="B625" s="301" t="s">
        <v>1741</v>
      </c>
      <c r="C625" s="304">
        <v>17.04</v>
      </c>
      <c r="D625" s="305" t="s">
        <v>1169</v>
      </c>
      <c r="E625" s="274" t="s">
        <v>4035</v>
      </c>
      <c r="F625" s="301" t="s">
        <v>1533</v>
      </c>
      <c r="G625" s="301" t="s">
        <v>4033</v>
      </c>
      <c r="H625" s="275">
        <v>2727</v>
      </c>
      <c r="I625" s="276">
        <v>2727</v>
      </c>
      <c r="J625" s="277">
        <f t="shared" si="32"/>
        <v>2727</v>
      </c>
      <c r="K625" s="277">
        <f t="shared" si="32"/>
        <v>2727</v>
      </c>
    </row>
    <row r="626" spans="1:11" s="278" customFormat="1" ht="28.95" customHeight="1" x14ac:dyDescent="0.3">
      <c r="A626" s="286">
        <f t="shared" si="34"/>
        <v>593</v>
      </c>
      <c r="B626" s="301" t="s">
        <v>1746</v>
      </c>
      <c r="C626" s="304">
        <v>17.05</v>
      </c>
      <c r="D626" s="305" t="s">
        <v>1169</v>
      </c>
      <c r="E626" s="274" t="s">
        <v>4036</v>
      </c>
      <c r="F626" s="301" t="s">
        <v>1534</v>
      </c>
      <c r="G626" s="301" t="s">
        <v>3437</v>
      </c>
      <c r="H626" s="275">
        <v>94766</v>
      </c>
      <c r="I626" s="276">
        <v>11490</v>
      </c>
      <c r="J626" s="277">
        <f t="shared" si="32"/>
        <v>94766</v>
      </c>
      <c r="K626" s="277">
        <f t="shared" si="32"/>
        <v>11490</v>
      </c>
    </row>
    <row r="627" spans="1:11" s="278" customFormat="1" ht="28.95" customHeight="1" x14ac:dyDescent="0.3">
      <c r="A627" s="286">
        <f t="shared" si="34"/>
        <v>594</v>
      </c>
      <c r="B627" s="301" t="s">
        <v>1746</v>
      </c>
      <c r="C627" s="304">
        <v>17.059999999999999</v>
      </c>
      <c r="D627" s="305" t="s">
        <v>1169</v>
      </c>
      <c r="E627" s="274" t="s">
        <v>4037</v>
      </c>
      <c r="F627" s="301" t="s">
        <v>1534</v>
      </c>
      <c r="G627" s="301" t="s">
        <v>3437</v>
      </c>
      <c r="H627" s="275">
        <v>429090</v>
      </c>
      <c r="I627" s="276">
        <v>90506</v>
      </c>
      <c r="J627" s="277">
        <f t="shared" si="32"/>
        <v>429090</v>
      </c>
      <c r="K627" s="277">
        <f t="shared" si="32"/>
        <v>90506</v>
      </c>
    </row>
    <row r="628" spans="1:11" s="278" customFormat="1" ht="28.95" customHeight="1" x14ac:dyDescent="0.3">
      <c r="A628" s="286">
        <f t="shared" si="34"/>
        <v>595</v>
      </c>
      <c r="B628" s="301" t="s">
        <v>1746</v>
      </c>
      <c r="C628" s="304">
        <v>17.07</v>
      </c>
      <c r="D628" s="305" t="s">
        <v>1169</v>
      </c>
      <c r="E628" s="274" t="s">
        <v>4038</v>
      </c>
      <c r="F628" s="301" t="s">
        <v>1535</v>
      </c>
      <c r="G628" s="301" t="s">
        <v>4033</v>
      </c>
      <c r="H628" s="275">
        <v>65909</v>
      </c>
      <c r="I628" s="276">
        <v>12000</v>
      </c>
      <c r="J628" s="277">
        <f t="shared" si="32"/>
        <v>65909</v>
      </c>
      <c r="K628" s="277">
        <f t="shared" si="32"/>
        <v>12000</v>
      </c>
    </row>
    <row r="629" spans="1:11" s="278" customFormat="1" ht="28.95" customHeight="1" x14ac:dyDescent="0.3">
      <c r="A629" s="286">
        <f t="shared" si="34"/>
        <v>596</v>
      </c>
      <c r="B629" s="301" t="s">
        <v>1746</v>
      </c>
      <c r="C629" s="304">
        <v>17.079999999999998</v>
      </c>
      <c r="D629" s="305" t="s">
        <v>1169</v>
      </c>
      <c r="E629" s="274" t="s">
        <v>4039</v>
      </c>
      <c r="F629" s="301" t="s">
        <v>1535</v>
      </c>
      <c r="G629" s="301" t="s">
        <v>4033</v>
      </c>
      <c r="H629" s="275">
        <v>100707</v>
      </c>
      <c r="I629" s="276">
        <v>15198</v>
      </c>
      <c r="J629" s="277">
        <f t="shared" si="32"/>
        <v>100707</v>
      </c>
      <c r="K629" s="277">
        <f t="shared" si="32"/>
        <v>15198</v>
      </c>
    </row>
    <row r="630" spans="1:11" s="278" customFormat="1" ht="28.95" customHeight="1" x14ac:dyDescent="0.3">
      <c r="A630" s="286">
        <f t="shared" si="34"/>
        <v>597</v>
      </c>
      <c r="B630" s="301" t="s">
        <v>1746</v>
      </c>
      <c r="C630" s="304">
        <v>17.09</v>
      </c>
      <c r="D630" s="305" t="s">
        <v>1169</v>
      </c>
      <c r="E630" s="274" t="s">
        <v>4040</v>
      </c>
      <c r="F630" s="301" t="s">
        <v>1535</v>
      </c>
      <c r="G630" s="301" t="s">
        <v>4033</v>
      </c>
      <c r="H630" s="275">
        <v>119584</v>
      </c>
      <c r="I630" s="276">
        <v>19186</v>
      </c>
      <c r="J630" s="277">
        <f t="shared" si="32"/>
        <v>119584</v>
      </c>
      <c r="K630" s="277">
        <f t="shared" si="32"/>
        <v>19186</v>
      </c>
    </row>
    <row r="631" spans="1:11" s="278" customFormat="1" ht="28.95" customHeight="1" x14ac:dyDescent="0.3">
      <c r="A631" s="286">
        <f t="shared" si="34"/>
        <v>598</v>
      </c>
      <c r="B631" s="301" t="s">
        <v>1746</v>
      </c>
      <c r="C631" s="304">
        <v>17.100000000000001</v>
      </c>
      <c r="D631" s="305" t="s">
        <v>1169</v>
      </c>
      <c r="E631" s="274" t="s">
        <v>4041</v>
      </c>
      <c r="F631" s="301" t="s">
        <v>1535</v>
      </c>
      <c r="G631" s="301" t="s">
        <v>4033</v>
      </c>
      <c r="H631" s="275">
        <v>167261</v>
      </c>
      <c r="I631" s="276">
        <v>24755</v>
      </c>
      <c r="J631" s="277">
        <f t="shared" si="32"/>
        <v>167261</v>
      </c>
      <c r="K631" s="277">
        <f t="shared" si="32"/>
        <v>24755</v>
      </c>
    </row>
    <row r="632" spans="1:11" s="278" customFormat="1" ht="28.95" customHeight="1" x14ac:dyDescent="0.3">
      <c r="A632" s="286">
        <f t="shared" si="34"/>
        <v>599</v>
      </c>
      <c r="B632" s="301" t="s">
        <v>1746</v>
      </c>
      <c r="C632" s="304">
        <v>17.11</v>
      </c>
      <c r="D632" s="305" t="s">
        <v>1169</v>
      </c>
      <c r="E632" s="274" t="s">
        <v>4042</v>
      </c>
      <c r="F632" s="301" t="s">
        <v>1535</v>
      </c>
      <c r="G632" s="301" t="s">
        <v>4033</v>
      </c>
      <c r="H632" s="275">
        <v>180506</v>
      </c>
      <c r="I632" s="276">
        <v>26372</v>
      </c>
      <c r="J632" s="277">
        <f t="shared" si="32"/>
        <v>180506</v>
      </c>
      <c r="K632" s="277">
        <f t="shared" si="32"/>
        <v>26372</v>
      </c>
    </row>
    <row r="633" spans="1:11" s="278" customFormat="1" ht="28.95" customHeight="1" x14ac:dyDescent="0.3">
      <c r="A633" s="286">
        <f t="shared" si="34"/>
        <v>600</v>
      </c>
      <c r="B633" s="301" t="s">
        <v>1746</v>
      </c>
      <c r="C633" s="304">
        <v>17.12</v>
      </c>
      <c r="D633" s="305" t="s">
        <v>1169</v>
      </c>
      <c r="E633" s="274" t="s">
        <v>4043</v>
      </c>
      <c r="F633" s="301" t="s">
        <v>1535</v>
      </c>
      <c r="G633" s="301" t="s">
        <v>4033</v>
      </c>
      <c r="H633" s="275">
        <v>199726</v>
      </c>
      <c r="I633" s="276">
        <v>30466</v>
      </c>
      <c r="J633" s="277">
        <f t="shared" si="32"/>
        <v>199726</v>
      </c>
      <c r="K633" s="277">
        <f t="shared" si="32"/>
        <v>30466</v>
      </c>
    </row>
    <row r="634" spans="1:11" s="278" customFormat="1" ht="28.95" customHeight="1" x14ac:dyDescent="0.3">
      <c r="A634" s="286">
        <f t="shared" si="34"/>
        <v>601</v>
      </c>
      <c r="B634" s="301" t="s">
        <v>1746</v>
      </c>
      <c r="C634" s="304">
        <v>17.13</v>
      </c>
      <c r="D634" s="305" t="s">
        <v>1169</v>
      </c>
      <c r="E634" s="274" t="s">
        <v>4044</v>
      </c>
      <c r="F634" s="301" t="s">
        <v>4045</v>
      </c>
      <c r="G634" s="301" t="s">
        <v>4033</v>
      </c>
      <c r="H634" s="275">
        <v>5613</v>
      </c>
      <c r="I634" s="276">
        <v>157</v>
      </c>
      <c r="J634" s="277">
        <f t="shared" si="32"/>
        <v>5613</v>
      </c>
      <c r="K634" s="277">
        <f t="shared" si="32"/>
        <v>157</v>
      </c>
    </row>
    <row r="635" spans="1:11" s="278" customFormat="1" ht="28.95" customHeight="1" x14ac:dyDescent="0.3">
      <c r="A635" s="286">
        <f t="shared" si="34"/>
        <v>602</v>
      </c>
      <c r="B635" s="301" t="s">
        <v>1746</v>
      </c>
      <c r="C635" s="304">
        <v>17.14</v>
      </c>
      <c r="D635" s="305" t="s">
        <v>1169</v>
      </c>
      <c r="E635" s="274" t="s">
        <v>4046</v>
      </c>
      <c r="F635" s="301" t="s">
        <v>1536</v>
      </c>
      <c r="G635" s="301" t="s">
        <v>3791</v>
      </c>
      <c r="H635" s="275">
        <v>7479</v>
      </c>
      <c r="I635" s="276">
        <v>1655</v>
      </c>
      <c r="J635" s="277">
        <f t="shared" si="32"/>
        <v>7479</v>
      </c>
      <c r="K635" s="277">
        <f t="shared" si="32"/>
        <v>1655</v>
      </c>
    </row>
    <row r="636" spans="1:11" s="278" customFormat="1" ht="28.95" customHeight="1" x14ac:dyDescent="0.3">
      <c r="A636" s="286">
        <f t="shared" si="34"/>
        <v>603</v>
      </c>
      <c r="B636" s="301" t="s">
        <v>1746</v>
      </c>
      <c r="C636" s="304">
        <v>17.149999999999999</v>
      </c>
      <c r="D636" s="305" t="s">
        <v>1169</v>
      </c>
      <c r="E636" s="274" t="s">
        <v>4047</v>
      </c>
      <c r="F636" s="301" t="s">
        <v>1536</v>
      </c>
      <c r="G636" s="301" t="s">
        <v>3791</v>
      </c>
      <c r="H636" s="275">
        <v>7726</v>
      </c>
      <c r="I636" s="276">
        <v>1655</v>
      </c>
      <c r="J636" s="277">
        <f t="shared" si="32"/>
        <v>7726</v>
      </c>
      <c r="K636" s="277">
        <f t="shared" si="32"/>
        <v>1655</v>
      </c>
    </row>
    <row r="637" spans="1:11" s="278" customFormat="1" ht="28.95" customHeight="1" x14ac:dyDescent="0.3">
      <c r="A637" s="286">
        <f t="shared" si="34"/>
        <v>604</v>
      </c>
      <c r="B637" s="301" t="s">
        <v>1746</v>
      </c>
      <c r="C637" s="304">
        <v>17.16</v>
      </c>
      <c r="D637" s="305" t="s">
        <v>1169</v>
      </c>
      <c r="E637" s="274" t="s">
        <v>4048</v>
      </c>
      <c r="F637" s="301" t="s">
        <v>1536</v>
      </c>
      <c r="G637" s="301" t="s">
        <v>3791</v>
      </c>
      <c r="H637" s="275">
        <v>7886</v>
      </c>
      <c r="I637" s="276">
        <v>1655</v>
      </c>
      <c r="J637" s="277">
        <f t="shared" si="32"/>
        <v>7886</v>
      </c>
      <c r="K637" s="277">
        <f t="shared" si="32"/>
        <v>1655</v>
      </c>
    </row>
    <row r="638" spans="1:11" s="278" customFormat="1" ht="28.95" customHeight="1" x14ac:dyDescent="0.3">
      <c r="A638" s="286">
        <f t="shared" si="34"/>
        <v>605</v>
      </c>
      <c r="B638" s="301" t="s">
        <v>1746</v>
      </c>
      <c r="C638" s="304">
        <v>17.170000000000002</v>
      </c>
      <c r="D638" s="305" t="s">
        <v>1169</v>
      </c>
      <c r="E638" s="274" t="s">
        <v>4049</v>
      </c>
      <c r="F638" s="301" t="s">
        <v>1536</v>
      </c>
      <c r="G638" s="301" t="s">
        <v>3791</v>
      </c>
      <c r="H638" s="275">
        <v>7973</v>
      </c>
      <c r="I638" s="276">
        <v>1655</v>
      </c>
      <c r="J638" s="277">
        <f t="shared" si="32"/>
        <v>7973</v>
      </c>
      <c r="K638" s="277">
        <f t="shared" si="32"/>
        <v>1655</v>
      </c>
    </row>
    <row r="639" spans="1:11" s="278" customFormat="1" ht="28.95" customHeight="1" x14ac:dyDescent="0.3">
      <c r="A639" s="286">
        <f t="shared" si="34"/>
        <v>606</v>
      </c>
      <c r="B639" s="301" t="s">
        <v>1746</v>
      </c>
      <c r="C639" s="304">
        <v>17.18</v>
      </c>
      <c r="D639" s="305" t="s">
        <v>1169</v>
      </c>
      <c r="E639" s="274" t="s">
        <v>4050</v>
      </c>
      <c r="F639" s="301" t="s">
        <v>1537</v>
      </c>
      <c r="G639" s="301" t="s">
        <v>3791</v>
      </c>
      <c r="H639" s="275">
        <v>7055</v>
      </c>
      <c r="I639" s="276">
        <v>1468</v>
      </c>
      <c r="J639" s="277">
        <f t="shared" si="32"/>
        <v>7055</v>
      </c>
      <c r="K639" s="277">
        <f t="shared" si="32"/>
        <v>1468</v>
      </c>
    </row>
    <row r="640" spans="1:11" s="278" customFormat="1" ht="28.95" customHeight="1" x14ac:dyDescent="0.3">
      <c r="A640" s="286">
        <f t="shared" si="34"/>
        <v>607</v>
      </c>
      <c r="B640" s="301" t="s">
        <v>1746</v>
      </c>
      <c r="C640" s="304">
        <v>17.190000000000001</v>
      </c>
      <c r="D640" s="305" t="s">
        <v>1169</v>
      </c>
      <c r="E640" s="274" t="s">
        <v>4051</v>
      </c>
      <c r="F640" s="301" t="s">
        <v>1537</v>
      </c>
      <c r="G640" s="301" t="s">
        <v>3791</v>
      </c>
      <c r="H640" s="275">
        <v>7131</v>
      </c>
      <c r="I640" s="276">
        <v>1468</v>
      </c>
      <c r="J640" s="277">
        <f t="shared" si="32"/>
        <v>7131</v>
      </c>
      <c r="K640" s="277">
        <f t="shared" si="32"/>
        <v>1468</v>
      </c>
    </row>
    <row r="641" spans="1:11" s="278" customFormat="1" ht="28.95" customHeight="1" x14ac:dyDescent="0.3">
      <c r="A641" s="286">
        <f t="shared" si="34"/>
        <v>608</v>
      </c>
      <c r="B641" s="301" t="s">
        <v>1746</v>
      </c>
      <c r="C641" s="304">
        <v>17.2</v>
      </c>
      <c r="D641" s="305" t="s">
        <v>1169</v>
      </c>
      <c r="E641" s="274" t="s">
        <v>4052</v>
      </c>
      <c r="F641" s="301" t="s">
        <v>1537</v>
      </c>
      <c r="G641" s="301" t="s">
        <v>3791</v>
      </c>
      <c r="H641" s="275">
        <v>7472</v>
      </c>
      <c r="I641" s="276">
        <v>1622</v>
      </c>
      <c r="J641" s="277">
        <f t="shared" si="32"/>
        <v>7472</v>
      </c>
      <c r="K641" s="277">
        <f t="shared" si="32"/>
        <v>1622</v>
      </c>
    </row>
    <row r="642" spans="1:11" s="278" customFormat="1" ht="28.95" customHeight="1" x14ac:dyDescent="0.3">
      <c r="A642" s="286">
        <f t="shared" si="34"/>
        <v>609</v>
      </c>
      <c r="B642" s="301" t="s">
        <v>1746</v>
      </c>
      <c r="C642" s="304">
        <v>17.21</v>
      </c>
      <c r="D642" s="305" t="s">
        <v>1169</v>
      </c>
      <c r="E642" s="274" t="s">
        <v>4053</v>
      </c>
      <c r="F642" s="301" t="s">
        <v>1538</v>
      </c>
      <c r="G642" s="301" t="s">
        <v>3791</v>
      </c>
      <c r="H642" s="275">
        <v>7568</v>
      </c>
      <c r="I642" s="276">
        <v>1622</v>
      </c>
      <c r="J642" s="277">
        <f t="shared" si="32"/>
        <v>7568</v>
      </c>
      <c r="K642" s="277">
        <f t="shared" si="32"/>
        <v>1622</v>
      </c>
    </row>
    <row r="643" spans="1:11" s="278" customFormat="1" ht="28.95" customHeight="1" x14ac:dyDescent="0.3">
      <c r="A643" s="286">
        <f t="shared" si="34"/>
        <v>610</v>
      </c>
      <c r="B643" s="301" t="s">
        <v>1746</v>
      </c>
      <c r="C643" s="304">
        <v>17.22</v>
      </c>
      <c r="D643" s="305" t="s">
        <v>1169</v>
      </c>
      <c r="E643" s="274" t="s">
        <v>4054</v>
      </c>
      <c r="F643" s="301" t="s">
        <v>1538</v>
      </c>
      <c r="G643" s="301" t="s">
        <v>3791</v>
      </c>
      <c r="H643" s="275">
        <v>7668</v>
      </c>
      <c r="I643" s="276">
        <v>1622</v>
      </c>
      <c r="J643" s="277">
        <f t="shared" si="32"/>
        <v>7668</v>
      </c>
      <c r="K643" s="277">
        <f t="shared" si="32"/>
        <v>1622</v>
      </c>
    </row>
    <row r="644" spans="1:11" s="278" customFormat="1" ht="28.95" customHeight="1" x14ac:dyDescent="0.3">
      <c r="A644" s="286">
        <f t="shared" si="34"/>
        <v>611</v>
      </c>
      <c r="B644" s="301" t="s">
        <v>1746</v>
      </c>
      <c r="C644" s="304">
        <v>17.23</v>
      </c>
      <c r="D644" s="305" t="s">
        <v>1169</v>
      </c>
      <c r="E644" s="274" t="s">
        <v>4055</v>
      </c>
      <c r="F644" s="301" t="s">
        <v>4056</v>
      </c>
      <c r="G644" s="301" t="s">
        <v>3791</v>
      </c>
      <c r="H644" s="275">
        <v>7664</v>
      </c>
      <c r="I644" s="276">
        <v>1478</v>
      </c>
      <c r="J644" s="277">
        <f t="shared" si="32"/>
        <v>7664</v>
      </c>
      <c r="K644" s="277">
        <f t="shared" si="32"/>
        <v>1478</v>
      </c>
    </row>
    <row r="645" spans="1:11" s="278" customFormat="1" ht="28.95" customHeight="1" x14ac:dyDescent="0.3">
      <c r="A645" s="286">
        <f t="shared" si="34"/>
        <v>612</v>
      </c>
      <c r="B645" s="301" t="s">
        <v>1746</v>
      </c>
      <c r="C645" s="304">
        <v>17.239999999999998</v>
      </c>
      <c r="D645" s="305" t="s">
        <v>1169</v>
      </c>
      <c r="E645" s="274" t="s">
        <v>4057</v>
      </c>
      <c r="F645" s="301" t="s">
        <v>4056</v>
      </c>
      <c r="G645" s="301" t="s">
        <v>3791</v>
      </c>
      <c r="H645" s="275">
        <v>7810</v>
      </c>
      <c r="I645" s="276">
        <v>1478</v>
      </c>
      <c r="J645" s="277">
        <f t="shared" ref="J645:K708" si="35">ROUNDUP(H645,0)</f>
        <v>7810</v>
      </c>
      <c r="K645" s="277">
        <f t="shared" si="35"/>
        <v>1478</v>
      </c>
    </row>
    <row r="646" spans="1:11" s="278" customFormat="1" ht="28.95" customHeight="1" x14ac:dyDescent="0.3">
      <c r="A646" s="286">
        <f t="shared" si="34"/>
        <v>613</v>
      </c>
      <c r="B646" s="301" t="s">
        <v>1746</v>
      </c>
      <c r="C646" s="304">
        <v>17.25</v>
      </c>
      <c r="D646" s="305" t="s">
        <v>1169</v>
      </c>
      <c r="E646" s="274" t="s">
        <v>4058</v>
      </c>
      <c r="F646" s="301" t="s">
        <v>4056</v>
      </c>
      <c r="G646" s="301" t="s">
        <v>3791</v>
      </c>
      <c r="H646" s="275">
        <v>7589</v>
      </c>
      <c r="I646" s="276">
        <v>1478</v>
      </c>
      <c r="J646" s="277">
        <f t="shared" si="35"/>
        <v>7589</v>
      </c>
      <c r="K646" s="277">
        <f t="shared" si="35"/>
        <v>1478</v>
      </c>
    </row>
    <row r="647" spans="1:11" s="278" customFormat="1" ht="28.95" customHeight="1" x14ac:dyDescent="0.3">
      <c r="A647" s="286">
        <f t="shared" si="34"/>
        <v>614</v>
      </c>
      <c r="B647" s="301" t="s">
        <v>1746</v>
      </c>
      <c r="C647" s="304">
        <v>17.260000000000002</v>
      </c>
      <c r="D647" s="305" t="s">
        <v>1169</v>
      </c>
      <c r="E647" s="274" t="s">
        <v>4059</v>
      </c>
      <c r="F647" s="301" t="s">
        <v>1546</v>
      </c>
      <c r="G647" s="301" t="s">
        <v>3791</v>
      </c>
      <c r="H647" s="275">
        <v>4450</v>
      </c>
      <c r="I647" s="276">
        <v>2701</v>
      </c>
      <c r="J647" s="277">
        <f t="shared" si="35"/>
        <v>4450</v>
      </c>
      <c r="K647" s="277">
        <f t="shared" si="35"/>
        <v>2701</v>
      </c>
    </row>
    <row r="648" spans="1:11" s="278" customFormat="1" ht="28.95" customHeight="1" x14ac:dyDescent="0.3">
      <c r="A648" s="286">
        <f t="shared" si="34"/>
        <v>615</v>
      </c>
      <c r="B648" s="301" t="s">
        <v>1746</v>
      </c>
      <c r="C648" s="304">
        <v>17.27</v>
      </c>
      <c r="D648" s="305" t="s">
        <v>1169</v>
      </c>
      <c r="E648" s="274" t="s">
        <v>4060</v>
      </c>
      <c r="F648" s="301" t="s">
        <v>4061</v>
      </c>
      <c r="G648" s="301" t="s">
        <v>3791</v>
      </c>
      <c r="H648" s="275">
        <v>1822</v>
      </c>
      <c r="I648" s="276">
        <v>246</v>
      </c>
      <c r="J648" s="277">
        <f t="shared" si="35"/>
        <v>1822</v>
      </c>
      <c r="K648" s="277">
        <f t="shared" si="35"/>
        <v>246</v>
      </c>
    </row>
    <row r="649" spans="1:11" s="278" customFormat="1" ht="28.95" customHeight="1" x14ac:dyDescent="0.3">
      <c r="A649" s="286">
        <f t="shared" si="34"/>
        <v>616</v>
      </c>
      <c r="B649" s="301" t="s">
        <v>4062</v>
      </c>
      <c r="C649" s="304">
        <v>17.28</v>
      </c>
      <c r="D649" s="305" t="s">
        <v>1169</v>
      </c>
      <c r="E649" s="274" t="s">
        <v>4063</v>
      </c>
      <c r="F649" s="301" t="s">
        <v>1539</v>
      </c>
      <c r="G649" s="301" t="s">
        <v>3791</v>
      </c>
      <c r="H649" s="275">
        <v>7454</v>
      </c>
      <c r="I649" s="276">
        <v>1775</v>
      </c>
      <c r="J649" s="277">
        <f t="shared" si="35"/>
        <v>7454</v>
      </c>
      <c r="K649" s="277">
        <f t="shared" si="35"/>
        <v>1775</v>
      </c>
    </row>
    <row r="650" spans="1:11" s="278" customFormat="1" ht="28.95" customHeight="1" x14ac:dyDescent="0.3">
      <c r="A650" s="286">
        <f t="shared" si="34"/>
        <v>617</v>
      </c>
      <c r="B650" s="301" t="s">
        <v>4062</v>
      </c>
      <c r="C650" s="304">
        <v>17.29</v>
      </c>
      <c r="D650" s="305" t="s">
        <v>1169</v>
      </c>
      <c r="E650" s="274" t="s">
        <v>4064</v>
      </c>
      <c r="F650" s="301" t="s">
        <v>1539</v>
      </c>
      <c r="G650" s="301" t="s">
        <v>3791</v>
      </c>
      <c r="H650" s="275">
        <v>7832</v>
      </c>
      <c r="I650" s="276">
        <v>1775</v>
      </c>
      <c r="J650" s="277">
        <f t="shared" si="35"/>
        <v>7832</v>
      </c>
      <c r="K650" s="277">
        <f t="shared" si="35"/>
        <v>1775</v>
      </c>
    </row>
    <row r="651" spans="1:11" s="278" customFormat="1" ht="28.95" customHeight="1" x14ac:dyDescent="0.3">
      <c r="A651" s="286">
        <f t="shared" si="34"/>
        <v>618</v>
      </c>
      <c r="B651" s="301" t="s">
        <v>4062</v>
      </c>
      <c r="C651" s="304">
        <v>17.3</v>
      </c>
      <c r="D651" s="305" t="s">
        <v>1169</v>
      </c>
      <c r="E651" s="274" t="s">
        <v>4065</v>
      </c>
      <c r="F651" s="301" t="s">
        <v>1539</v>
      </c>
      <c r="G651" s="301" t="s">
        <v>3791</v>
      </c>
      <c r="H651" s="275">
        <v>7983</v>
      </c>
      <c r="I651" s="276">
        <v>1775</v>
      </c>
      <c r="J651" s="277">
        <f t="shared" si="35"/>
        <v>7983</v>
      </c>
      <c r="K651" s="277">
        <f t="shared" si="35"/>
        <v>1775</v>
      </c>
    </row>
    <row r="652" spans="1:11" s="278" customFormat="1" ht="28.95" customHeight="1" x14ac:dyDescent="0.3">
      <c r="A652" s="286">
        <f t="shared" si="34"/>
        <v>619</v>
      </c>
      <c r="B652" s="301" t="s">
        <v>4062</v>
      </c>
      <c r="C652" s="304">
        <v>17.309999999999999</v>
      </c>
      <c r="D652" s="305" t="s">
        <v>1169</v>
      </c>
      <c r="E652" s="274" t="s">
        <v>4066</v>
      </c>
      <c r="F652" s="301" t="s">
        <v>1539</v>
      </c>
      <c r="G652" s="301" t="s">
        <v>3791</v>
      </c>
      <c r="H652" s="275">
        <v>8399</v>
      </c>
      <c r="I652" s="276">
        <v>1775</v>
      </c>
      <c r="J652" s="277">
        <f t="shared" si="35"/>
        <v>8399</v>
      </c>
      <c r="K652" s="277">
        <f t="shared" si="35"/>
        <v>1775</v>
      </c>
    </row>
    <row r="653" spans="1:11" s="278" customFormat="1" ht="28.95" customHeight="1" x14ac:dyDescent="0.3">
      <c r="A653" s="286">
        <f t="shared" si="34"/>
        <v>620</v>
      </c>
      <c r="B653" s="301" t="s">
        <v>4062</v>
      </c>
      <c r="C653" s="304">
        <v>17.32</v>
      </c>
      <c r="D653" s="305" t="s">
        <v>1169</v>
      </c>
      <c r="E653" s="274" t="s">
        <v>4067</v>
      </c>
      <c r="F653" s="301" t="s">
        <v>1540</v>
      </c>
      <c r="G653" s="301" t="s">
        <v>3791</v>
      </c>
      <c r="H653" s="275">
        <v>6060</v>
      </c>
      <c r="I653" s="276">
        <v>932</v>
      </c>
      <c r="J653" s="277">
        <f t="shared" si="35"/>
        <v>6060</v>
      </c>
      <c r="K653" s="277">
        <f t="shared" si="35"/>
        <v>932</v>
      </c>
    </row>
    <row r="654" spans="1:11" s="278" customFormat="1" ht="28.95" customHeight="1" x14ac:dyDescent="0.3">
      <c r="A654" s="286">
        <f t="shared" si="34"/>
        <v>621</v>
      </c>
      <c r="B654" s="301" t="s">
        <v>4062</v>
      </c>
      <c r="C654" s="304">
        <v>17.329999999999998</v>
      </c>
      <c r="D654" s="305" t="s">
        <v>1169</v>
      </c>
      <c r="E654" s="274" t="s">
        <v>4068</v>
      </c>
      <c r="F654" s="301" t="s">
        <v>1540</v>
      </c>
      <c r="G654" s="301" t="s">
        <v>3791</v>
      </c>
      <c r="H654" s="275">
        <v>6241</v>
      </c>
      <c r="I654" s="276">
        <v>925</v>
      </c>
      <c r="J654" s="277">
        <f t="shared" si="35"/>
        <v>6241</v>
      </c>
      <c r="K654" s="277">
        <f t="shared" si="35"/>
        <v>925</v>
      </c>
    </row>
    <row r="655" spans="1:11" s="278" customFormat="1" ht="28.95" customHeight="1" x14ac:dyDescent="0.3">
      <c r="A655" s="286">
        <f t="shared" si="34"/>
        <v>622</v>
      </c>
      <c r="B655" s="301" t="s">
        <v>4062</v>
      </c>
      <c r="C655" s="304">
        <v>17.34</v>
      </c>
      <c r="D655" s="305" t="s">
        <v>1169</v>
      </c>
      <c r="E655" s="274" t="s">
        <v>4069</v>
      </c>
      <c r="F655" s="301" t="s">
        <v>1540</v>
      </c>
      <c r="G655" s="301" t="s">
        <v>3791</v>
      </c>
      <c r="H655" s="275">
        <v>6401</v>
      </c>
      <c r="I655" s="276">
        <v>925</v>
      </c>
      <c r="J655" s="277">
        <f t="shared" si="35"/>
        <v>6401</v>
      </c>
      <c r="K655" s="277">
        <f t="shared" si="35"/>
        <v>925</v>
      </c>
    </row>
    <row r="656" spans="1:11" s="278" customFormat="1" ht="28.95" customHeight="1" x14ac:dyDescent="0.3">
      <c r="A656" s="286">
        <f t="shared" si="34"/>
        <v>623</v>
      </c>
      <c r="B656" s="301" t="s">
        <v>4062</v>
      </c>
      <c r="C656" s="304">
        <v>17.350000000000001</v>
      </c>
      <c r="D656" s="305" t="s">
        <v>1169</v>
      </c>
      <c r="E656" s="274" t="s">
        <v>4070</v>
      </c>
      <c r="F656" s="301" t="s">
        <v>1540</v>
      </c>
      <c r="G656" s="301" t="s">
        <v>3791</v>
      </c>
      <c r="H656" s="275">
        <v>6529</v>
      </c>
      <c r="I656" s="276">
        <v>925</v>
      </c>
      <c r="J656" s="277">
        <f t="shared" si="35"/>
        <v>6529</v>
      </c>
      <c r="K656" s="277">
        <f t="shared" si="35"/>
        <v>925</v>
      </c>
    </row>
    <row r="657" spans="1:11" s="278" customFormat="1" ht="28.95" customHeight="1" x14ac:dyDescent="0.3">
      <c r="A657" s="286">
        <f t="shared" si="34"/>
        <v>624</v>
      </c>
      <c r="B657" s="301" t="s">
        <v>4062</v>
      </c>
      <c r="C657" s="304">
        <v>17.36</v>
      </c>
      <c r="D657" s="305" t="s">
        <v>1169</v>
      </c>
      <c r="E657" s="274" t="s">
        <v>4071</v>
      </c>
      <c r="F657" s="301" t="s">
        <v>1541</v>
      </c>
      <c r="G657" s="301" t="s">
        <v>4033</v>
      </c>
      <c r="H657" s="275">
        <v>479</v>
      </c>
      <c r="I657" s="276">
        <v>83</v>
      </c>
      <c r="J657" s="277">
        <f t="shared" si="35"/>
        <v>479</v>
      </c>
      <c r="K657" s="277">
        <f t="shared" si="35"/>
        <v>83</v>
      </c>
    </row>
    <row r="658" spans="1:11" s="278" customFormat="1" ht="28.95" customHeight="1" x14ac:dyDescent="0.3">
      <c r="A658" s="286">
        <f t="shared" si="34"/>
        <v>625</v>
      </c>
      <c r="B658" s="301" t="s">
        <v>4062</v>
      </c>
      <c r="C658" s="304">
        <v>17.37</v>
      </c>
      <c r="D658" s="305" t="s">
        <v>1169</v>
      </c>
      <c r="E658" s="274" t="s">
        <v>294</v>
      </c>
      <c r="F658" s="301" t="s">
        <v>1541</v>
      </c>
      <c r="G658" s="301" t="s">
        <v>4033</v>
      </c>
      <c r="H658" s="275">
        <v>533</v>
      </c>
      <c r="I658" s="276">
        <v>75</v>
      </c>
      <c r="J658" s="277">
        <f t="shared" si="35"/>
        <v>533</v>
      </c>
      <c r="K658" s="277">
        <f t="shared" si="35"/>
        <v>75</v>
      </c>
    </row>
    <row r="659" spans="1:11" s="278" customFormat="1" ht="28.95" customHeight="1" x14ac:dyDescent="0.3">
      <c r="A659" s="286">
        <f t="shared" si="34"/>
        <v>626</v>
      </c>
      <c r="B659" s="301" t="s">
        <v>4062</v>
      </c>
      <c r="C659" s="304">
        <v>17.38</v>
      </c>
      <c r="D659" s="305" t="s">
        <v>1169</v>
      </c>
      <c r="E659" s="274" t="s">
        <v>4072</v>
      </c>
      <c r="F659" s="301" t="s">
        <v>1542</v>
      </c>
      <c r="G659" s="301" t="s">
        <v>3791</v>
      </c>
      <c r="H659" s="275">
        <v>7519</v>
      </c>
      <c r="I659" s="276">
        <v>1929</v>
      </c>
      <c r="J659" s="277">
        <f t="shared" si="35"/>
        <v>7519</v>
      </c>
      <c r="K659" s="277">
        <f t="shared" si="35"/>
        <v>1929</v>
      </c>
    </row>
    <row r="660" spans="1:11" s="278" customFormat="1" ht="28.95" customHeight="1" x14ac:dyDescent="0.3">
      <c r="A660" s="286">
        <f t="shared" si="34"/>
        <v>627</v>
      </c>
      <c r="B660" s="301" t="s">
        <v>4062</v>
      </c>
      <c r="C660" s="304">
        <v>17.39</v>
      </c>
      <c r="D660" s="305" t="s">
        <v>1169</v>
      </c>
      <c r="E660" s="274" t="s">
        <v>4073</v>
      </c>
      <c r="F660" s="301" t="s">
        <v>1542</v>
      </c>
      <c r="G660" s="301" t="s">
        <v>3791</v>
      </c>
      <c r="H660" s="275">
        <v>8048</v>
      </c>
      <c r="I660" s="276">
        <v>1929</v>
      </c>
      <c r="J660" s="277">
        <f t="shared" si="35"/>
        <v>8048</v>
      </c>
      <c r="K660" s="277">
        <f t="shared" si="35"/>
        <v>1929</v>
      </c>
    </row>
    <row r="661" spans="1:11" s="278" customFormat="1" ht="28.95" customHeight="1" x14ac:dyDescent="0.3">
      <c r="A661" s="286">
        <f t="shared" si="34"/>
        <v>628</v>
      </c>
      <c r="B661" s="301" t="s">
        <v>4062</v>
      </c>
      <c r="C661" s="304">
        <v>17.399999999999999</v>
      </c>
      <c r="D661" s="305"/>
      <c r="E661" s="274" t="s">
        <v>4074</v>
      </c>
      <c r="F661" s="301"/>
      <c r="G661" s="301" t="s">
        <v>3791</v>
      </c>
      <c r="H661" s="275">
        <v>8212</v>
      </c>
      <c r="I661" s="276">
        <v>1929</v>
      </c>
      <c r="J661" s="277">
        <f t="shared" si="35"/>
        <v>8212</v>
      </c>
      <c r="K661" s="277">
        <f t="shared" si="35"/>
        <v>1929</v>
      </c>
    </row>
    <row r="662" spans="1:11" s="278" customFormat="1" ht="28.95" customHeight="1" x14ac:dyDescent="0.3">
      <c r="A662" s="286">
        <f t="shared" si="34"/>
        <v>629</v>
      </c>
      <c r="B662" s="301" t="s">
        <v>4062</v>
      </c>
      <c r="C662" s="304">
        <v>17.41</v>
      </c>
      <c r="D662" s="305"/>
      <c r="E662" s="274" t="s">
        <v>4075</v>
      </c>
      <c r="F662" s="301"/>
      <c r="G662" s="301" t="s">
        <v>3791</v>
      </c>
      <c r="H662" s="275">
        <v>8305</v>
      </c>
      <c r="I662" s="276">
        <v>1929</v>
      </c>
      <c r="J662" s="277">
        <f t="shared" si="35"/>
        <v>8305</v>
      </c>
      <c r="K662" s="277">
        <f t="shared" si="35"/>
        <v>1929</v>
      </c>
    </row>
    <row r="663" spans="1:11" s="278" customFormat="1" ht="28.95" customHeight="1" x14ac:dyDescent="0.3">
      <c r="A663" s="286">
        <f t="shared" si="34"/>
        <v>630</v>
      </c>
      <c r="B663" s="301" t="s">
        <v>4062</v>
      </c>
      <c r="C663" s="304">
        <v>17.420000000000002</v>
      </c>
      <c r="D663" s="305"/>
      <c r="E663" s="274" t="s">
        <v>4076</v>
      </c>
      <c r="F663" s="301"/>
      <c r="G663" s="301" t="s">
        <v>3791</v>
      </c>
      <c r="H663" s="275">
        <v>9422</v>
      </c>
      <c r="I663" s="276">
        <v>1929</v>
      </c>
      <c r="J663" s="277">
        <f t="shared" si="35"/>
        <v>9422</v>
      </c>
      <c r="K663" s="277">
        <f t="shared" si="35"/>
        <v>1929</v>
      </c>
    </row>
    <row r="664" spans="1:11" s="278" customFormat="1" ht="28.95" customHeight="1" x14ac:dyDescent="0.3">
      <c r="A664" s="286">
        <f t="shared" si="34"/>
        <v>631</v>
      </c>
      <c r="B664" s="301" t="s">
        <v>4062</v>
      </c>
      <c r="C664" s="304">
        <v>17.43</v>
      </c>
      <c r="D664" s="305" t="s">
        <v>1169</v>
      </c>
      <c r="E664" s="274" t="s">
        <v>4077</v>
      </c>
      <c r="F664" s="301" t="s">
        <v>1542</v>
      </c>
      <c r="G664" s="301" t="s">
        <v>3791</v>
      </c>
      <c r="H664" s="275">
        <v>8776</v>
      </c>
      <c r="I664" s="276">
        <v>1929</v>
      </c>
      <c r="J664" s="277">
        <f t="shared" si="35"/>
        <v>8776</v>
      </c>
      <c r="K664" s="277">
        <f t="shared" si="35"/>
        <v>1929</v>
      </c>
    </row>
    <row r="665" spans="1:11" s="278" customFormat="1" ht="28.95" customHeight="1" x14ac:dyDescent="0.3">
      <c r="A665" s="286">
        <f t="shared" si="34"/>
        <v>632</v>
      </c>
      <c r="B665" s="301" t="s">
        <v>4062</v>
      </c>
      <c r="C665" s="304">
        <v>17.440000000000001</v>
      </c>
      <c r="D665" s="305" t="s">
        <v>1169</v>
      </c>
      <c r="E665" s="274" t="s">
        <v>4078</v>
      </c>
      <c r="F665" s="301" t="s">
        <v>1542</v>
      </c>
      <c r="G665" s="301" t="s">
        <v>3791</v>
      </c>
      <c r="H665" s="275">
        <v>8935</v>
      </c>
      <c r="I665" s="276">
        <v>1929</v>
      </c>
      <c r="J665" s="277">
        <f t="shared" si="35"/>
        <v>8935</v>
      </c>
      <c r="K665" s="277">
        <f t="shared" si="35"/>
        <v>1929</v>
      </c>
    </row>
    <row r="666" spans="1:11" s="278" customFormat="1" ht="28.95" customHeight="1" x14ac:dyDescent="0.3">
      <c r="A666" s="286">
        <f t="shared" si="34"/>
        <v>633</v>
      </c>
      <c r="B666" s="301" t="s">
        <v>4062</v>
      </c>
      <c r="C666" s="304">
        <v>17.45</v>
      </c>
      <c r="D666" s="305" t="s">
        <v>1169</v>
      </c>
      <c r="E666" s="274" t="s">
        <v>4079</v>
      </c>
      <c r="F666" s="301" t="s">
        <v>1542</v>
      </c>
      <c r="G666" s="301" t="s">
        <v>3791</v>
      </c>
      <c r="H666" s="275">
        <v>9176</v>
      </c>
      <c r="I666" s="276">
        <v>1929</v>
      </c>
      <c r="J666" s="277">
        <f t="shared" si="35"/>
        <v>9176</v>
      </c>
      <c r="K666" s="277">
        <f t="shared" si="35"/>
        <v>1929</v>
      </c>
    </row>
    <row r="667" spans="1:11" s="278" customFormat="1" ht="28.95" customHeight="1" x14ac:dyDescent="0.3">
      <c r="A667" s="286">
        <f t="shared" si="34"/>
        <v>634</v>
      </c>
      <c r="B667" s="301" t="s">
        <v>4062</v>
      </c>
      <c r="C667" s="304">
        <v>17.46</v>
      </c>
      <c r="D667" s="305" t="s">
        <v>1169</v>
      </c>
      <c r="E667" s="274" t="s">
        <v>4080</v>
      </c>
      <c r="F667" s="301" t="s">
        <v>1542</v>
      </c>
      <c r="G667" s="301" t="s">
        <v>3791</v>
      </c>
      <c r="H667" s="275">
        <v>9528</v>
      </c>
      <c r="I667" s="276">
        <v>1929</v>
      </c>
      <c r="J667" s="277">
        <f t="shared" si="35"/>
        <v>9528</v>
      </c>
      <c r="K667" s="277">
        <f t="shared" si="35"/>
        <v>1929</v>
      </c>
    </row>
    <row r="668" spans="1:11" s="278" customFormat="1" ht="28.95" customHeight="1" x14ac:dyDescent="0.3">
      <c r="A668" s="286">
        <f t="shared" si="34"/>
        <v>635</v>
      </c>
      <c r="B668" s="301" t="s">
        <v>4062</v>
      </c>
      <c r="C668" s="304">
        <v>17.47</v>
      </c>
      <c r="D668" s="305" t="s">
        <v>1169</v>
      </c>
      <c r="E668" s="274" t="s">
        <v>4081</v>
      </c>
      <c r="F668" s="301" t="s">
        <v>4082</v>
      </c>
      <c r="G668" s="301" t="s">
        <v>3791</v>
      </c>
      <c r="H668" s="275">
        <v>8088</v>
      </c>
      <c r="I668" s="276">
        <v>1929</v>
      </c>
      <c r="J668" s="277">
        <f t="shared" si="35"/>
        <v>8088</v>
      </c>
      <c r="K668" s="277">
        <f t="shared" si="35"/>
        <v>1929</v>
      </c>
    </row>
    <row r="669" spans="1:11" s="278" customFormat="1" ht="28.95" customHeight="1" x14ac:dyDescent="0.3">
      <c r="A669" s="286">
        <f t="shared" si="34"/>
        <v>636</v>
      </c>
      <c r="B669" s="301" t="s">
        <v>4062</v>
      </c>
      <c r="C669" s="304">
        <v>17.48</v>
      </c>
      <c r="D669" s="305" t="s">
        <v>1169</v>
      </c>
      <c r="E669" s="274" t="s">
        <v>4083</v>
      </c>
      <c r="F669" s="301" t="s">
        <v>4082</v>
      </c>
      <c r="G669" s="301" t="s">
        <v>3791</v>
      </c>
      <c r="H669" s="275">
        <v>8246</v>
      </c>
      <c r="I669" s="276">
        <v>1929</v>
      </c>
      <c r="J669" s="277">
        <f t="shared" si="35"/>
        <v>8246</v>
      </c>
      <c r="K669" s="277">
        <f t="shared" si="35"/>
        <v>1929</v>
      </c>
    </row>
    <row r="670" spans="1:11" s="278" customFormat="1" ht="28.95" customHeight="1" x14ac:dyDescent="0.3">
      <c r="A670" s="286">
        <f t="shared" si="34"/>
        <v>637</v>
      </c>
      <c r="B670" s="301" t="s">
        <v>4062</v>
      </c>
      <c r="C670" s="304">
        <v>17.489999999999998</v>
      </c>
      <c r="D670" s="305" t="s">
        <v>1169</v>
      </c>
      <c r="E670" s="274" t="s">
        <v>4084</v>
      </c>
      <c r="F670" s="301" t="s">
        <v>4082</v>
      </c>
      <c r="G670" s="301" t="s">
        <v>3791</v>
      </c>
      <c r="H670" s="275">
        <v>8487</v>
      </c>
      <c r="I670" s="276">
        <v>1929</v>
      </c>
      <c r="J670" s="277">
        <f t="shared" si="35"/>
        <v>8487</v>
      </c>
      <c r="K670" s="277">
        <f t="shared" si="35"/>
        <v>1929</v>
      </c>
    </row>
    <row r="671" spans="1:11" s="278" customFormat="1" ht="28.95" customHeight="1" x14ac:dyDescent="0.3">
      <c r="A671" s="286">
        <f t="shared" si="34"/>
        <v>638</v>
      </c>
      <c r="B671" s="301" t="s">
        <v>4062</v>
      </c>
      <c r="C671" s="304">
        <v>17.5</v>
      </c>
      <c r="D671" s="305" t="s">
        <v>1169</v>
      </c>
      <c r="E671" s="274" t="s">
        <v>4085</v>
      </c>
      <c r="F671" s="301" t="s">
        <v>4082</v>
      </c>
      <c r="G671" s="301" t="s">
        <v>3791</v>
      </c>
      <c r="H671" s="275">
        <v>8854</v>
      </c>
      <c r="I671" s="276">
        <v>1929</v>
      </c>
      <c r="J671" s="277">
        <f t="shared" si="35"/>
        <v>8854</v>
      </c>
      <c r="K671" s="277">
        <f t="shared" si="35"/>
        <v>1929</v>
      </c>
    </row>
    <row r="672" spans="1:11" s="278" customFormat="1" ht="28.95" customHeight="1" x14ac:dyDescent="0.3">
      <c r="A672" s="286">
        <f t="shared" si="34"/>
        <v>639</v>
      </c>
      <c r="B672" s="301" t="s">
        <v>4062</v>
      </c>
      <c r="C672" s="304">
        <v>17.510000000000002</v>
      </c>
      <c r="D672" s="305" t="s">
        <v>1169</v>
      </c>
      <c r="E672" s="274" t="s">
        <v>4086</v>
      </c>
      <c r="F672" s="301" t="s">
        <v>1543</v>
      </c>
      <c r="G672" s="301" t="s">
        <v>3791</v>
      </c>
      <c r="H672" s="275">
        <v>1165</v>
      </c>
      <c r="I672" s="276">
        <v>145</v>
      </c>
      <c r="J672" s="277">
        <f t="shared" si="35"/>
        <v>1165</v>
      </c>
      <c r="K672" s="277">
        <f t="shared" si="35"/>
        <v>145</v>
      </c>
    </row>
    <row r="673" spans="1:11" s="278" customFormat="1" ht="28.95" customHeight="1" x14ac:dyDescent="0.3">
      <c r="A673" s="286">
        <f t="shared" si="34"/>
        <v>640</v>
      </c>
      <c r="B673" s="301" t="s">
        <v>4062</v>
      </c>
      <c r="C673" s="304">
        <v>17.52</v>
      </c>
      <c r="D673" s="305" t="s">
        <v>1169</v>
      </c>
      <c r="E673" s="274" t="s">
        <v>4087</v>
      </c>
      <c r="F673" s="301" t="s">
        <v>4088</v>
      </c>
      <c r="G673" s="301" t="s">
        <v>3791</v>
      </c>
      <c r="H673" s="275">
        <v>7913</v>
      </c>
      <c r="I673" s="276">
        <v>1964</v>
      </c>
      <c r="J673" s="277">
        <f t="shared" si="35"/>
        <v>7913</v>
      </c>
      <c r="K673" s="277">
        <f t="shared" si="35"/>
        <v>1964</v>
      </c>
    </row>
    <row r="674" spans="1:11" s="278" customFormat="1" ht="28.95" customHeight="1" x14ac:dyDescent="0.3">
      <c r="A674" s="286">
        <f t="shared" si="34"/>
        <v>641</v>
      </c>
      <c r="B674" s="301" t="s">
        <v>4062</v>
      </c>
      <c r="C674" s="304">
        <v>17.53</v>
      </c>
      <c r="D674" s="305" t="s">
        <v>1169</v>
      </c>
      <c r="E674" s="274" t="s">
        <v>4089</v>
      </c>
      <c r="F674" s="301" t="s">
        <v>4088</v>
      </c>
      <c r="G674" s="301" t="s">
        <v>3791</v>
      </c>
      <c r="H674" s="275">
        <v>8783</v>
      </c>
      <c r="I674" s="276">
        <v>1964</v>
      </c>
      <c r="J674" s="277">
        <f t="shared" si="35"/>
        <v>8783</v>
      </c>
      <c r="K674" s="277">
        <f t="shared" si="35"/>
        <v>1964</v>
      </c>
    </row>
    <row r="675" spans="1:11" s="278" customFormat="1" ht="28.95" customHeight="1" x14ac:dyDescent="0.3">
      <c r="A675" s="286">
        <f t="shared" si="34"/>
        <v>642</v>
      </c>
      <c r="B675" s="301" t="s">
        <v>4062</v>
      </c>
      <c r="C675" s="304">
        <v>17.54</v>
      </c>
      <c r="D675" s="305" t="s">
        <v>1169</v>
      </c>
      <c r="E675" s="274" t="s">
        <v>4090</v>
      </c>
      <c r="F675" s="301" t="s">
        <v>4088</v>
      </c>
      <c r="G675" s="301" t="s">
        <v>3791</v>
      </c>
      <c r="H675" s="275">
        <v>9039</v>
      </c>
      <c r="I675" s="276">
        <v>1964</v>
      </c>
      <c r="J675" s="277">
        <f t="shared" si="35"/>
        <v>9039</v>
      </c>
      <c r="K675" s="277">
        <f t="shared" si="35"/>
        <v>1964</v>
      </c>
    </row>
    <row r="676" spans="1:11" s="278" customFormat="1" ht="28.95" customHeight="1" x14ac:dyDescent="0.3">
      <c r="A676" s="286">
        <f t="shared" si="34"/>
        <v>643</v>
      </c>
      <c r="B676" s="301" t="s">
        <v>4062</v>
      </c>
      <c r="C676" s="304">
        <v>17.55</v>
      </c>
      <c r="D676" s="305" t="s">
        <v>1169</v>
      </c>
      <c r="E676" s="274" t="s">
        <v>4091</v>
      </c>
      <c r="F676" s="301" t="s">
        <v>4088</v>
      </c>
      <c r="G676" s="301" t="s">
        <v>3791</v>
      </c>
      <c r="H676" s="275">
        <v>9574</v>
      </c>
      <c r="I676" s="276">
        <v>1964</v>
      </c>
      <c r="J676" s="277">
        <f t="shared" si="35"/>
        <v>9574</v>
      </c>
      <c r="K676" s="277">
        <f t="shared" si="35"/>
        <v>1964</v>
      </c>
    </row>
    <row r="677" spans="1:11" s="278" customFormat="1" ht="28.95" customHeight="1" x14ac:dyDescent="0.3">
      <c r="A677" s="286">
        <f t="shared" si="34"/>
        <v>644</v>
      </c>
      <c r="B677" s="301" t="s">
        <v>4062</v>
      </c>
      <c r="C677" s="304">
        <v>17.559999999999999</v>
      </c>
      <c r="D677" s="305" t="s">
        <v>1169</v>
      </c>
      <c r="E677" s="274" t="s">
        <v>4092</v>
      </c>
      <c r="F677" s="301" t="s">
        <v>1544</v>
      </c>
      <c r="G677" s="301" t="s">
        <v>3437</v>
      </c>
      <c r="H677" s="275">
        <v>570219</v>
      </c>
      <c r="I677" s="276">
        <v>27591</v>
      </c>
      <c r="J677" s="277">
        <f t="shared" si="35"/>
        <v>570219</v>
      </c>
      <c r="K677" s="277">
        <f t="shared" si="35"/>
        <v>27591</v>
      </c>
    </row>
    <row r="678" spans="1:11" s="278" customFormat="1" ht="28.95" customHeight="1" x14ac:dyDescent="0.3">
      <c r="A678" s="286">
        <f t="shared" si="34"/>
        <v>645</v>
      </c>
      <c r="B678" s="301" t="s">
        <v>4062</v>
      </c>
      <c r="C678" s="304">
        <v>17.57</v>
      </c>
      <c r="D678" s="305" t="s">
        <v>1169</v>
      </c>
      <c r="E678" s="274" t="s">
        <v>4093</v>
      </c>
      <c r="F678" s="301" t="s">
        <v>1544</v>
      </c>
      <c r="G678" s="301" t="s">
        <v>3437</v>
      </c>
      <c r="H678" s="275">
        <v>1589289</v>
      </c>
      <c r="I678" s="276">
        <v>83710</v>
      </c>
      <c r="J678" s="277">
        <f t="shared" si="35"/>
        <v>1589289</v>
      </c>
      <c r="K678" s="277">
        <f t="shared" si="35"/>
        <v>83710</v>
      </c>
    </row>
    <row r="679" spans="1:11" s="278" customFormat="1" ht="28.95" customHeight="1" x14ac:dyDescent="0.3">
      <c r="A679" s="286">
        <f t="shared" si="34"/>
        <v>646</v>
      </c>
      <c r="B679" s="301" t="s">
        <v>4094</v>
      </c>
      <c r="C679" s="304">
        <v>17.579999999999998</v>
      </c>
      <c r="D679" s="305" t="s">
        <v>1169</v>
      </c>
      <c r="E679" s="274" t="s">
        <v>4095</v>
      </c>
      <c r="F679" s="301" t="s">
        <v>4096</v>
      </c>
      <c r="G679" s="301" t="s">
        <v>227</v>
      </c>
      <c r="H679" s="275">
        <v>7050</v>
      </c>
      <c r="I679" s="276">
        <v>1362</v>
      </c>
      <c r="J679" s="277">
        <f t="shared" si="35"/>
        <v>7050</v>
      </c>
      <c r="K679" s="277">
        <f t="shared" si="35"/>
        <v>1362</v>
      </c>
    </row>
    <row r="680" spans="1:11" s="278" customFormat="1" ht="28.95" customHeight="1" x14ac:dyDescent="0.3">
      <c r="A680" s="286">
        <f t="shared" si="34"/>
        <v>647</v>
      </c>
      <c r="B680" s="301" t="s">
        <v>4094</v>
      </c>
      <c r="C680" s="304">
        <v>17.59</v>
      </c>
      <c r="D680" s="305" t="s">
        <v>1169</v>
      </c>
      <c r="E680" s="274" t="s">
        <v>4097</v>
      </c>
      <c r="F680" s="301" t="s">
        <v>4096</v>
      </c>
      <c r="G680" s="301" t="s">
        <v>227</v>
      </c>
      <c r="H680" s="275">
        <v>7263</v>
      </c>
      <c r="I680" s="276">
        <v>1359</v>
      </c>
      <c r="J680" s="277">
        <f t="shared" si="35"/>
        <v>7263</v>
      </c>
      <c r="K680" s="277">
        <f t="shared" si="35"/>
        <v>1359</v>
      </c>
    </row>
    <row r="681" spans="1:11" s="278" customFormat="1" ht="28.95" customHeight="1" x14ac:dyDescent="0.3">
      <c r="A681" s="286">
        <f t="shared" si="34"/>
        <v>648</v>
      </c>
      <c r="B681" s="301" t="s">
        <v>4094</v>
      </c>
      <c r="C681" s="304">
        <v>17.600000000000001</v>
      </c>
      <c r="D681" s="305" t="s">
        <v>1169</v>
      </c>
      <c r="E681" s="274" t="s">
        <v>4098</v>
      </c>
      <c r="F681" s="301" t="s">
        <v>4096</v>
      </c>
      <c r="G681" s="301" t="s">
        <v>227</v>
      </c>
      <c r="H681" s="275">
        <v>7381</v>
      </c>
      <c r="I681" s="276">
        <v>1362</v>
      </c>
      <c r="J681" s="277">
        <f t="shared" si="35"/>
        <v>7381</v>
      </c>
      <c r="K681" s="277">
        <f t="shared" si="35"/>
        <v>1362</v>
      </c>
    </row>
    <row r="682" spans="1:11" s="278" customFormat="1" ht="28.95" customHeight="1" x14ac:dyDescent="0.3">
      <c r="A682" s="286">
        <f t="shared" si="34"/>
        <v>649</v>
      </c>
      <c r="B682" s="301" t="s">
        <v>4094</v>
      </c>
      <c r="C682" s="304">
        <v>17.61</v>
      </c>
      <c r="D682" s="305" t="s">
        <v>1169</v>
      </c>
      <c r="E682" s="274" t="s">
        <v>4099</v>
      </c>
      <c r="F682" s="301" t="s">
        <v>4096</v>
      </c>
      <c r="G682" s="301" t="s">
        <v>227</v>
      </c>
      <c r="H682" s="275">
        <v>7853</v>
      </c>
      <c r="I682" s="276">
        <v>1362</v>
      </c>
      <c r="J682" s="277">
        <f t="shared" si="35"/>
        <v>7853</v>
      </c>
      <c r="K682" s="277">
        <f t="shared" si="35"/>
        <v>1362</v>
      </c>
    </row>
    <row r="683" spans="1:11" s="278" customFormat="1" ht="28.95" customHeight="1" x14ac:dyDescent="0.3">
      <c r="A683" s="286">
        <f t="shared" si="34"/>
        <v>650</v>
      </c>
      <c r="B683" s="301" t="s">
        <v>4094</v>
      </c>
      <c r="C683" s="304">
        <v>17.62</v>
      </c>
      <c r="D683" s="305" t="s">
        <v>1169</v>
      </c>
      <c r="E683" s="274" t="s">
        <v>4100</v>
      </c>
      <c r="F683" s="301" t="s">
        <v>4096</v>
      </c>
      <c r="G683" s="301" t="s">
        <v>227</v>
      </c>
      <c r="H683" s="275">
        <v>7895</v>
      </c>
      <c r="I683" s="276">
        <v>1362</v>
      </c>
      <c r="J683" s="277">
        <f t="shared" si="35"/>
        <v>7895</v>
      </c>
      <c r="K683" s="277">
        <f t="shared" si="35"/>
        <v>1362</v>
      </c>
    </row>
    <row r="684" spans="1:11" s="278" customFormat="1" ht="28.95" customHeight="1" x14ac:dyDescent="0.3">
      <c r="A684" s="286">
        <f t="shared" si="34"/>
        <v>651</v>
      </c>
      <c r="B684" s="301" t="s">
        <v>4094</v>
      </c>
      <c r="C684" s="304">
        <v>17.63</v>
      </c>
      <c r="D684" s="305" t="s">
        <v>1169</v>
      </c>
      <c r="E684" s="274" t="s">
        <v>4101</v>
      </c>
      <c r="F684" s="301" t="s">
        <v>4096</v>
      </c>
      <c r="G684" s="301" t="s">
        <v>227</v>
      </c>
      <c r="H684" s="275">
        <v>8084</v>
      </c>
      <c r="I684" s="276">
        <v>1362</v>
      </c>
      <c r="J684" s="277">
        <f t="shared" si="35"/>
        <v>8084</v>
      </c>
      <c r="K684" s="277">
        <f t="shared" si="35"/>
        <v>1362</v>
      </c>
    </row>
    <row r="685" spans="1:11" s="278" customFormat="1" ht="28.95" customHeight="1" x14ac:dyDescent="0.3">
      <c r="A685" s="286">
        <f t="shared" si="34"/>
        <v>652</v>
      </c>
      <c r="B685" s="301" t="s">
        <v>4094</v>
      </c>
      <c r="C685" s="304">
        <v>17.64</v>
      </c>
      <c r="D685" s="305" t="s">
        <v>1169</v>
      </c>
      <c r="E685" s="274" t="s">
        <v>4102</v>
      </c>
      <c r="F685" s="301" t="s">
        <v>4096</v>
      </c>
      <c r="G685" s="301" t="s">
        <v>227</v>
      </c>
      <c r="H685" s="275">
        <v>8611</v>
      </c>
      <c r="I685" s="276">
        <v>1362</v>
      </c>
      <c r="J685" s="277">
        <f t="shared" si="35"/>
        <v>8611</v>
      </c>
      <c r="K685" s="277">
        <f t="shared" si="35"/>
        <v>1362</v>
      </c>
    </row>
    <row r="686" spans="1:11" s="278" customFormat="1" ht="28.95" customHeight="1" x14ac:dyDescent="0.3">
      <c r="A686" s="286">
        <f t="shared" si="34"/>
        <v>653</v>
      </c>
      <c r="B686" s="301" t="s">
        <v>4094</v>
      </c>
      <c r="C686" s="304">
        <v>17.649999999999999</v>
      </c>
      <c r="D686" s="305" t="s">
        <v>1169</v>
      </c>
      <c r="E686" s="274" t="s">
        <v>4103</v>
      </c>
      <c r="F686" s="301" t="s">
        <v>1545</v>
      </c>
      <c r="G686" s="301" t="s">
        <v>241</v>
      </c>
      <c r="H686" s="275">
        <v>91565</v>
      </c>
      <c r="I686" s="276">
        <v>8367</v>
      </c>
      <c r="J686" s="277">
        <f t="shared" si="35"/>
        <v>91565</v>
      </c>
      <c r="K686" s="277">
        <f t="shared" si="35"/>
        <v>8367</v>
      </c>
    </row>
    <row r="687" spans="1:11" s="278" customFormat="1" ht="28.95" customHeight="1" x14ac:dyDescent="0.3">
      <c r="A687" s="286">
        <f t="shared" si="34"/>
        <v>654</v>
      </c>
      <c r="B687" s="301" t="s">
        <v>1746</v>
      </c>
      <c r="C687" s="304">
        <v>17.66</v>
      </c>
      <c r="D687" s="305" t="s">
        <v>1169</v>
      </c>
      <c r="E687" s="274" t="s">
        <v>306</v>
      </c>
      <c r="F687" s="301" t="s">
        <v>4104</v>
      </c>
      <c r="G687" s="301" t="s">
        <v>3437</v>
      </c>
      <c r="H687" s="275">
        <v>683</v>
      </c>
      <c r="I687" s="276">
        <v>683</v>
      </c>
      <c r="J687" s="277">
        <f t="shared" si="35"/>
        <v>683</v>
      </c>
      <c r="K687" s="277">
        <f t="shared" si="35"/>
        <v>683</v>
      </c>
    </row>
    <row r="688" spans="1:11" s="278" customFormat="1" ht="28.95" customHeight="1" x14ac:dyDescent="0.3">
      <c r="A688" s="286">
        <f t="shared" ref="A688:A694" si="36">A687+1</f>
        <v>655</v>
      </c>
      <c r="B688" s="272" t="s">
        <v>1748</v>
      </c>
      <c r="C688" s="273">
        <v>17.670000000000002</v>
      </c>
      <c r="D688" s="272"/>
      <c r="E688" s="274" t="s">
        <v>4105</v>
      </c>
      <c r="F688" s="272"/>
      <c r="G688" s="272" t="s">
        <v>3836</v>
      </c>
      <c r="H688" s="275">
        <v>107164</v>
      </c>
      <c r="I688" s="276">
        <v>26993</v>
      </c>
      <c r="J688" s="277">
        <f t="shared" si="35"/>
        <v>107164</v>
      </c>
      <c r="K688" s="277">
        <f t="shared" si="35"/>
        <v>26993</v>
      </c>
    </row>
    <row r="689" spans="1:11" s="278" customFormat="1" ht="28.95" customHeight="1" x14ac:dyDescent="0.3">
      <c r="A689" s="286">
        <f t="shared" si="36"/>
        <v>656</v>
      </c>
      <c r="B689" s="272" t="s">
        <v>1748</v>
      </c>
      <c r="C689" s="273">
        <v>17.68</v>
      </c>
      <c r="D689" s="272"/>
      <c r="E689" s="274" t="s">
        <v>309</v>
      </c>
      <c r="F689" s="272"/>
      <c r="G689" s="272" t="s">
        <v>3836</v>
      </c>
      <c r="H689" s="275">
        <v>21433</v>
      </c>
      <c r="I689" s="276">
        <v>0</v>
      </c>
      <c r="J689" s="277">
        <f t="shared" si="35"/>
        <v>21433</v>
      </c>
      <c r="K689" s="277">
        <f t="shared" si="35"/>
        <v>0</v>
      </c>
    </row>
    <row r="690" spans="1:11" s="278" customFormat="1" ht="28.95" customHeight="1" x14ac:dyDescent="0.3">
      <c r="A690" s="286">
        <f t="shared" si="36"/>
        <v>657</v>
      </c>
      <c r="B690" s="272" t="s">
        <v>1748</v>
      </c>
      <c r="C690" s="273">
        <v>17.690000000000001</v>
      </c>
      <c r="D690" s="272"/>
      <c r="E690" s="274" t="s">
        <v>310</v>
      </c>
      <c r="F690" s="272"/>
      <c r="G690" s="272" t="s">
        <v>3515</v>
      </c>
      <c r="H690" s="275">
        <v>177</v>
      </c>
      <c r="I690" s="276">
        <v>50</v>
      </c>
      <c r="J690" s="277">
        <f t="shared" si="35"/>
        <v>177</v>
      </c>
      <c r="K690" s="277">
        <f t="shared" si="35"/>
        <v>50</v>
      </c>
    </row>
    <row r="691" spans="1:11" s="278" customFormat="1" ht="28.95" customHeight="1" x14ac:dyDescent="0.3">
      <c r="A691" s="286">
        <f t="shared" si="36"/>
        <v>658</v>
      </c>
      <c r="B691" s="272" t="s">
        <v>1748</v>
      </c>
      <c r="C691" s="283">
        <v>17.7</v>
      </c>
      <c r="D691" s="272"/>
      <c r="E691" s="274" t="s">
        <v>4106</v>
      </c>
      <c r="F691" s="272"/>
      <c r="G691" s="272" t="s">
        <v>3836</v>
      </c>
      <c r="H691" s="275">
        <v>66368</v>
      </c>
      <c r="I691" s="276">
        <v>3214</v>
      </c>
      <c r="J691" s="277">
        <f t="shared" si="35"/>
        <v>66368</v>
      </c>
      <c r="K691" s="277">
        <f t="shared" si="35"/>
        <v>3214</v>
      </c>
    </row>
    <row r="692" spans="1:11" s="278" customFormat="1" ht="28.95" customHeight="1" x14ac:dyDescent="0.3">
      <c r="A692" s="286">
        <f t="shared" si="36"/>
        <v>659</v>
      </c>
      <c r="B692" s="272" t="s">
        <v>1748</v>
      </c>
      <c r="C692" s="273">
        <v>17.71</v>
      </c>
      <c r="D692" s="272"/>
      <c r="E692" s="274" t="s">
        <v>4107</v>
      </c>
      <c r="F692" s="272"/>
      <c r="G692" s="272" t="s">
        <v>3464</v>
      </c>
      <c r="H692" s="275">
        <v>587</v>
      </c>
      <c r="I692" s="276">
        <v>36</v>
      </c>
      <c r="J692" s="277">
        <f t="shared" si="35"/>
        <v>587</v>
      </c>
      <c r="K692" s="277">
        <f t="shared" si="35"/>
        <v>36</v>
      </c>
    </row>
    <row r="693" spans="1:11" s="278" customFormat="1" ht="28.95" customHeight="1" x14ac:dyDescent="0.3">
      <c r="A693" s="286">
        <f t="shared" si="36"/>
        <v>660</v>
      </c>
      <c r="B693" s="272" t="s">
        <v>1748</v>
      </c>
      <c r="C693" s="273">
        <v>17.72</v>
      </c>
      <c r="D693" s="272"/>
      <c r="E693" s="274" t="s">
        <v>4108</v>
      </c>
      <c r="F693" s="272"/>
      <c r="G693" s="272" t="s">
        <v>4109</v>
      </c>
      <c r="H693" s="275">
        <v>139423</v>
      </c>
      <c r="I693" s="276">
        <v>101228</v>
      </c>
      <c r="J693" s="277">
        <f t="shared" si="35"/>
        <v>139423</v>
      </c>
      <c r="K693" s="277">
        <f t="shared" si="35"/>
        <v>101228</v>
      </c>
    </row>
    <row r="694" spans="1:11" s="278" customFormat="1" ht="28.95" customHeight="1" x14ac:dyDescent="0.3">
      <c r="A694" s="286">
        <f t="shared" si="36"/>
        <v>661</v>
      </c>
      <c r="B694" s="272" t="s">
        <v>1748</v>
      </c>
      <c r="C694" s="273">
        <v>17.73</v>
      </c>
      <c r="D694" s="272"/>
      <c r="E694" s="274" t="s">
        <v>4110</v>
      </c>
      <c r="F694" s="272"/>
      <c r="G694" s="272" t="s">
        <v>4109</v>
      </c>
      <c r="H694" s="275">
        <v>138161</v>
      </c>
      <c r="I694" s="276">
        <v>101228</v>
      </c>
      <c r="J694" s="277">
        <f t="shared" si="35"/>
        <v>138161</v>
      </c>
      <c r="K694" s="277">
        <f t="shared" si="35"/>
        <v>101228</v>
      </c>
    </row>
    <row r="695" spans="1:11" ht="28.95" customHeight="1" x14ac:dyDescent="0.3">
      <c r="A695" s="268" t="s">
        <v>4111</v>
      </c>
      <c r="B695" s="269"/>
      <c r="C695" s="269"/>
      <c r="D695" s="269"/>
      <c r="E695" s="269"/>
      <c r="F695" s="269"/>
      <c r="G695" s="269"/>
      <c r="H695" s="269"/>
      <c r="I695" s="270"/>
      <c r="J695" s="277">
        <f t="shared" si="35"/>
        <v>0</v>
      </c>
      <c r="K695" s="277">
        <f t="shared" si="35"/>
        <v>0</v>
      </c>
    </row>
    <row r="696" spans="1:11" s="278" customFormat="1" ht="28.95" customHeight="1" x14ac:dyDescent="0.3">
      <c r="A696" s="286">
        <v>662</v>
      </c>
      <c r="B696" s="282" t="s">
        <v>4112</v>
      </c>
      <c r="C696" s="273">
        <v>18.010000000000002</v>
      </c>
      <c r="D696" s="272"/>
      <c r="E696" s="274" t="s">
        <v>4113</v>
      </c>
      <c r="F696" s="272" t="s">
        <v>1546</v>
      </c>
      <c r="G696" s="272" t="s">
        <v>3437</v>
      </c>
      <c r="H696" s="275">
        <v>3722</v>
      </c>
      <c r="I696" s="276">
        <v>249</v>
      </c>
      <c r="J696" s="277">
        <f t="shared" si="35"/>
        <v>3722</v>
      </c>
      <c r="K696" s="277">
        <f t="shared" si="35"/>
        <v>249</v>
      </c>
    </row>
    <row r="697" spans="1:11" s="278" customFormat="1" ht="28.95" customHeight="1" x14ac:dyDescent="0.3">
      <c r="A697" s="286">
        <f>A696+1</f>
        <v>663</v>
      </c>
      <c r="B697" s="282" t="s">
        <v>4112</v>
      </c>
      <c r="C697" s="273">
        <v>18.02</v>
      </c>
      <c r="D697" s="272"/>
      <c r="E697" s="274" t="s">
        <v>4114</v>
      </c>
      <c r="F697" s="272" t="s">
        <v>1546</v>
      </c>
      <c r="G697" s="272" t="s">
        <v>3437</v>
      </c>
      <c r="H697" s="275">
        <v>3823</v>
      </c>
      <c r="I697" s="276">
        <v>249</v>
      </c>
      <c r="J697" s="277">
        <f t="shared" si="35"/>
        <v>3823</v>
      </c>
      <c r="K697" s="277">
        <f t="shared" si="35"/>
        <v>249</v>
      </c>
    </row>
    <row r="698" spans="1:11" s="278" customFormat="1" ht="28.95" customHeight="1" x14ac:dyDescent="0.3">
      <c r="A698" s="286">
        <f t="shared" ref="A698:A703" si="37">A697+1</f>
        <v>664</v>
      </c>
      <c r="B698" s="282" t="s">
        <v>4112</v>
      </c>
      <c r="C698" s="273">
        <v>18.03</v>
      </c>
      <c r="D698" s="272"/>
      <c r="E698" s="274" t="s">
        <v>4115</v>
      </c>
      <c r="F698" s="272" t="s">
        <v>1546</v>
      </c>
      <c r="G698" s="272" t="s">
        <v>3437</v>
      </c>
      <c r="H698" s="275">
        <v>3944</v>
      </c>
      <c r="I698" s="276">
        <v>249</v>
      </c>
      <c r="J698" s="277">
        <f t="shared" si="35"/>
        <v>3944</v>
      </c>
      <c r="K698" s="277">
        <f t="shared" si="35"/>
        <v>249</v>
      </c>
    </row>
    <row r="699" spans="1:11" s="278" customFormat="1" ht="28.95" customHeight="1" x14ac:dyDescent="0.3">
      <c r="A699" s="286">
        <f t="shared" si="37"/>
        <v>665</v>
      </c>
      <c r="B699" s="282" t="s">
        <v>4112</v>
      </c>
      <c r="C699" s="273">
        <v>18.04</v>
      </c>
      <c r="D699" s="272"/>
      <c r="E699" s="274" t="s">
        <v>4116</v>
      </c>
      <c r="F699" s="272" t="s">
        <v>1546</v>
      </c>
      <c r="G699" s="272" t="s">
        <v>3437</v>
      </c>
      <c r="H699" s="275">
        <v>4940</v>
      </c>
      <c r="I699" s="276">
        <v>273</v>
      </c>
      <c r="J699" s="277">
        <f t="shared" si="35"/>
        <v>4940</v>
      </c>
      <c r="K699" s="277">
        <f t="shared" si="35"/>
        <v>273</v>
      </c>
    </row>
    <row r="700" spans="1:11" s="278" customFormat="1" ht="28.95" customHeight="1" x14ac:dyDescent="0.3">
      <c r="A700" s="286">
        <f t="shared" si="37"/>
        <v>666</v>
      </c>
      <c r="B700" s="282" t="s">
        <v>4112</v>
      </c>
      <c r="C700" s="273">
        <v>18.05</v>
      </c>
      <c r="D700" s="272"/>
      <c r="E700" s="274" t="s">
        <v>4117</v>
      </c>
      <c r="F700" s="272" t="s">
        <v>1546</v>
      </c>
      <c r="G700" s="272" t="s">
        <v>3437</v>
      </c>
      <c r="H700" s="275">
        <v>5047</v>
      </c>
      <c r="I700" s="276">
        <v>273</v>
      </c>
      <c r="J700" s="277">
        <f t="shared" si="35"/>
        <v>5047</v>
      </c>
      <c r="K700" s="277">
        <f t="shared" si="35"/>
        <v>273</v>
      </c>
    </row>
    <row r="701" spans="1:11" s="278" customFormat="1" ht="28.95" customHeight="1" x14ac:dyDescent="0.3">
      <c r="A701" s="286">
        <f t="shared" si="37"/>
        <v>667</v>
      </c>
      <c r="B701" s="282" t="s">
        <v>4112</v>
      </c>
      <c r="C701" s="273">
        <v>18.059999999999999</v>
      </c>
      <c r="D701" s="272"/>
      <c r="E701" s="274" t="s">
        <v>4118</v>
      </c>
      <c r="F701" s="272" t="s">
        <v>1546</v>
      </c>
      <c r="G701" s="272" t="s">
        <v>3437</v>
      </c>
      <c r="H701" s="275">
        <v>5128</v>
      </c>
      <c r="I701" s="276">
        <v>273</v>
      </c>
      <c r="J701" s="277">
        <f t="shared" si="35"/>
        <v>5128</v>
      </c>
      <c r="K701" s="277">
        <f t="shared" si="35"/>
        <v>273</v>
      </c>
    </row>
    <row r="702" spans="1:11" s="278" customFormat="1" ht="28.95" customHeight="1" x14ac:dyDescent="0.3">
      <c r="A702" s="286">
        <f t="shared" si="37"/>
        <v>668</v>
      </c>
      <c r="B702" s="282" t="s">
        <v>4112</v>
      </c>
      <c r="C702" s="283">
        <v>18.07</v>
      </c>
      <c r="D702" s="272"/>
      <c r="E702" s="274" t="s">
        <v>4119</v>
      </c>
      <c r="F702" s="272" t="s">
        <v>1546</v>
      </c>
      <c r="G702" s="272" t="s">
        <v>3515</v>
      </c>
      <c r="H702" s="275">
        <v>5131</v>
      </c>
      <c r="I702" s="276">
        <v>351</v>
      </c>
      <c r="J702" s="277">
        <f t="shared" si="35"/>
        <v>5131</v>
      </c>
      <c r="K702" s="277">
        <f t="shared" si="35"/>
        <v>351</v>
      </c>
    </row>
    <row r="703" spans="1:11" s="278" customFormat="1" ht="28.95" customHeight="1" x14ac:dyDescent="0.3">
      <c r="A703" s="286">
        <f t="shared" si="37"/>
        <v>669</v>
      </c>
      <c r="B703" s="282" t="s">
        <v>4112</v>
      </c>
      <c r="C703" s="273">
        <v>18.079999999999998</v>
      </c>
      <c r="D703" s="272"/>
      <c r="E703" s="274" t="s">
        <v>4120</v>
      </c>
      <c r="F703" s="272" t="s">
        <v>1546</v>
      </c>
      <c r="G703" s="272" t="s">
        <v>3836</v>
      </c>
      <c r="H703" s="275">
        <v>3678.05</v>
      </c>
      <c r="I703" s="276">
        <v>304</v>
      </c>
      <c r="J703" s="277">
        <f t="shared" si="35"/>
        <v>3679</v>
      </c>
      <c r="K703" s="277">
        <f t="shared" si="35"/>
        <v>304</v>
      </c>
    </row>
    <row r="704" spans="1:11" ht="28.95" customHeight="1" x14ac:dyDescent="0.3">
      <c r="A704" s="268" t="s">
        <v>4121</v>
      </c>
      <c r="B704" s="269"/>
      <c r="C704" s="269"/>
      <c r="D704" s="269"/>
      <c r="E704" s="269"/>
      <c r="F704" s="269"/>
      <c r="G704" s="269"/>
      <c r="H704" s="269"/>
      <c r="I704" s="270"/>
      <c r="J704" s="277">
        <f t="shared" si="35"/>
        <v>0</v>
      </c>
      <c r="K704" s="277">
        <f t="shared" si="35"/>
        <v>0</v>
      </c>
    </row>
    <row r="705" spans="1:11" s="278" customFormat="1" ht="28.95" customHeight="1" x14ac:dyDescent="0.3">
      <c r="A705" s="286">
        <v>670</v>
      </c>
      <c r="B705" s="272" t="s">
        <v>4122</v>
      </c>
      <c r="C705" s="273">
        <v>19.010000000000002</v>
      </c>
      <c r="D705" s="272" t="s">
        <v>1169</v>
      </c>
      <c r="E705" s="274" t="s">
        <v>4123</v>
      </c>
      <c r="F705" s="272" t="s">
        <v>1547</v>
      </c>
      <c r="G705" s="272" t="s">
        <v>3836</v>
      </c>
      <c r="H705" s="275">
        <v>76863</v>
      </c>
      <c r="I705" s="276">
        <v>13228</v>
      </c>
      <c r="J705" s="277">
        <f t="shared" si="35"/>
        <v>76863</v>
      </c>
      <c r="K705" s="277">
        <f t="shared" si="35"/>
        <v>13228</v>
      </c>
    </row>
    <row r="706" spans="1:11" s="278" customFormat="1" ht="28.95" customHeight="1" x14ac:dyDescent="0.3">
      <c r="A706" s="286">
        <f>A705+1</f>
        <v>671</v>
      </c>
      <c r="B706" s="272" t="s">
        <v>4122</v>
      </c>
      <c r="C706" s="273">
        <v>19.02</v>
      </c>
      <c r="D706" s="272" t="s">
        <v>1169</v>
      </c>
      <c r="E706" s="274" t="s">
        <v>4124</v>
      </c>
      <c r="F706" s="272" t="s">
        <v>1547</v>
      </c>
      <c r="G706" s="272" t="s">
        <v>3791</v>
      </c>
      <c r="H706" s="275">
        <v>271760</v>
      </c>
      <c r="I706" s="276">
        <v>21700</v>
      </c>
      <c r="J706" s="277">
        <f t="shared" si="35"/>
        <v>271760</v>
      </c>
      <c r="K706" s="277">
        <f t="shared" si="35"/>
        <v>21700</v>
      </c>
    </row>
    <row r="707" spans="1:11" s="278" customFormat="1" ht="28.95" customHeight="1" x14ac:dyDescent="0.3">
      <c r="A707" s="286">
        <f t="shared" ref="A707:A754" si="38">A706+1</f>
        <v>672</v>
      </c>
      <c r="B707" s="272" t="s">
        <v>4122</v>
      </c>
      <c r="C707" s="273">
        <v>19.03</v>
      </c>
      <c r="D707" s="272" t="s">
        <v>1169</v>
      </c>
      <c r="E707" s="274" t="s">
        <v>4125</v>
      </c>
      <c r="F707" s="272" t="s">
        <v>1547</v>
      </c>
      <c r="G707" s="272" t="s">
        <v>3791</v>
      </c>
      <c r="H707" s="275">
        <v>180222</v>
      </c>
      <c r="I707" s="276">
        <v>17695</v>
      </c>
      <c r="J707" s="277">
        <f t="shared" si="35"/>
        <v>180222</v>
      </c>
      <c r="K707" s="277">
        <f t="shared" si="35"/>
        <v>17695</v>
      </c>
    </row>
    <row r="708" spans="1:11" s="278" customFormat="1" ht="28.95" customHeight="1" x14ac:dyDescent="0.3">
      <c r="A708" s="286">
        <f t="shared" si="38"/>
        <v>673</v>
      </c>
      <c r="B708" s="272" t="s">
        <v>4122</v>
      </c>
      <c r="C708" s="273">
        <v>19.04</v>
      </c>
      <c r="D708" s="272" t="s">
        <v>1169</v>
      </c>
      <c r="E708" s="274" t="s">
        <v>4126</v>
      </c>
      <c r="F708" s="272" t="s">
        <v>1547</v>
      </c>
      <c r="G708" s="272" t="s">
        <v>3515</v>
      </c>
      <c r="H708" s="275">
        <v>695</v>
      </c>
      <c r="I708" s="276">
        <v>305</v>
      </c>
      <c r="J708" s="277">
        <f t="shared" si="35"/>
        <v>695</v>
      </c>
      <c r="K708" s="277">
        <f t="shared" si="35"/>
        <v>305</v>
      </c>
    </row>
    <row r="709" spans="1:11" s="278" customFormat="1" ht="28.95" customHeight="1" x14ac:dyDescent="0.3">
      <c r="A709" s="286">
        <f t="shared" si="38"/>
        <v>674</v>
      </c>
      <c r="B709" s="272" t="s">
        <v>1751</v>
      </c>
      <c r="C709" s="273">
        <v>19.05</v>
      </c>
      <c r="D709" s="272" t="s">
        <v>1169</v>
      </c>
      <c r="E709" s="274" t="s">
        <v>4127</v>
      </c>
      <c r="F709" s="272" t="s">
        <v>1547</v>
      </c>
      <c r="G709" s="272" t="s">
        <v>3437</v>
      </c>
      <c r="H709" s="275">
        <v>694858</v>
      </c>
      <c r="I709" s="276">
        <v>3323</v>
      </c>
      <c r="J709" s="277">
        <f t="shared" ref="J709:K772" si="39">ROUNDUP(H709,0)</f>
        <v>694858</v>
      </c>
      <c r="K709" s="277">
        <f t="shared" si="39"/>
        <v>3323</v>
      </c>
    </row>
    <row r="710" spans="1:11" s="278" customFormat="1" ht="28.95" customHeight="1" x14ac:dyDescent="0.3">
      <c r="A710" s="286">
        <f t="shared" si="38"/>
        <v>675</v>
      </c>
      <c r="B710" s="272" t="s">
        <v>1751</v>
      </c>
      <c r="C710" s="273">
        <v>19.059999999999999</v>
      </c>
      <c r="D710" s="272" t="s">
        <v>1169</v>
      </c>
      <c r="E710" s="274" t="s">
        <v>325</v>
      </c>
      <c r="F710" s="272" t="s">
        <v>1547</v>
      </c>
      <c r="G710" s="272" t="s">
        <v>3437</v>
      </c>
      <c r="H710" s="275">
        <v>164185</v>
      </c>
      <c r="I710" s="276">
        <v>41190</v>
      </c>
      <c r="J710" s="277">
        <f t="shared" si="39"/>
        <v>164185</v>
      </c>
      <c r="K710" s="277">
        <f t="shared" si="39"/>
        <v>41190</v>
      </c>
    </row>
    <row r="711" spans="1:11" s="278" customFormat="1" ht="28.95" customHeight="1" x14ac:dyDescent="0.3">
      <c r="A711" s="286">
        <f t="shared" si="38"/>
        <v>676</v>
      </c>
      <c r="B711" s="272" t="s">
        <v>1751</v>
      </c>
      <c r="C711" s="273">
        <v>19.07</v>
      </c>
      <c r="D711" s="272" t="s">
        <v>1169</v>
      </c>
      <c r="E711" s="274" t="s">
        <v>4128</v>
      </c>
      <c r="F711" s="272" t="s">
        <v>1547</v>
      </c>
      <c r="G711" s="272" t="s">
        <v>3437</v>
      </c>
      <c r="H711" s="275">
        <v>85276</v>
      </c>
      <c r="I711" s="276">
        <v>16476</v>
      </c>
      <c r="J711" s="277">
        <f t="shared" si="39"/>
        <v>85276</v>
      </c>
      <c r="K711" s="277">
        <f t="shared" si="39"/>
        <v>16476</v>
      </c>
    </row>
    <row r="712" spans="1:11" s="278" customFormat="1" ht="28.95" customHeight="1" x14ac:dyDescent="0.3">
      <c r="A712" s="286">
        <f t="shared" si="38"/>
        <v>677</v>
      </c>
      <c r="B712" s="272" t="s">
        <v>1751</v>
      </c>
      <c r="C712" s="273">
        <v>19.079999999999998</v>
      </c>
      <c r="D712" s="272" t="s">
        <v>1169</v>
      </c>
      <c r="E712" s="274" t="s">
        <v>4129</v>
      </c>
      <c r="F712" s="272" t="s">
        <v>1547</v>
      </c>
      <c r="G712" s="272" t="s">
        <v>4033</v>
      </c>
      <c r="H712" s="275">
        <v>856</v>
      </c>
      <c r="I712" s="276">
        <v>687</v>
      </c>
      <c r="J712" s="277">
        <f t="shared" si="39"/>
        <v>856</v>
      </c>
      <c r="K712" s="277">
        <f t="shared" si="39"/>
        <v>687</v>
      </c>
    </row>
    <row r="713" spans="1:11" s="278" customFormat="1" ht="28.95" customHeight="1" x14ac:dyDescent="0.3">
      <c r="A713" s="286">
        <f t="shared" si="38"/>
        <v>678</v>
      </c>
      <c r="B713" s="272" t="s">
        <v>1751</v>
      </c>
      <c r="C713" s="273">
        <v>19.09</v>
      </c>
      <c r="D713" s="272" t="s">
        <v>1169</v>
      </c>
      <c r="E713" s="274" t="s">
        <v>327</v>
      </c>
      <c r="F713" s="272" t="s">
        <v>1547</v>
      </c>
      <c r="G713" s="272" t="s">
        <v>4033</v>
      </c>
      <c r="H713" s="275">
        <v>2567</v>
      </c>
      <c r="I713" s="276">
        <v>2060</v>
      </c>
      <c r="J713" s="277">
        <f t="shared" si="39"/>
        <v>2567</v>
      </c>
      <c r="K713" s="277">
        <f t="shared" si="39"/>
        <v>2060</v>
      </c>
    </row>
    <row r="714" spans="1:11" s="278" customFormat="1" ht="28.95" customHeight="1" x14ac:dyDescent="0.3">
      <c r="A714" s="286">
        <f t="shared" si="38"/>
        <v>679</v>
      </c>
      <c r="B714" s="272" t="s">
        <v>1751</v>
      </c>
      <c r="C714" s="283">
        <v>19.100000000000001</v>
      </c>
      <c r="D714" s="272" t="s">
        <v>1169</v>
      </c>
      <c r="E714" s="274" t="s">
        <v>4130</v>
      </c>
      <c r="F714" s="272" t="s">
        <v>1547</v>
      </c>
      <c r="G714" s="272" t="s">
        <v>4131</v>
      </c>
      <c r="H714" s="275">
        <v>2292</v>
      </c>
      <c r="I714" s="276">
        <v>1373</v>
      </c>
      <c r="J714" s="277">
        <f t="shared" si="39"/>
        <v>2292</v>
      </c>
      <c r="K714" s="277">
        <f t="shared" si="39"/>
        <v>1373</v>
      </c>
    </row>
    <row r="715" spans="1:11" s="278" customFormat="1" ht="28.95" customHeight="1" x14ac:dyDescent="0.3">
      <c r="A715" s="286">
        <f t="shared" si="38"/>
        <v>680</v>
      </c>
      <c r="B715" s="272" t="s">
        <v>1751</v>
      </c>
      <c r="C715" s="273">
        <v>19.11</v>
      </c>
      <c r="D715" s="272" t="s">
        <v>1169</v>
      </c>
      <c r="E715" s="274" t="s">
        <v>4132</v>
      </c>
      <c r="F715" s="272" t="s">
        <v>1547</v>
      </c>
      <c r="G715" s="272" t="s">
        <v>3437</v>
      </c>
      <c r="H715" s="275">
        <v>1089</v>
      </c>
      <c r="I715" s="276">
        <v>589</v>
      </c>
      <c r="J715" s="277">
        <f t="shared" si="39"/>
        <v>1089</v>
      </c>
      <c r="K715" s="277">
        <f t="shared" si="39"/>
        <v>589</v>
      </c>
    </row>
    <row r="716" spans="1:11" s="278" customFormat="1" ht="28.95" customHeight="1" x14ac:dyDescent="0.3">
      <c r="A716" s="286">
        <f t="shared" si="38"/>
        <v>681</v>
      </c>
      <c r="B716" s="272" t="s">
        <v>1751</v>
      </c>
      <c r="C716" s="273">
        <v>19.12</v>
      </c>
      <c r="D716" s="272" t="s">
        <v>1169</v>
      </c>
      <c r="E716" s="274" t="s">
        <v>4133</v>
      </c>
      <c r="F716" s="272" t="s">
        <v>1547</v>
      </c>
      <c r="G716" s="272" t="s">
        <v>329</v>
      </c>
      <c r="H716" s="275">
        <v>2588</v>
      </c>
      <c r="I716" s="276">
        <v>1373</v>
      </c>
      <c r="J716" s="277">
        <f t="shared" si="39"/>
        <v>2588</v>
      </c>
      <c r="K716" s="277">
        <f t="shared" si="39"/>
        <v>1373</v>
      </c>
    </row>
    <row r="717" spans="1:11" s="278" customFormat="1" ht="28.95" customHeight="1" x14ac:dyDescent="0.3">
      <c r="A717" s="286">
        <f t="shared" si="38"/>
        <v>682</v>
      </c>
      <c r="B717" s="272" t="s">
        <v>1751</v>
      </c>
      <c r="C717" s="273">
        <v>19.13</v>
      </c>
      <c r="D717" s="272" t="s">
        <v>1169</v>
      </c>
      <c r="E717" s="274" t="s">
        <v>4134</v>
      </c>
      <c r="F717" s="272" t="s">
        <v>1547</v>
      </c>
      <c r="G717" s="272" t="s">
        <v>3437</v>
      </c>
      <c r="H717" s="275">
        <v>4679</v>
      </c>
      <c r="I717" s="276">
        <v>2746</v>
      </c>
      <c r="J717" s="277">
        <f t="shared" si="39"/>
        <v>4679</v>
      </c>
      <c r="K717" s="277">
        <f t="shared" si="39"/>
        <v>2746</v>
      </c>
    </row>
    <row r="718" spans="1:11" s="278" customFormat="1" ht="28.95" customHeight="1" x14ac:dyDescent="0.3">
      <c r="A718" s="286">
        <f t="shared" si="38"/>
        <v>683</v>
      </c>
      <c r="B718" s="272" t="s">
        <v>1751</v>
      </c>
      <c r="C718" s="273">
        <v>19.14</v>
      </c>
      <c r="D718" s="272" t="s">
        <v>1169</v>
      </c>
      <c r="E718" s="274" t="s">
        <v>4135</v>
      </c>
      <c r="F718" s="272" t="s">
        <v>1547</v>
      </c>
      <c r="G718" s="272" t="s">
        <v>3437</v>
      </c>
      <c r="H718" s="275">
        <v>888</v>
      </c>
      <c r="I718" s="276">
        <v>650</v>
      </c>
      <c r="J718" s="277">
        <f t="shared" si="39"/>
        <v>888</v>
      </c>
      <c r="K718" s="277">
        <f t="shared" si="39"/>
        <v>650</v>
      </c>
    </row>
    <row r="719" spans="1:11" s="278" customFormat="1" ht="28.95" customHeight="1" x14ac:dyDescent="0.3">
      <c r="A719" s="286">
        <f t="shared" si="38"/>
        <v>684</v>
      </c>
      <c r="B719" s="272" t="s">
        <v>1751</v>
      </c>
      <c r="C719" s="273">
        <v>19.149999999999999</v>
      </c>
      <c r="D719" s="272" t="s">
        <v>1169</v>
      </c>
      <c r="E719" s="274" t="s">
        <v>4136</v>
      </c>
      <c r="F719" s="272" t="s">
        <v>1547</v>
      </c>
      <c r="G719" s="272" t="s">
        <v>3791</v>
      </c>
      <c r="H719" s="275">
        <v>96335</v>
      </c>
      <c r="I719" s="276">
        <v>9968</v>
      </c>
      <c r="J719" s="277">
        <f t="shared" si="39"/>
        <v>96335</v>
      </c>
      <c r="K719" s="277">
        <f t="shared" si="39"/>
        <v>9968</v>
      </c>
    </row>
    <row r="720" spans="1:11" s="278" customFormat="1" ht="28.95" customHeight="1" x14ac:dyDescent="0.3">
      <c r="A720" s="286">
        <f t="shared" si="38"/>
        <v>685</v>
      </c>
      <c r="B720" s="272" t="s">
        <v>1751</v>
      </c>
      <c r="C720" s="273">
        <v>19.16</v>
      </c>
      <c r="D720" s="272" t="s">
        <v>1169</v>
      </c>
      <c r="E720" s="274" t="s">
        <v>4137</v>
      </c>
      <c r="F720" s="272" t="s">
        <v>1547</v>
      </c>
      <c r="G720" s="272" t="s">
        <v>4033</v>
      </c>
      <c r="H720" s="275">
        <v>766</v>
      </c>
      <c r="I720" s="276">
        <v>615</v>
      </c>
      <c r="J720" s="277">
        <f t="shared" si="39"/>
        <v>766</v>
      </c>
      <c r="K720" s="277">
        <f t="shared" si="39"/>
        <v>615</v>
      </c>
    </row>
    <row r="721" spans="1:11" s="278" customFormat="1" ht="28.95" customHeight="1" x14ac:dyDescent="0.3">
      <c r="A721" s="286">
        <f t="shared" si="38"/>
        <v>686</v>
      </c>
      <c r="B721" s="272" t="s">
        <v>1751</v>
      </c>
      <c r="C721" s="273">
        <v>19.170000000000002</v>
      </c>
      <c r="D721" s="272" t="s">
        <v>1169</v>
      </c>
      <c r="E721" s="274" t="s">
        <v>4138</v>
      </c>
      <c r="F721" s="272" t="s">
        <v>1547</v>
      </c>
      <c r="G721" s="272" t="s">
        <v>4033</v>
      </c>
      <c r="H721" s="275">
        <v>893</v>
      </c>
      <c r="I721" s="276">
        <v>615</v>
      </c>
      <c r="J721" s="277">
        <f t="shared" si="39"/>
        <v>893</v>
      </c>
      <c r="K721" s="277">
        <f t="shared" si="39"/>
        <v>615</v>
      </c>
    </row>
    <row r="722" spans="1:11" s="278" customFormat="1" ht="28.95" customHeight="1" x14ac:dyDescent="0.3">
      <c r="A722" s="286">
        <f t="shared" si="38"/>
        <v>687</v>
      </c>
      <c r="B722" s="272" t="s">
        <v>1751</v>
      </c>
      <c r="C722" s="273">
        <v>19.18</v>
      </c>
      <c r="D722" s="272" t="s">
        <v>1169</v>
      </c>
      <c r="E722" s="274" t="s">
        <v>4139</v>
      </c>
      <c r="F722" s="272" t="s">
        <v>1547</v>
      </c>
      <c r="G722" s="272" t="s">
        <v>4025</v>
      </c>
      <c r="H722" s="275">
        <v>1341</v>
      </c>
      <c r="I722" s="276">
        <v>615</v>
      </c>
      <c r="J722" s="277">
        <f t="shared" si="39"/>
        <v>1341</v>
      </c>
      <c r="K722" s="277">
        <f t="shared" si="39"/>
        <v>615</v>
      </c>
    </row>
    <row r="723" spans="1:11" s="278" customFormat="1" ht="28.95" customHeight="1" x14ac:dyDescent="0.3">
      <c r="A723" s="286">
        <f t="shared" si="38"/>
        <v>688</v>
      </c>
      <c r="B723" s="272" t="s">
        <v>1751</v>
      </c>
      <c r="C723" s="273">
        <v>19.190000000000001</v>
      </c>
      <c r="D723" s="272" t="s">
        <v>1169</v>
      </c>
      <c r="E723" s="274" t="s">
        <v>4140</v>
      </c>
      <c r="F723" s="272" t="s">
        <v>1547</v>
      </c>
      <c r="G723" s="272" t="s">
        <v>3437</v>
      </c>
      <c r="H723" s="275">
        <v>335</v>
      </c>
      <c r="I723" s="276">
        <v>190</v>
      </c>
      <c r="J723" s="277">
        <f t="shared" si="39"/>
        <v>335</v>
      </c>
      <c r="K723" s="277">
        <f t="shared" si="39"/>
        <v>190</v>
      </c>
    </row>
    <row r="724" spans="1:11" s="278" customFormat="1" ht="28.95" customHeight="1" x14ac:dyDescent="0.3">
      <c r="A724" s="286">
        <f t="shared" si="38"/>
        <v>689</v>
      </c>
      <c r="B724" s="272" t="s">
        <v>1751</v>
      </c>
      <c r="C724" s="283">
        <v>19.2</v>
      </c>
      <c r="D724" s="272" t="s">
        <v>1169</v>
      </c>
      <c r="E724" s="274" t="s">
        <v>4141</v>
      </c>
      <c r="F724" s="272" t="s">
        <v>1547</v>
      </c>
      <c r="G724" s="272" t="s">
        <v>4025</v>
      </c>
      <c r="H724" s="275">
        <v>164</v>
      </c>
      <c r="I724" s="276">
        <v>88</v>
      </c>
      <c r="J724" s="277">
        <f t="shared" si="39"/>
        <v>164</v>
      </c>
      <c r="K724" s="277">
        <f t="shared" si="39"/>
        <v>88</v>
      </c>
    </row>
    <row r="725" spans="1:11" s="278" customFormat="1" ht="28.95" customHeight="1" x14ac:dyDescent="0.3">
      <c r="A725" s="286">
        <f t="shared" si="38"/>
        <v>690</v>
      </c>
      <c r="B725" s="272" t="s">
        <v>1751</v>
      </c>
      <c r="C725" s="273">
        <v>19.21</v>
      </c>
      <c r="D725" s="272" t="s">
        <v>1169</v>
      </c>
      <c r="E725" s="274" t="s">
        <v>4142</v>
      </c>
      <c r="F725" s="272" t="s">
        <v>1547</v>
      </c>
      <c r="G725" s="272" t="s">
        <v>3685</v>
      </c>
      <c r="H725" s="275">
        <v>1343</v>
      </c>
      <c r="I725" s="276">
        <v>615</v>
      </c>
      <c r="J725" s="277">
        <f t="shared" si="39"/>
        <v>1343</v>
      </c>
      <c r="K725" s="277">
        <f t="shared" si="39"/>
        <v>615</v>
      </c>
    </row>
    <row r="726" spans="1:11" s="278" customFormat="1" ht="28.95" customHeight="1" x14ac:dyDescent="0.3">
      <c r="A726" s="286">
        <f t="shared" si="38"/>
        <v>691</v>
      </c>
      <c r="B726" s="272" t="s">
        <v>1751</v>
      </c>
      <c r="C726" s="273">
        <v>19.22</v>
      </c>
      <c r="D726" s="272" t="s">
        <v>1169</v>
      </c>
      <c r="E726" s="274" t="s">
        <v>4143</v>
      </c>
      <c r="F726" s="272" t="s">
        <v>1547</v>
      </c>
      <c r="G726" s="272" t="s">
        <v>3791</v>
      </c>
      <c r="H726" s="275">
        <v>4587</v>
      </c>
      <c r="I726" s="276">
        <v>2603</v>
      </c>
      <c r="J726" s="277">
        <f t="shared" si="39"/>
        <v>4587</v>
      </c>
      <c r="K726" s="277">
        <f t="shared" si="39"/>
        <v>2603</v>
      </c>
    </row>
    <row r="727" spans="1:11" s="278" customFormat="1" ht="28.95" customHeight="1" x14ac:dyDescent="0.3">
      <c r="A727" s="286">
        <f t="shared" si="38"/>
        <v>692</v>
      </c>
      <c r="B727" s="272" t="s">
        <v>1751</v>
      </c>
      <c r="C727" s="273">
        <v>19.23</v>
      </c>
      <c r="D727" s="272" t="s">
        <v>1169</v>
      </c>
      <c r="E727" s="274" t="s">
        <v>4144</v>
      </c>
      <c r="F727" s="272" t="s">
        <v>1547</v>
      </c>
      <c r="G727" s="272" t="s">
        <v>3791</v>
      </c>
      <c r="H727" s="275">
        <v>115871</v>
      </c>
      <c r="I727" s="276">
        <v>24714</v>
      </c>
      <c r="J727" s="277">
        <f t="shared" si="39"/>
        <v>115871</v>
      </c>
      <c r="K727" s="277">
        <f t="shared" si="39"/>
        <v>24714</v>
      </c>
    </row>
    <row r="728" spans="1:11" s="278" customFormat="1" ht="28.95" customHeight="1" x14ac:dyDescent="0.3">
      <c r="A728" s="286">
        <f t="shared" si="38"/>
        <v>693</v>
      </c>
      <c r="B728" s="272" t="s">
        <v>1751</v>
      </c>
      <c r="C728" s="273">
        <v>19.239999999999998</v>
      </c>
      <c r="D728" s="272" t="s">
        <v>1169</v>
      </c>
      <c r="E728" s="274" t="s">
        <v>4145</v>
      </c>
      <c r="F728" s="272" t="s">
        <v>1547</v>
      </c>
      <c r="G728" s="272" t="s">
        <v>4025</v>
      </c>
      <c r="H728" s="275">
        <v>1659</v>
      </c>
      <c r="I728" s="276">
        <v>615</v>
      </c>
      <c r="J728" s="277">
        <f t="shared" si="39"/>
        <v>1659</v>
      </c>
      <c r="K728" s="277">
        <f t="shared" si="39"/>
        <v>615</v>
      </c>
    </row>
    <row r="729" spans="1:11" s="278" customFormat="1" ht="28.95" customHeight="1" x14ac:dyDescent="0.3">
      <c r="A729" s="286">
        <f t="shared" si="38"/>
        <v>694</v>
      </c>
      <c r="B729" s="272" t="s">
        <v>1751</v>
      </c>
      <c r="C729" s="273">
        <v>19.25</v>
      </c>
      <c r="D729" s="272" t="s">
        <v>1169</v>
      </c>
      <c r="E729" s="274" t="s">
        <v>4146</v>
      </c>
      <c r="F729" s="272" t="s">
        <v>1547</v>
      </c>
      <c r="G729" s="272" t="s">
        <v>3437</v>
      </c>
      <c r="H729" s="275">
        <v>4831</v>
      </c>
      <c r="I729" s="276">
        <v>2031</v>
      </c>
      <c r="J729" s="277">
        <f t="shared" si="39"/>
        <v>4831</v>
      </c>
      <c r="K729" s="277">
        <f t="shared" si="39"/>
        <v>2031</v>
      </c>
    </row>
    <row r="730" spans="1:11" s="278" customFormat="1" ht="28.95" customHeight="1" x14ac:dyDescent="0.3">
      <c r="A730" s="286">
        <f t="shared" si="38"/>
        <v>695</v>
      </c>
      <c r="B730" s="272" t="s">
        <v>1751</v>
      </c>
      <c r="C730" s="273">
        <v>19.260000000000002</v>
      </c>
      <c r="D730" s="272" t="s">
        <v>1169</v>
      </c>
      <c r="E730" s="274" t="s">
        <v>4147</v>
      </c>
      <c r="F730" s="272" t="s">
        <v>1547</v>
      </c>
      <c r="G730" s="272" t="s">
        <v>227</v>
      </c>
      <c r="H730" s="275">
        <v>96116</v>
      </c>
      <c r="I730" s="276">
        <v>15375</v>
      </c>
      <c r="J730" s="277">
        <f t="shared" si="39"/>
        <v>96116</v>
      </c>
      <c r="K730" s="277">
        <f t="shared" si="39"/>
        <v>15375</v>
      </c>
    </row>
    <row r="731" spans="1:11" s="278" customFormat="1" ht="28.95" customHeight="1" x14ac:dyDescent="0.3">
      <c r="A731" s="286">
        <f t="shared" si="38"/>
        <v>696</v>
      </c>
      <c r="B731" s="272" t="s">
        <v>1751</v>
      </c>
      <c r="C731" s="273">
        <v>19.27</v>
      </c>
      <c r="D731" s="272" t="s">
        <v>1169</v>
      </c>
      <c r="E731" s="274" t="s">
        <v>4148</v>
      </c>
      <c r="F731" s="272" t="s">
        <v>1547</v>
      </c>
      <c r="G731" s="272" t="s">
        <v>292</v>
      </c>
      <c r="H731" s="275">
        <v>6717</v>
      </c>
      <c r="I731" s="276">
        <v>1845</v>
      </c>
      <c r="J731" s="277">
        <f t="shared" si="39"/>
        <v>6717</v>
      </c>
      <c r="K731" s="277">
        <f t="shared" si="39"/>
        <v>1845</v>
      </c>
    </row>
    <row r="732" spans="1:11" s="278" customFormat="1" ht="28.95" customHeight="1" x14ac:dyDescent="0.3">
      <c r="A732" s="286">
        <f t="shared" si="38"/>
        <v>697</v>
      </c>
      <c r="B732" s="272" t="s">
        <v>1751</v>
      </c>
      <c r="C732" s="273">
        <v>19.28</v>
      </c>
      <c r="D732" s="272" t="s">
        <v>1169</v>
      </c>
      <c r="E732" s="274" t="s">
        <v>4149</v>
      </c>
      <c r="F732" s="272" t="s">
        <v>1547</v>
      </c>
      <c r="G732" s="272" t="s">
        <v>292</v>
      </c>
      <c r="H732" s="275">
        <v>9728</v>
      </c>
      <c r="I732" s="276">
        <v>2592</v>
      </c>
      <c r="J732" s="277">
        <f t="shared" si="39"/>
        <v>9728</v>
      </c>
      <c r="K732" s="277">
        <f t="shared" si="39"/>
        <v>2592</v>
      </c>
    </row>
    <row r="733" spans="1:11" s="278" customFormat="1" ht="28.95" customHeight="1" x14ac:dyDescent="0.3">
      <c r="A733" s="286">
        <f t="shared" si="38"/>
        <v>698</v>
      </c>
      <c r="B733" s="272" t="s">
        <v>1751</v>
      </c>
      <c r="C733" s="273">
        <v>19.290000000000003</v>
      </c>
      <c r="D733" s="272" t="s">
        <v>1169</v>
      </c>
      <c r="E733" s="274" t="s">
        <v>4150</v>
      </c>
      <c r="F733" s="272" t="s">
        <v>1547</v>
      </c>
      <c r="G733" s="272" t="s">
        <v>3685</v>
      </c>
      <c r="H733" s="275">
        <v>8839</v>
      </c>
      <c r="I733" s="276">
        <v>1866</v>
      </c>
      <c r="J733" s="277">
        <f t="shared" si="39"/>
        <v>8839</v>
      </c>
      <c r="K733" s="277">
        <f t="shared" si="39"/>
        <v>1866</v>
      </c>
    </row>
    <row r="734" spans="1:11" s="278" customFormat="1" ht="28.95" customHeight="1" x14ac:dyDescent="0.3">
      <c r="A734" s="286">
        <f t="shared" si="38"/>
        <v>699</v>
      </c>
      <c r="B734" s="272" t="s">
        <v>1751</v>
      </c>
      <c r="C734" s="283">
        <v>19.300000000000004</v>
      </c>
      <c r="D734" s="272" t="s">
        <v>1169</v>
      </c>
      <c r="E734" s="274" t="s">
        <v>334</v>
      </c>
      <c r="F734" s="272" t="s">
        <v>1547</v>
      </c>
      <c r="G734" s="272" t="s">
        <v>3437</v>
      </c>
      <c r="H734" s="275">
        <v>536</v>
      </c>
      <c r="I734" s="276">
        <v>308</v>
      </c>
      <c r="J734" s="277">
        <f t="shared" si="39"/>
        <v>536</v>
      </c>
      <c r="K734" s="277">
        <f t="shared" si="39"/>
        <v>308</v>
      </c>
    </row>
    <row r="735" spans="1:11" s="278" customFormat="1" ht="28.95" customHeight="1" x14ac:dyDescent="0.3">
      <c r="A735" s="286">
        <f t="shared" si="38"/>
        <v>700</v>
      </c>
      <c r="B735" s="272" t="s">
        <v>1751</v>
      </c>
      <c r="C735" s="273">
        <v>19.310000000000006</v>
      </c>
      <c r="D735" s="272" t="s">
        <v>1169</v>
      </c>
      <c r="E735" s="274" t="s">
        <v>4151</v>
      </c>
      <c r="F735" s="272" t="s">
        <v>1547</v>
      </c>
      <c r="G735" s="272" t="s">
        <v>3685</v>
      </c>
      <c r="H735" s="275">
        <v>567</v>
      </c>
      <c r="I735" s="276">
        <v>308</v>
      </c>
      <c r="J735" s="277">
        <f t="shared" si="39"/>
        <v>567</v>
      </c>
      <c r="K735" s="277">
        <f t="shared" si="39"/>
        <v>308</v>
      </c>
    </row>
    <row r="736" spans="1:11" s="278" customFormat="1" ht="28.95" customHeight="1" x14ac:dyDescent="0.3">
      <c r="A736" s="286">
        <f t="shared" si="38"/>
        <v>701</v>
      </c>
      <c r="B736" s="272" t="s">
        <v>1751</v>
      </c>
      <c r="C736" s="273">
        <v>19.320000000000007</v>
      </c>
      <c r="D736" s="272" t="s">
        <v>1169</v>
      </c>
      <c r="E736" s="274" t="s">
        <v>4152</v>
      </c>
      <c r="F736" s="272" t="s">
        <v>1547</v>
      </c>
      <c r="G736" s="272" t="s">
        <v>3685</v>
      </c>
      <c r="H736" s="275">
        <v>743</v>
      </c>
      <c r="I736" s="276">
        <v>492</v>
      </c>
      <c r="J736" s="277">
        <f t="shared" si="39"/>
        <v>743</v>
      </c>
      <c r="K736" s="277">
        <f t="shared" si="39"/>
        <v>492</v>
      </c>
    </row>
    <row r="737" spans="1:11" s="278" customFormat="1" ht="28.95" customHeight="1" x14ac:dyDescent="0.3">
      <c r="A737" s="286">
        <f t="shared" si="38"/>
        <v>702</v>
      </c>
      <c r="B737" s="272" t="s">
        <v>1751</v>
      </c>
      <c r="C737" s="273">
        <v>19.330000000000009</v>
      </c>
      <c r="D737" s="272" t="s">
        <v>1169</v>
      </c>
      <c r="E737" s="274" t="s">
        <v>4153</v>
      </c>
      <c r="F737" s="272" t="s">
        <v>1547</v>
      </c>
      <c r="G737" s="272" t="s">
        <v>3685</v>
      </c>
      <c r="H737" s="275">
        <v>738</v>
      </c>
      <c r="I737" s="276">
        <v>290</v>
      </c>
      <c r="J737" s="277">
        <f t="shared" si="39"/>
        <v>738</v>
      </c>
      <c r="K737" s="277">
        <f t="shared" si="39"/>
        <v>290</v>
      </c>
    </row>
    <row r="738" spans="1:11" s="278" customFormat="1" ht="28.95" customHeight="1" x14ac:dyDescent="0.3">
      <c r="A738" s="286">
        <f t="shared" si="38"/>
        <v>703</v>
      </c>
      <c r="B738" s="272" t="s">
        <v>1751</v>
      </c>
      <c r="C738" s="273">
        <v>19.340000000000011</v>
      </c>
      <c r="D738" s="272" t="s">
        <v>1169</v>
      </c>
      <c r="E738" s="274" t="s">
        <v>4154</v>
      </c>
      <c r="F738" s="272" t="s">
        <v>1547</v>
      </c>
      <c r="G738" s="272" t="s">
        <v>3685</v>
      </c>
      <c r="H738" s="275">
        <v>789</v>
      </c>
      <c r="I738" s="276">
        <v>492</v>
      </c>
      <c r="J738" s="277">
        <f t="shared" si="39"/>
        <v>789</v>
      </c>
      <c r="K738" s="277">
        <f t="shared" si="39"/>
        <v>492</v>
      </c>
    </row>
    <row r="739" spans="1:11" s="278" customFormat="1" ht="28.95" customHeight="1" x14ac:dyDescent="0.3">
      <c r="A739" s="286">
        <f t="shared" si="38"/>
        <v>704</v>
      </c>
      <c r="B739" s="272" t="s">
        <v>1751</v>
      </c>
      <c r="C739" s="273">
        <v>19.350000000000012</v>
      </c>
      <c r="D739" s="272" t="s">
        <v>1169</v>
      </c>
      <c r="E739" s="274" t="s">
        <v>4155</v>
      </c>
      <c r="F739" s="272" t="s">
        <v>1547</v>
      </c>
      <c r="G739" s="272" t="s">
        <v>3685</v>
      </c>
      <c r="H739" s="275">
        <v>1174</v>
      </c>
      <c r="I739" s="276">
        <v>463</v>
      </c>
      <c r="J739" s="277">
        <f t="shared" si="39"/>
        <v>1174</v>
      </c>
      <c r="K739" s="277">
        <f t="shared" si="39"/>
        <v>463</v>
      </c>
    </row>
    <row r="740" spans="1:11" s="278" customFormat="1" ht="28.95" customHeight="1" x14ac:dyDescent="0.3">
      <c r="A740" s="286">
        <f t="shared" si="38"/>
        <v>705</v>
      </c>
      <c r="B740" s="272" t="s">
        <v>1751</v>
      </c>
      <c r="C740" s="273">
        <v>19.360000000000014</v>
      </c>
      <c r="D740" s="272" t="s">
        <v>1169</v>
      </c>
      <c r="E740" s="274" t="s">
        <v>4156</v>
      </c>
      <c r="F740" s="272" t="s">
        <v>1547</v>
      </c>
      <c r="G740" s="272" t="s">
        <v>3437</v>
      </c>
      <c r="H740" s="275">
        <v>68</v>
      </c>
      <c r="I740" s="276">
        <v>17</v>
      </c>
      <c r="J740" s="277">
        <f t="shared" si="39"/>
        <v>68</v>
      </c>
      <c r="K740" s="277">
        <f t="shared" si="39"/>
        <v>17</v>
      </c>
    </row>
    <row r="741" spans="1:11" s="278" customFormat="1" ht="28.95" customHeight="1" x14ac:dyDescent="0.3">
      <c r="A741" s="286">
        <f t="shared" si="38"/>
        <v>706</v>
      </c>
      <c r="B741" s="272" t="s">
        <v>1751</v>
      </c>
      <c r="C741" s="273">
        <v>19.370000000000015</v>
      </c>
      <c r="D741" s="272" t="s">
        <v>1169</v>
      </c>
      <c r="E741" s="274" t="s">
        <v>4157</v>
      </c>
      <c r="F741" s="272" t="s">
        <v>1547</v>
      </c>
      <c r="G741" s="272" t="s">
        <v>3437</v>
      </c>
      <c r="H741" s="275">
        <v>19425</v>
      </c>
      <c r="I741" s="276">
        <v>2555</v>
      </c>
      <c r="J741" s="277">
        <f t="shared" si="39"/>
        <v>19425</v>
      </c>
      <c r="K741" s="277">
        <f t="shared" si="39"/>
        <v>2555</v>
      </c>
    </row>
    <row r="742" spans="1:11" s="278" customFormat="1" ht="28.95" customHeight="1" x14ac:dyDescent="0.3">
      <c r="A742" s="286">
        <f t="shared" si="38"/>
        <v>707</v>
      </c>
      <c r="B742" s="272" t="s">
        <v>1751</v>
      </c>
      <c r="C742" s="273">
        <v>19.380000000000017</v>
      </c>
      <c r="D742" s="272" t="s">
        <v>1169</v>
      </c>
      <c r="E742" s="274" t="s">
        <v>4158</v>
      </c>
      <c r="F742" s="272" t="s">
        <v>1547</v>
      </c>
      <c r="G742" s="272" t="s">
        <v>3437</v>
      </c>
      <c r="H742" s="275">
        <v>5122</v>
      </c>
      <c r="I742" s="276">
        <v>2855</v>
      </c>
      <c r="J742" s="277">
        <f t="shared" si="39"/>
        <v>5122</v>
      </c>
      <c r="K742" s="277">
        <f t="shared" si="39"/>
        <v>2855</v>
      </c>
    </row>
    <row r="743" spans="1:11" s="278" customFormat="1" ht="28.95" customHeight="1" x14ac:dyDescent="0.3">
      <c r="A743" s="286">
        <f t="shared" si="38"/>
        <v>708</v>
      </c>
      <c r="B743" s="272" t="s">
        <v>1751</v>
      </c>
      <c r="C743" s="273">
        <v>19.390000000000018</v>
      </c>
      <c r="D743" s="272" t="s">
        <v>1169</v>
      </c>
      <c r="E743" s="274" t="s">
        <v>335</v>
      </c>
      <c r="F743" s="272" t="s">
        <v>1547</v>
      </c>
      <c r="G743" s="272" t="s">
        <v>3685</v>
      </c>
      <c r="H743" s="275">
        <v>764</v>
      </c>
      <c r="I743" s="276">
        <v>518</v>
      </c>
      <c r="J743" s="277">
        <f t="shared" si="39"/>
        <v>764</v>
      </c>
      <c r="K743" s="277">
        <f t="shared" si="39"/>
        <v>518</v>
      </c>
    </row>
    <row r="744" spans="1:11" s="278" customFormat="1" ht="28.95" customHeight="1" x14ac:dyDescent="0.3">
      <c r="A744" s="286">
        <f t="shared" si="38"/>
        <v>709</v>
      </c>
      <c r="B744" s="272" t="s">
        <v>1751</v>
      </c>
      <c r="C744" s="283">
        <v>19.40000000000002</v>
      </c>
      <c r="D744" s="272" t="s">
        <v>1169</v>
      </c>
      <c r="E744" s="274" t="s">
        <v>4159</v>
      </c>
      <c r="F744" s="272" t="s">
        <v>1547</v>
      </c>
      <c r="G744" s="272" t="s">
        <v>4033</v>
      </c>
      <c r="H744" s="275">
        <v>1342</v>
      </c>
      <c r="I744" s="276">
        <v>337</v>
      </c>
      <c r="J744" s="277">
        <f t="shared" si="39"/>
        <v>1342</v>
      </c>
      <c r="K744" s="277">
        <f t="shared" si="39"/>
        <v>337</v>
      </c>
    </row>
    <row r="745" spans="1:11" s="278" customFormat="1" ht="28.95" customHeight="1" x14ac:dyDescent="0.3">
      <c r="A745" s="286">
        <f t="shared" si="38"/>
        <v>710</v>
      </c>
      <c r="B745" s="272" t="s">
        <v>1751</v>
      </c>
      <c r="C745" s="273">
        <v>19.410000000000021</v>
      </c>
      <c r="D745" s="272" t="s">
        <v>1169</v>
      </c>
      <c r="E745" s="274" t="s">
        <v>4160</v>
      </c>
      <c r="F745" s="272" t="s">
        <v>1547</v>
      </c>
      <c r="G745" s="272" t="s">
        <v>3437</v>
      </c>
      <c r="H745" s="275">
        <v>3399</v>
      </c>
      <c r="I745" s="276">
        <v>1470</v>
      </c>
      <c r="J745" s="277">
        <f t="shared" si="39"/>
        <v>3399</v>
      </c>
      <c r="K745" s="277">
        <f t="shared" si="39"/>
        <v>1470</v>
      </c>
    </row>
    <row r="746" spans="1:11" s="278" customFormat="1" ht="28.95" customHeight="1" x14ac:dyDescent="0.3">
      <c r="A746" s="286">
        <f t="shared" si="38"/>
        <v>711</v>
      </c>
      <c r="B746" s="272" t="s">
        <v>1751</v>
      </c>
      <c r="C746" s="273">
        <v>19.420000000000023</v>
      </c>
      <c r="D746" s="272" t="s">
        <v>1169</v>
      </c>
      <c r="E746" s="274" t="s">
        <v>4161</v>
      </c>
      <c r="F746" s="272" t="s">
        <v>1547</v>
      </c>
      <c r="G746" s="272" t="s">
        <v>4025</v>
      </c>
      <c r="H746" s="275">
        <v>89</v>
      </c>
      <c r="I746" s="276">
        <v>8</v>
      </c>
      <c r="J746" s="277">
        <f t="shared" si="39"/>
        <v>89</v>
      </c>
      <c r="K746" s="277">
        <f t="shared" si="39"/>
        <v>8</v>
      </c>
    </row>
    <row r="747" spans="1:11" s="278" customFormat="1" ht="28.95" customHeight="1" x14ac:dyDescent="0.3">
      <c r="A747" s="286">
        <f t="shared" si="38"/>
        <v>712</v>
      </c>
      <c r="B747" s="272" t="s">
        <v>1751</v>
      </c>
      <c r="C747" s="273">
        <v>19.430000000000025</v>
      </c>
      <c r="D747" s="272" t="s">
        <v>1169</v>
      </c>
      <c r="E747" s="274" t="s">
        <v>4162</v>
      </c>
      <c r="F747" s="272" t="s">
        <v>1547</v>
      </c>
      <c r="G747" s="272" t="s">
        <v>3685</v>
      </c>
      <c r="H747" s="275">
        <v>715</v>
      </c>
      <c r="I747" s="276">
        <v>155</v>
      </c>
      <c r="J747" s="277">
        <f t="shared" si="39"/>
        <v>715</v>
      </c>
      <c r="K747" s="277">
        <f t="shared" si="39"/>
        <v>155</v>
      </c>
    </row>
    <row r="748" spans="1:11" s="278" customFormat="1" ht="28.95" customHeight="1" x14ac:dyDescent="0.3">
      <c r="A748" s="286">
        <f t="shared" si="38"/>
        <v>713</v>
      </c>
      <c r="B748" s="272" t="s">
        <v>1751</v>
      </c>
      <c r="C748" s="273">
        <v>19.440000000000026</v>
      </c>
      <c r="D748" s="272" t="s">
        <v>1169</v>
      </c>
      <c r="E748" s="274" t="s">
        <v>4163</v>
      </c>
      <c r="F748" s="272" t="s">
        <v>1547</v>
      </c>
      <c r="G748" s="272" t="s">
        <v>3685</v>
      </c>
      <c r="H748" s="275">
        <v>4119</v>
      </c>
      <c r="I748" s="276">
        <v>728</v>
      </c>
      <c r="J748" s="277">
        <f t="shared" si="39"/>
        <v>4119</v>
      </c>
      <c r="K748" s="277">
        <f t="shared" si="39"/>
        <v>728</v>
      </c>
    </row>
    <row r="749" spans="1:11" s="278" customFormat="1" ht="28.95" customHeight="1" x14ac:dyDescent="0.3">
      <c r="A749" s="286">
        <f t="shared" si="38"/>
        <v>714</v>
      </c>
      <c r="B749" s="272" t="s">
        <v>1751</v>
      </c>
      <c r="C749" s="273">
        <v>19.450000000000028</v>
      </c>
      <c r="D749" s="272" t="s">
        <v>1169</v>
      </c>
      <c r="E749" s="274" t="s">
        <v>4164</v>
      </c>
      <c r="F749" s="272" t="s">
        <v>1547</v>
      </c>
      <c r="G749" s="272" t="s">
        <v>3437</v>
      </c>
      <c r="H749" s="275">
        <v>4274</v>
      </c>
      <c r="I749" s="276">
        <v>1035</v>
      </c>
      <c r="J749" s="277">
        <f t="shared" si="39"/>
        <v>4274</v>
      </c>
      <c r="K749" s="277">
        <f t="shared" si="39"/>
        <v>1035</v>
      </c>
    </row>
    <row r="750" spans="1:11" s="278" customFormat="1" ht="28.95" customHeight="1" x14ac:dyDescent="0.3">
      <c r="A750" s="286">
        <f t="shared" si="38"/>
        <v>715</v>
      </c>
      <c r="B750" s="272" t="s">
        <v>1751</v>
      </c>
      <c r="C750" s="273">
        <v>19.460000000000029</v>
      </c>
      <c r="D750" s="272" t="s">
        <v>1169</v>
      </c>
      <c r="E750" s="274" t="s">
        <v>4165</v>
      </c>
      <c r="F750" s="272" t="s">
        <v>1547</v>
      </c>
      <c r="G750" s="272" t="s">
        <v>3437</v>
      </c>
      <c r="H750" s="275">
        <v>34487</v>
      </c>
      <c r="I750" s="276">
        <v>4615</v>
      </c>
      <c r="J750" s="277">
        <f t="shared" si="39"/>
        <v>34487</v>
      </c>
      <c r="K750" s="277">
        <f t="shared" si="39"/>
        <v>4615</v>
      </c>
    </row>
    <row r="751" spans="1:11" s="278" customFormat="1" ht="28.95" customHeight="1" x14ac:dyDescent="0.3">
      <c r="A751" s="286">
        <f t="shared" si="38"/>
        <v>716</v>
      </c>
      <c r="B751" s="272" t="s">
        <v>1751</v>
      </c>
      <c r="C751" s="273">
        <v>19.470000000000031</v>
      </c>
      <c r="D751" s="272" t="s">
        <v>3905</v>
      </c>
      <c r="E751" s="274" t="s">
        <v>4166</v>
      </c>
      <c r="F751" s="272" t="s">
        <v>4167</v>
      </c>
      <c r="G751" s="272" t="s">
        <v>3685</v>
      </c>
      <c r="H751" s="275">
        <v>2132</v>
      </c>
      <c r="I751" s="276">
        <v>314</v>
      </c>
      <c r="J751" s="277">
        <f t="shared" si="39"/>
        <v>2132</v>
      </c>
      <c r="K751" s="277">
        <f t="shared" si="39"/>
        <v>314</v>
      </c>
    </row>
    <row r="752" spans="1:11" s="278" customFormat="1" ht="28.95" customHeight="1" x14ac:dyDescent="0.3">
      <c r="A752" s="286">
        <f t="shared" si="38"/>
        <v>717</v>
      </c>
      <c r="B752" s="272" t="s">
        <v>1751</v>
      </c>
      <c r="C752" s="273">
        <v>19.480000000000032</v>
      </c>
      <c r="D752" s="272" t="s">
        <v>1169</v>
      </c>
      <c r="E752" s="274" t="s">
        <v>4168</v>
      </c>
      <c r="F752" s="272" t="s">
        <v>1473</v>
      </c>
      <c r="G752" s="272" t="s">
        <v>3464</v>
      </c>
      <c r="H752" s="275">
        <v>270</v>
      </c>
      <c r="I752" s="276">
        <v>160</v>
      </c>
      <c r="J752" s="277">
        <f t="shared" si="39"/>
        <v>270</v>
      </c>
      <c r="K752" s="277">
        <f t="shared" si="39"/>
        <v>160</v>
      </c>
    </row>
    <row r="753" spans="1:11" s="278" customFormat="1" ht="28.95" customHeight="1" x14ac:dyDescent="0.3">
      <c r="A753" s="286">
        <f t="shared" si="38"/>
        <v>718</v>
      </c>
      <c r="B753" s="272" t="s">
        <v>1751</v>
      </c>
      <c r="C753" s="273">
        <v>19.490000000000034</v>
      </c>
      <c r="D753" s="272" t="s">
        <v>3909</v>
      </c>
      <c r="E753" s="274" t="s">
        <v>4169</v>
      </c>
      <c r="F753" s="272" t="s">
        <v>4170</v>
      </c>
      <c r="G753" s="272" t="s">
        <v>3685</v>
      </c>
      <c r="H753" s="275">
        <v>7844</v>
      </c>
      <c r="I753" s="276">
        <v>2426</v>
      </c>
      <c r="J753" s="277">
        <f t="shared" si="39"/>
        <v>7844</v>
      </c>
      <c r="K753" s="277">
        <f t="shared" si="39"/>
        <v>2426</v>
      </c>
    </row>
    <row r="754" spans="1:11" s="278" customFormat="1" ht="28.95" customHeight="1" x14ac:dyDescent="0.3">
      <c r="A754" s="286">
        <f t="shared" si="38"/>
        <v>719</v>
      </c>
      <c r="B754" s="272" t="s">
        <v>1751</v>
      </c>
      <c r="C754" s="283">
        <v>19.500000000000036</v>
      </c>
      <c r="D754" s="272" t="s">
        <v>1169</v>
      </c>
      <c r="E754" s="274" t="s">
        <v>4171</v>
      </c>
      <c r="F754" s="272" t="s">
        <v>1473</v>
      </c>
      <c r="G754" s="272" t="s">
        <v>3515</v>
      </c>
      <c r="H754" s="275">
        <v>660</v>
      </c>
      <c r="I754" s="276">
        <v>278</v>
      </c>
      <c r="J754" s="277">
        <f t="shared" si="39"/>
        <v>660</v>
      </c>
      <c r="K754" s="277">
        <f t="shared" si="39"/>
        <v>278</v>
      </c>
    </row>
    <row r="755" spans="1:11" ht="28.95" customHeight="1" x14ac:dyDescent="0.3">
      <c r="A755" s="268" t="s">
        <v>4172</v>
      </c>
      <c r="B755" s="269"/>
      <c r="C755" s="269"/>
      <c r="D755" s="269"/>
      <c r="E755" s="269"/>
      <c r="F755" s="269"/>
      <c r="G755" s="269"/>
      <c r="H755" s="269"/>
      <c r="I755" s="270"/>
      <c r="J755" s="277">
        <f t="shared" si="39"/>
        <v>0</v>
      </c>
      <c r="K755" s="277">
        <f t="shared" si="39"/>
        <v>0</v>
      </c>
    </row>
    <row r="756" spans="1:11" ht="28.95" customHeight="1" x14ac:dyDescent="0.3">
      <c r="A756" s="286">
        <v>720</v>
      </c>
      <c r="B756" s="272" t="s">
        <v>1752</v>
      </c>
      <c r="C756" s="297">
        <v>21.01</v>
      </c>
      <c r="D756" s="282" t="s">
        <v>1193</v>
      </c>
      <c r="E756" s="274" t="s">
        <v>4173</v>
      </c>
      <c r="F756" s="272" t="s">
        <v>4174</v>
      </c>
      <c r="G756" s="272" t="s">
        <v>3438</v>
      </c>
      <c r="H756" s="293">
        <v>239</v>
      </c>
      <c r="I756" s="294">
        <v>239</v>
      </c>
      <c r="J756" s="277">
        <f t="shared" si="39"/>
        <v>239</v>
      </c>
      <c r="K756" s="277">
        <f t="shared" si="39"/>
        <v>239</v>
      </c>
    </row>
    <row r="757" spans="1:11" ht="28.95" customHeight="1" x14ac:dyDescent="0.3">
      <c r="A757" s="286">
        <f>A756+1</f>
        <v>721</v>
      </c>
      <c r="B757" s="272" t="s">
        <v>1752</v>
      </c>
      <c r="C757" s="297">
        <v>21.02</v>
      </c>
      <c r="D757" s="282" t="s">
        <v>1193</v>
      </c>
      <c r="E757" s="274" t="s">
        <v>4175</v>
      </c>
      <c r="F757" s="272" t="s">
        <v>4174</v>
      </c>
      <c r="G757" s="272" t="s">
        <v>3438</v>
      </c>
      <c r="H757" s="293">
        <v>207</v>
      </c>
      <c r="I757" s="294">
        <v>116</v>
      </c>
      <c r="J757" s="277">
        <f t="shared" si="39"/>
        <v>207</v>
      </c>
      <c r="K757" s="277">
        <f t="shared" si="39"/>
        <v>116</v>
      </c>
    </row>
    <row r="758" spans="1:11" ht="28.95" customHeight="1" x14ac:dyDescent="0.3">
      <c r="A758" s="286">
        <f t="shared" ref="A758:A790" si="40">A757+1</f>
        <v>722</v>
      </c>
      <c r="B758" s="272" t="s">
        <v>1752</v>
      </c>
      <c r="C758" s="297">
        <v>21.03</v>
      </c>
      <c r="D758" s="282" t="s">
        <v>1193</v>
      </c>
      <c r="E758" s="274" t="s">
        <v>4176</v>
      </c>
      <c r="F758" s="272" t="s">
        <v>4174</v>
      </c>
      <c r="G758" s="272" t="s">
        <v>3438</v>
      </c>
      <c r="H758" s="293">
        <v>314</v>
      </c>
      <c r="I758" s="294">
        <v>314</v>
      </c>
      <c r="J758" s="277">
        <f t="shared" si="39"/>
        <v>314</v>
      </c>
      <c r="K758" s="277">
        <f t="shared" si="39"/>
        <v>314</v>
      </c>
    </row>
    <row r="759" spans="1:11" ht="28.95" customHeight="1" x14ac:dyDescent="0.3">
      <c r="A759" s="286">
        <f t="shared" si="40"/>
        <v>723</v>
      </c>
      <c r="B759" s="272" t="s">
        <v>1752</v>
      </c>
      <c r="C759" s="297">
        <v>21.04</v>
      </c>
      <c r="D759" s="282" t="s">
        <v>1193</v>
      </c>
      <c r="E759" s="274" t="s">
        <v>4177</v>
      </c>
      <c r="F759" s="272" t="s">
        <v>4174</v>
      </c>
      <c r="G759" s="272" t="s">
        <v>3438</v>
      </c>
      <c r="H759" s="293">
        <v>258</v>
      </c>
      <c r="I759" s="294">
        <v>144</v>
      </c>
      <c r="J759" s="277">
        <f t="shared" si="39"/>
        <v>258</v>
      </c>
      <c r="K759" s="277">
        <f t="shared" si="39"/>
        <v>144</v>
      </c>
    </row>
    <row r="760" spans="1:11" ht="28.95" customHeight="1" x14ac:dyDescent="0.3">
      <c r="A760" s="286">
        <f t="shared" si="40"/>
        <v>724</v>
      </c>
      <c r="B760" s="272" t="s">
        <v>1752</v>
      </c>
      <c r="C760" s="297">
        <v>21.05</v>
      </c>
      <c r="D760" s="282" t="s">
        <v>1194</v>
      </c>
      <c r="E760" s="274" t="s">
        <v>4178</v>
      </c>
      <c r="F760" s="272" t="s">
        <v>1549</v>
      </c>
      <c r="G760" s="272" t="s">
        <v>3438</v>
      </c>
      <c r="H760" s="293">
        <v>365</v>
      </c>
      <c r="I760" s="294">
        <v>365</v>
      </c>
      <c r="J760" s="277">
        <f t="shared" si="39"/>
        <v>365</v>
      </c>
      <c r="K760" s="277">
        <f t="shared" si="39"/>
        <v>365</v>
      </c>
    </row>
    <row r="761" spans="1:11" ht="28.95" customHeight="1" x14ac:dyDescent="0.3">
      <c r="A761" s="286">
        <f t="shared" si="40"/>
        <v>725</v>
      </c>
      <c r="B761" s="272" t="s">
        <v>1752</v>
      </c>
      <c r="C761" s="297">
        <v>21.06</v>
      </c>
      <c r="D761" s="282" t="s">
        <v>1194</v>
      </c>
      <c r="E761" s="274" t="s">
        <v>4179</v>
      </c>
      <c r="F761" s="272" t="s">
        <v>4180</v>
      </c>
      <c r="G761" s="272" t="s">
        <v>3438</v>
      </c>
      <c r="H761" s="293">
        <v>227</v>
      </c>
      <c r="I761" s="294">
        <v>127</v>
      </c>
      <c r="J761" s="277">
        <f t="shared" si="39"/>
        <v>227</v>
      </c>
      <c r="K761" s="277">
        <f t="shared" si="39"/>
        <v>127</v>
      </c>
    </row>
    <row r="762" spans="1:11" ht="28.95" customHeight="1" x14ac:dyDescent="0.3">
      <c r="A762" s="286">
        <f t="shared" si="40"/>
        <v>726</v>
      </c>
      <c r="B762" s="272" t="s">
        <v>1752</v>
      </c>
      <c r="C762" s="297">
        <v>21.07</v>
      </c>
      <c r="D762" s="282" t="s">
        <v>1194</v>
      </c>
      <c r="E762" s="274" t="s">
        <v>4181</v>
      </c>
      <c r="F762" s="272" t="s">
        <v>1549</v>
      </c>
      <c r="G762" s="272" t="s">
        <v>3438</v>
      </c>
      <c r="H762" s="293">
        <v>414</v>
      </c>
      <c r="I762" s="294">
        <v>414</v>
      </c>
      <c r="J762" s="277">
        <f t="shared" si="39"/>
        <v>414</v>
      </c>
      <c r="K762" s="277">
        <f t="shared" si="39"/>
        <v>414</v>
      </c>
    </row>
    <row r="763" spans="1:11" ht="28.95" customHeight="1" x14ac:dyDescent="0.3">
      <c r="A763" s="286">
        <f t="shared" si="40"/>
        <v>727</v>
      </c>
      <c r="B763" s="272" t="s">
        <v>1752</v>
      </c>
      <c r="C763" s="297">
        <v>21.08</v>
      </c>
      <c r="D763" s="282" t="s">
        <v>1194</v>
      </c>
      <c r="E763" s="274" t="s">
        <v>4182</v>
      </c>
      <c r="F763" s="272" t="s">
        <v>4180</v>
      </c>
      <c r="G763" s="272" t="s">
        <v>3438</v>
      </c>
      <c r="H763" s="293">
        <v>284</v>
      </c>
      <c r="I763" s="294">
        <v>159</v>
      </c>
      <c r="J763" s="277">
        <f t="shared" si="39"/>
        <v>284</v>
      </c>
      <c r="K763" s="277">
        <f t="shared" si="39"/>
        <v>159</v>
      </c>
    </row>
    <row r="764" spans="1:11" ht="28.95" customHeight="1" x14ac:dyDescent="0.3">
      <c r="A764" s="286">
        <f t="shared" si="40"/>
        <v>728</v>
      </c>
      <c r="B764" s="272" t="s">
        <v>1752</v>
      </c>
      <c r="C764" s="297">
        <v>21.1</v>
      </c>
      <c r="D764" s="282" t="s">
        <v>1195</v>
      </c>
      <c r="E764" s="274" t="s">
        <v>4183</v>
      </c>
      <c r="F764" s="272" t="s">
        <v>4184</v>
      </c>
      <c r="G764" s="272" t="s">
        <v>3438</v>
      </c>
      <c r="H764" s="293">
        <v>252</v>
      </c>
      <c r="I764" s="294">
        <v>140</v>
      </c>
      <c r="J764" s="277">
        <f t="shared" si="39"/>
        <v>252</v>
      </c>
      <c r="K764" s="277">
        <f t="shared" si="39"/>
        <v>140</v>
      </c>
    </row>
    <row r="765" spans="1:11" ht="28.95" customHeight="1" x14ac:dyDescent="0.3">
      <c r="A765" s="286">
        <f t="shared" si="40"/>
        <v>729</v>
      </c>
      <c r="B765" s="272" t="s">
        <v>1752</v>
      </c>
      <c r="C765" s="297">
        <v>21.12</v>
      </c>
      <c r="D765" s="282" t="s">
        <v>1195</v>
      </c>
      <c r="E765" s="274" t="s">
        <v>4185</v>
      </c>
      <c r="F765" s="272" t="s">
        <v>4184</v>
      </c>
      <c r="G765" s="272" t="s">
        <v>3438</v>
      </c>
      <c r="H765" s="293">
        <v>312</v>
      </c>
      <c r="I765" s="294">
        <v>173</v>
      </c>
      <c r="J765" s="277">
        <f t="shared" si="39"/>
        <v>312</v>
      </c>
      <c r="K765" s="277">
        <f t="shared" si="39"/>
        <v>173</v>
      </c>
    </row>
    <row r="766" spans="1:11" ht="28.95" customHeight="1" x14ac:dyDescent="0.3">
      <c r="A766" s="286">
        <f t="shared" si="40"/>
        <v>730</v>
      </c>
      <c r="B766" s="272" t="s">
        <v>1752</v>
      </c>
      <c r="C766" s="297">
        <v>21.14</v>
      </c>
      <c r="D766" s="282" t="s">
        <v>1196</v>
      </c>
      <c r="E766" s="274" t="s">
        <v>4186</v>
      </c>
      <c r="F766" s="272" t="s">
        <v>4187</v>
      </c>
      <c r="G766" s="272" t="s">
        <v>3438</v>
      </c>
      <c r="H766" s="293">
        <v>429</v>
      </c>
      <c r="I766" s="294">
        <v>288</v>
      </c>
      <c r="J766" s="277">
        <f t="shared" si="39"/>
        <v>429</v>
      </c>
      <c r="K766" s="277">
        <f t="shared" si="39"/>
        <v>288</v>
      </c>
    </row>
    <row r="767" spans="1:11" ht="28.95" customHeight="1" x14ac:dyDescent="0.3">
      <c r="A767" s="286">
        <f t="shared" si="40"/>
        <v>731</v>
      </c>
      <c r="B767" s="272" t="s">
        <v>1752</v>
      </c>
      <c r="C767" s="297">
        <v>21.16</v>
      </c>
      <c r="D767" s="282" t="s">
        <v>1196</v>
      </c>
      <c r="E767" s="274" t="s">
        <v>4188</v>
      </c>
      <c r="F767" s="272" t="s">
        <v>4187</v>
      </c>
      <c r="G767" s="272" t="s">
        <v>3438</v>
      </c>
      <c r="H767" s="293">
        <v>524</v>
      </c>
      <c r="I767" s="294">
        <v>356</v>
      </c>
      <c r="J767" s="277">
        <f t="shared" si="39"/>
        <v>524</v>
      </c>
      <c r="K767" s="277">
        <f t="shared" si="39"/>
        <v>356</v>
      </c>
    </row>
    <row r="768" spans="1:11" ht="28.95" customHeight="1" x14ac:dyDescent="0.3">
      <c r="A768" s="286">
        <f t="shared" si="40"/>
        <v>732</v>
      </c>
      <c r="B768" s="272" t="s">
        <v>1752</v>
      </c>
      <c r="C768" s="297">
        <v>21.17</v>
      </c>
      <c r="D768" s="282" t="s">
        <v>1197</v>
      </c>
      <c r="E768" s="274" t="s">
        <v>4189</v>
      </c>
      <c r="F768" s="272" t="s">
        <v>4190</v>
      </c>
      <c r="G768" s="272" t="s">
        <v>3438</v>
      </c>
      <c r="H768" s="293">
        <v>869</v>
      </c>
      <c r="I768" s="294">
        <v>451</v>
      </c>
      <c r="J768" s="277">
        <f t="shared" si="39"/>
        <v>869</v>
      </c>
      <c r="K768" s="277">
        <f t="shared" si="39"/>
        <v>451</v>
      </c>
    </row>
    <row r="769" spans="1:11" ht="28.95" customHeight="1" x14ac:dyDescent="0.3">
      <c r="A769" s="286">
        <f t="shared" si="40"/>
        <v>733</v>
      </c>
      <c r="B769" s="272" t="s">
        <v>1752</v>
      </c>
      <c r="C769" s="297">
        <v>21.18</v>
      </c>
      <c r="D769" s="282" t="s">
        <v>1197</v>
      </c>
      <c r="E769" s="274" t="s">
        <v>4191</v>
      </c>
      <c r="F769" s="272" t="s">
        <v>4190</v>
      </c>
      <c r="G769" s="272" t="s">
        <v>3438</v>
      </c>
      <c r="H769" s="293">
        <v>1033</v>
      </c>
      <c r="I769" s="294">
        <v>559</v>
      </c>
      <c r="J769" s="277">
        <f t="shared" si="39"/>
        <v>1033</v>
      </c>
      <c r="K769" s="277">
        <f t="shared" si="39"/>
        <v>559</v>
      </c>
    </row>
    <row r="770" spans="1:11" ht="28.95" customHeight="1" x14ac:dyDescent="0.3">
      <c r="A770" s="286">
        <f t="shared" si="40"/>
        <v>734</v>
      </c>
      <c r="B770" s="272" t="s">
        <v>1752</v>
      </c>
      <c r="C770" s="297">
        <v>21.19</v>
      </c>
      <c r="D770" s="282" t="s">
        <v>1198</v>
      </c>
      <c r="E770" s="274" t="s">
        <v>4192</v>
      </c>
      <c r="F770" s="272" t="s">
        <v>4190</v>
      </c>
      <c r="G770" s="272" t="s">
        <v>3438</v>
      </c>
      <c r="H770" s="293">
        <v>1322</v>
      </c>
      <c r="I770" s="294">
        <v>465</v>
      </c>
      <c r="J770" s="277">
        <f t="shared" si="39"/>
        <v>1322</v>
      </c>
      <c r="K770" s="277">
        <f t="shared" si="39"/>
        <v>465</v>
      </c>
    </row>
    <row r="771" spans="1:11" ht="28.95" customHeight="1" x14ac:dyDescent="0.3">
      <c r="A771" s="286">
        <f t="shared" si="40"/>
        <v>735</v>
      </c>
      <c r="B771" s="272" t="s">
        <v>1752</v>
      </c>
      <c r="C771" s="297">
        <v>21.2</v>
      </c>
      <c r="D771" s="282" t="s">
        <v>1199</v>
      </c>
      <c r="E771" s="274" t="s">
        <v>4193</v>
      </c>
      <c r="F771" s="272" t="s">
        <v>4194</v>
      </c>
      <c r="G771" s="272" t="s">
        <v>3438</v>
      </c>
      <c r="H771" s="293">
        <v>1307</v>
      </c>
      <c r="I771" s="294">
        <v>889</v>
      </c>
      <c r="J771" s="277">
        <f t="shared" si="39"/>
        <v>1307</v>
      </c>
      <c r="K771" s="277">
        <f t="shared" si="39"/>
        <v>889</v>
      </c>
    </row>
    <row r="772" spans="1:11" ht="28.95" customHeight="1" x14ac:dyDescent="0.3">
      <c r="A772" s="286">
        <f t="shared" si="40"/>
        <v>736</v>
      </c>
      <c r="B772" s="272" t="s">
        <v>1752</v>
      </c>
      <c r="C772" s="297">
        <v>21.21</v>
      </c>
      <c r="D772" s="282" t="s">
        <v>1200</v>
      </c>
      <c r="E772" s="274" t="s">
        <v>4195</v>
      </c>
      <c r="F772" s="272" t="s">
        <v>4196</v>
      </c>
      <c r="G772" s="272" t="s">
        <v>3438</v>
      </c>
      <c r="H772" s="293">
        <v>1465</v>
      </c>
      <c r="I772" s="294">
        <v>889</v>
      </c>
      <c r="J772" s="277">
        <f t="shared" si="39"/>
        <v>1465</v>
      </c>
      <c r="K772" s="277">
        <f t="shared" si="39"/>
        <v>889</v>
      </c>
    </row>
    <row r="773" spans="1:11" ht="28.95" customHeight="1" x14ac:dyDescent="0.3">
      <c r="A773" s="286">
        <f t="shared" si="40"/>
        <v>737</v>
      </c>
      <c r="B773" s="272" t="s">
        <v>1752</v>
      </c>
      <c r="C773" s="297">
        <v>21.22</v>
      </c>
      <c r="D773" s="282" t="s">
        <v>1201</v>
      </c>
      <c r="E773" s="274" t="s">
        <v>4197</v>
      </c>
      <c r="F773" s="272" t="s">
        <v>1496</v>
      </c>
      <c r="G773" s="272" t="s">
        <v>3515</v>
      </c>
      <c r="H773" s="293">
        <v>107</v>
      </c>
      <c r="I773" s="294">
        <v>6</v>
      </c>
      <c r="J773" s="277">
        <f t="shared" ref="J773:K836" si="41">ROUNDUP(H773,0)</f>
        <v>107</v>
      </c>
      <c r="K773" s="277">
        <f t="shared" si="41"/>
        <v>6</v>
      </c>
    </row>
    <row r="774" spans="1:11" ht="28.95" customHeight="1" x14ac:dyDescent="0.3">
      <c r="A774" s="286">
        <f t="shared" si="40"/>
        <v>738</v>
      </c>
      <c r="B774" s="272" t="s">
        <v>1752</v>
      </c>
      <c r="C774" s="297">
        <v>21.23</v>
      </c>
      <c r="D774" s="282" t="s">
        <v>1201</v>
      </c>
      <c r="E774" s="274" t="s">
        <v>4198</v>
      </c>
      <c r="F774" s="272" t="s">
        <v>1496</v>
      </c>
      <c r="G774" s="272" t="s">
        <v>3515</v>
      </c>
      <c r="H774" s="293">
        <v>112</v>
      </c>
      <c r="I774" s="294">
        <v>6</v>
      </c>
      <c r="J774" s="277">
        <f t="shared" si="41"/>
        <v>112</v>
      </c>
      <c r="K774" s="277">
        <f t="shared" si="41"/>
        <v>6</v>
      </c>
    </row>
    <row r="775" spans="1:11" ht="28.95" customHeight="1" x14ac:dyDescent="0.3">
      <c r="A775" s="286">
        <f t="shared" si="40"/>
        <v>739</v>
      </c>
      <c r="B775" s="272" t="s">
        <v>1752</v>
      </c>
      <c r="C775" s="297">
        <v>21.24</v>
      </c>
      <c r="D775" s="282" t="s">
        <v>1201</v>
      </c>
      <c r="E775" s="274" t="s">
        <v>4199</v>
      </c>
      <c r="F775" s="272" t="s">
        <v>1496</v>
      </c>
      <c r="G775" s="272" t="s">
        <v>3515</v>
      </c>
      <c r="H775" s="293">
        <v>108</v>
      </c>
      <c r="I775" s="294">
        <v>8</v>
      </c>
      <c r="J775" s="277">
        <f t="shared" si="41"/>
        <v>108</v>
      </c>
      <c r="K775" s="277">
        <f t="shared" si="41"/>
        <v>8</v>
      </c>
    </row>
    <row r="776" spans="1:11" ht="28.95" customHeight="1" x14ac:dyDescent="0.3">
      <c r="A776" s="286">
        <f t="shared" si="40"/>
        <v>740</v>
      </c>
      <c r="B776" s="272" t="s">
        <v>1752</v>
      </c>
      <c r="C776" s="297">
        <v>21.25</v>
      </c>
      <c r="D776" s="282" t="s">
        <v>1201</v>
      </c>
      <c r="E776" s="274" t="s">
        <v>4200</v>
      </c>
      <c r="F776" s="272" t="s">
        <v>1496</v>
      </c>
      <c r="G776" s="272" t="s">
        <v>3515</v>
      </c>
      <c r="H776" s="293">
        <v>176</v>
      </c>
      <c r="I776" s="294">
        <v>25</v>
      </c>
      <c r="J776" s="277">
        <f t="shared" si="41"/>
        <v>176</v>
      </c>
      <c r="K776" s="277">
        <f t="shared" si="41"/>
        <v>25</v>
      </c>
    </row>
    <row r="777" spans="1:11" ht="28.95" customHeight="1" x14ac:dyDescent="0.3">
      <c r="A777" s="286">
        <f t="shared" si="40"/>
        <v>741</v>
      </c>
      <c r="B777" s="272" t="s">
        <v>1752</v>
      </c>
      <c r="C777" s="297">
        <v>21.26</v>
      </c>
      <c r="D777" s="282" t="s">
        <v>1201</v>
      </c>
      <c r="E777" s="274" t="s">
        <v>4201</v>
      </c>
      <c r="F777" s="272" t="s">
        <v>1496</v>
      </c>
      <c r="G777" s="272" t="s">
        <v>3437</v>
      </c>
      <c r="H777" s="293">
        <v>74</v>
      </c>
      <c r="I777" s="294">
        <v>10</v>
      </c>
      <c r="J777" s="277">
        <f t="shared" si="41"/>
        <v>74</v>
      </c>
      <c r="K777" s="277">
        <f t="shared" si="41"/>
        <v>10</v>
      </c>
    </row>
    <row r="778" spans="1:11" ht="28.95" customHeight="1" x14ac:dyDescent="0.3">
      <c r="A778" s="286">
        <f t="shared" si="40"/>
        <v>742</v>
      </c>
      <c r="B778" s="272" t="s">
        <v>1752</v>
      </c>
      <c r="C778" s="297">
        <v>21.27</v>
      </c>
      <c r="D778" s="282" t="s">
        <v>1201</v>
      </c>
      <c r="E778" s="274" t="s">
        <v>4202</v>
      </c>
      <c r="F778" s="272" t="s">
        <v>1496</v>
      </c>
      <c r="G778" s="272" t="s">
        <v>3437</v>
      </c>
      <c r="H778" s="293">
        <v>57</v>
      </c>
      <c r="I778" s="294">
        <v>17</v>
      </c>
      <c r="J778" s="277">
        <f t="shared" si="41"/>
        <v>57</v>
      </c>
      <c r="K778" s="277">
        <f t="shared" si="41"/>
        <v>17</v>
      </c>
    </row>
    <row r="779" spans="1:11" ht="28.95" customHeight="1" x14ac:dyDescent="0.3">
      <c r="A779" s="286">
        <f t="shared" si="40"/>
        <v>743</v>
      </c>
      <c r="B779" s="272" t="s">
        <v>1752</v>
      </c>
      <c r="C779" s="297">
        <v>21.28</v>
      </c>
      <c r="D779" s="282" t="s">
        <v>1201</v>
      </c>
      <c r="E779" s="274" t="s">
        <v>4203</v>
      </c>
      <c r="F779" s="272" t="s">
        <v>1496</v>
      </c>
      <c r="G779" s="272" t="s">
        <v>3437</v>
      </c>
      <c r="H779" s="293">
        <v>26</v>
      </c>
      <c r="I779" s="294">
        <v>10</v>
      </c>
      <c r="J779" s="277">
        <f t="shared" si="41"/>
        <v>26</v>
      </c>
      <c r="K779" s="277">
        <f t="shared" si="41"/>
        <v>10</v>
      </c>
    </row>
    <row r="780" spans="1:11" ht="28.95" customHeight="1" x14ac:dyDescent="0.3">
      <c r="A780" s="286">
        <f t="shared" si="40"/>
        <v>744</v>
      </c>
      <c r="B780" s="272" t="s">
        <v>1752</v>
      </c>
      <c r="C780" s="297">
        <v>21.29</v>
      </c>
      <c r="D780" s="282" t="s">
        <v>1201</v>
      </c>
      <c r="E780" s="274" t="s">
        <v>4204</v>
      </c>
      <c r="F780" s="272" t="s">
        <v>1496</v>
      </c>
      <c r="G780" s="272" t="s">
        <v>3464</v>
      </c>
      <c r="H780" s="293">
        <v>67</v>
      </c>
      <c r="I780" s="294">
        <v>36</v>
      </c>
      <c r="J780" s="277">
        <f t="shared" si="41"/>
        <v>67</v>
      </c>
      <c r="K780" s="277">
        <f t="shared" si="41"/>
        <v>36</v>
      </c>
    </row>
    <row r="781" spans="1:11" ht="28.95" customHeight="1" x14ac:dyDescent="0.3">
      <c r="A781" s="286">
        <f t="shared" si="40"/>
        <v>745</v>
      </c>
      <c r="B781" s="272" t="s">
        <v>1752</v>
      </c>
      <c r="C781" s="297">
        <v>21.3</v>
      </c>
      <c r="D781" s="282" t="s">
        <v>1201</v>
      </c>
      <c r="E781" s="274" t="s">
        <v>4205</v>
      </c>
      <c r="F781" s="272" t="s">
        <v>4206</v>
      </c>
      <c r="G781" s="272" t="s">
        <v>3515</v>
      </c>
      <c r="H781" s="293">
        <v>24</v>
      </c>
      <c r="I781" s="294">
        <v>10</v>
      </c>
      <c r="J781" s="277">
        <f t="shared" si="41"/>
        <v>24</v>
      </c>
      <c r="K781" s="277">
        <f t="shared" si="41"/>
        <v>10</v>
      </c>
    </row>
    <row r="782" spans="1:11" ht="28.95" customHeight="1" x14ac:dyDescent="0.3">
      <c r="A782" s="286">
        <f t="shared" si="40"/>
        <v>746</v>
      </c>
      <c r="B782" s="272" t="s">
        <v>1752</v>
      </c>
      <c r="C782" s="297">
        <v>21.31</v>
      </c>
      <c r="D782" s="282" t="s">
        <v>1201</v>
      </c>
      <c r="E782" s="274" t="s">
        <v>4207</v>
      </c>
      <c r="F782" s="272" t="s">
        <v>4206</v>
      </c>
      <c r="G782" s="272" t="s">
        <v>3437</v>
      </c>
      <c r="H782" s="293">
        <v>184</v>
      </c>
      <c r="I782" s="294">
        <v>119</v>
      </c>
      <c r="J782" s="277">
        <f t="shared" si="41"/>
        <v>184</v>
      </c>
      <c r="K782" s="277">
        <f t="shared" si="41"/>
        <v>119</v>
      </c>
    </row>
    <row r="783" spans="1:11" ht="28.95" customHeight="1" x14ac:dyDescent="0.3">
      <c r="A783" s="286">
        <f t="shared" si="40"/>
        <v>747</v>
      </c>
      <c r="B783" s="272" t="s">
        <v>1752</v>
      </c>
      <c r="C783" s="297">
        <v>21.32</v>
      </c>
      <c r="D783" s="282" t="s">
        <v>1201</v>
      </c>
      <c r="E783" s="274" t="s">
        <v>4208</v>
      </c>
      <c r="F783" s="272" t="s">
        <v>4206</v>
      </c>
      <c r="G783" s="272" t="s">
        <v>3437</v>
      </c>
      <c r="H783" s="293">
        <v>365</v>
      </c>
      <c r="I783" s="294">
        <v>156</v>
      </c>
      <c r="J783" s="277">
        <f t="shared" si="41"/>
        <v>365</v>
      </c>
      <c r="K783" s="277">
        <f t="shared" si="41"/>
        <v>156</v>
      </c>
    </row>
    <row r="784" spans="1:11" ht="28.95" customHeight="1" x14ac:dyDescent="0.3">
      <c r="A784" s="286">
        <f t="shared" si="40"/>
        <v>748</v>
      </c>
      <c r="B784" s="272" t="s">
        <v>1752</v>
      </c>
      <c r="C784" s="297">
        <v>21.33</v>
      </c>
      <c r="D784" s="282" t="s">
        <v>1201</v>
      </c>
      <c r="E784" s="274" t="s">
        <v>4209</v>
      </c>
      <c r="F784" s="272" t="s">
        <v>4206</v>
      </c>
      <c r="G784" s="272" t="s">
        <v>3515</v>
      </c>
      <c r="H784" s="293">
        <v>7.4</v>
      </c>
      <c r="I784" s="294">
        <v>7.4</v>
      </c>
      <c r="J784" s="277">
        <f t="shared" si="41"/>
        <v>8</v>
      </c>
      <c r="K784" s="277">
        <f t="shared" si="41"/>
        <v>8</v>
      </c>
    </row>
    <row r="785" spans="1:11" ht="28.95" customHeight="1" x14ac:dyDescent="0.3">
      <c r="A785" s="286">
        <f t="shared" si="40"/>
        <v>749</v>
      </c>
      <c r="B785" s="272" t="s">
        <v>1752</v>
      </c>
      <c r="C785" s="297">
        <v>21.34</v>
      </c>
      <c r="D785" s="282" t="s">
        <v>1201</v>
      </c>
      <c r="E785" s="274" t="s">
        <v>4210</v>
      </c>
      <c r="F785" s="272" t="s">
        <v>4211</v>
      </c>
      <c r="G785" s="272" t="s">
        <v>3515</v>
      </c>
      <c r="H785" s="293">
        <v>6</v>
      </c>
      <c r="I785" s="294">
        <v>6</v>
      </c>
      <c r="J785" s="277">
        <f t="shared" si="41"/>
        <v>6</v>
      </c>
      <c r="K785" s="277">
        <f t="shared" si="41"/>
        <v>6</v>
      </c>
    </row>
    <row r="786" spans="1:11" ht="28.95" customHeight="1" x14ac:dyDescent="0.3">
      <c r="A786" s="286">
        <f t="shared" si="40"/>
        <v>750</v>
      </c>
      <c r="B786" s="272" t="s">
        <v>1752</v>
      </c>
      <c r="C786" s="297">
        <v>21.36</v>
      </c>
      <c r="D786" s="282" t="s">
        <v>1202</v>
      </c>
      <c r="E786" s="274" t="s">
        <v>4212</v>
      </c>
      <c r="F786" s="272" t="s">
        <v>4213</v>
      </c>
      <c r="G786" s="272" t="s">
        <v>4214</v>
      </c>
      <c r="H786" s="293">
        <v>120</v>
      </c>
      <c r="I786" s="294">
        <v>120</v>
      </c>
      <c r="J786" s="277">
        <f t="shared" si="41"/>
        <v>120</v>
      </c>
      <c r="K786" s="277">
        <f t="shared" si="41"/>
        <v>120</v>
      </c>
    </row>
    <row r="787" spans="1:11" ht="28.95" customHeight="1" x14ac:dyDescent="0.3">
      <c r="A787" s="286">
        <f t="shared" si="40"/>
        <v>751</v>
      </c>
      <c r="B787" s="272" t="s">
        <v>1752</v>
      </c>
      <c r="C787" s="297">
        <v>21.37</v>
      </c>
      <c r="D787" s="282" t="s">
        <v>1203</v>
      </c>
      <c r="E787" s="274" t="s">
        <v>4215</v>
      </c>
      <c r="F787" s="272" t="s">
        <v>4216</v>
      </c>
      <c r="G787" s="272" t="s">
        <v>3438</v>
      </c>
      <c r="H787" s="293">
        <v>599</v>
      </c>
      <c r="I787" s="294">
        <v>135</v>
      </c>
      <c r="J787" s="277">
        <f t="shared" si="41"/>
        <v>599</v>
      </c>
      <c r="K787" s="277">
        <f t="shared" si="41"/>
        <v>135</v>
      </c>
    </row>
    <row r="788" spans="1:11" ht="28.95" customHeight="1" x14ac:dyDescent="0.3">
      <c r="A788" s="286">
        <f t="shared" si="40"/>
        <v>752</v>
      </c>
      <c r="B788" s="272" t="s">
        <v>1752</v>
      </c>
      <c r="C788" s="297">
        <v>21.38</v>
      </c>
      <c r="D788" s="282" t="s">
        <v>1204</v>
      </c>
      <c r="E788" s="274" t="s">
        <v>4217</v>
      </c>
      <c r="F788" s="272" t="s">
        <v>4218</v>
      </c>
      <c r="G788" s="272" t="s">
        <v>4214</v>
      </c>
      <c r="H788" s="293">
        <v>1382</v>
      </c>
      <c r="I788" s="294">
        <v>432</v>
      </c>
      <c r="J788" s="277">
        <f t="shared" si="41"/>
        <v>1382</v>
      </c>
      <c r="K788" s="277">
        <f t="shared" si="41"/>
        <v>432</v>
      </c>
    </row>
    <row r="789" spans="1:11" ht="28.95" customHeight="1" x14ac:dyDescent="0.3">
      <c r="A789" s="286">
        <f t="shared" si="40"/>
        <v>753</v>
      </c>
      <c r="B789" s="272" t="s">
        <v>1752</v>
      </c>
      <c r="C789" s="297">
        <v>21.39</v>
      </c>
      <c r="D789" s="282" t="s">
        <v>1205</v>
      </c>
      <c r="E789" s="274" t="s">
        <v>4219</v>
      </c>
      <c r="F789" s="272" t="s">
        <v>4220</v>
      </c>
      <c r="G789" s="272" t="s">
        <v>3438</v>
      </c>
      <c r="H789" s="293">
        <v>2160</v>
      </c>
      <c r="I789" s="294">
        <v>120</v>
      </c>
      <c r="J789" s="277">
        <f t="shared" si="41"/>
        <v>2160</v>
      </c>
      <c r="K789" s="277">
        <f t="shared" si="41"/>
        <v>120</v>
      </c>
    </row>
    <row r="790" spans="1:11" ht="28.95" customHeight="1" x14ac:dyDescent="0.3">
      <c r="A790" s="286">
        <f t="shared" si="40"/>
        <v>754</v>
      </c>
      <c r="B790" s="272" t="s">
        <v>1752</v>
      </c>
      <c r="C790" s="297">
        <v>21.4</v>
      </c>
      <c r="D790" s="282" t="s">
        <v>1206</v>
      </c>
      <c r="E790" s="274" t="s">
        <v>4221</v>
      </c>
      <c r="F790" s="272" t="s">
        <v>4211</v>
      </c>
      <c r="G790" s="272" t="s">
        <v>3438</v>
      </c>
      <c r="H790" s="293">
        <v>1454</v>
      </c>
      <c r="I790" s="294">
        <v>436</v>
      </c>
      <c r="J790" s="277">
        <f t="shared" si="41"/>
        <v>1454</v>
      </c>
      <c r="K790" s="277">
        <f t="shared" si="41"/>
        <v>436</v>
      </c>
    </row>
    <row r="791" spans="1:11" ht="28.95" customHeight="1" x14ac:dyDescent="0.3">
      <c r="A791" s="268" t="s">
        <v>4222</v>
      </c>
      <c r="B791" s="269"/>
      <c r="C791" s="269"/>
      <c r="D791" s="269"/>
      <c r="E791" s="269"/>
      <c r="F791" s="269"/>
      <c r="G791" s="269"/>
      <c r="H791" s="269"/>
      <c r="I791" s="270"/>
      <c r="J791" s="277">
        <f t="shared" si="41"/>
        <v>0</v>
      </c>
      <c r="K791" s="277">
        <f t="shared" si="41"/>
        <v>0</v>
      </c>
    </row>
    <row r="792" spans="1:11" ht="28.95" customHeight="1" x14ac:dyDescent="0.3">
      <c r="A792" s="286">
        <f>A790+1</f>
        <v>755</v>
      </c>
      <c r="B792" s="272" t="s">
        <v>1753</v>
      </c>
      <c r="C792" s="297">
        <v>22.01</v>
      </c>
      <c r="D792" s="282" t="s">
        <v>1207</v>
      </c>
      <c r="E792" s="274" t="s">
        <v>4223</v>
      </c>
      <c r="F792" s="272" t="s">
        <v>1473</v>
      </c>
      <c r="G792" s="272" t="s">
        <v>3464</v>
      </c>
      <c r="H792" s="293">
        <v>810</v>
      </c>
      <c r="I792" s="294">
        <v>180</v>
      </c>
      <c r="J792" s="277">
        <f t="shared" si="41"/>
        <v>810</v>
      </c>
      <c r="K792" s="277">
        <f t="shared" si="41"/>
        <v>180</v>
      </c>
    </row>
    <row r="793" spans="1:11" ht="28.95" customHeight="1" x14ac:dyDescent="0.3">
      <c r="A793" s="286">
        <f>A792+1</f>
        <v>756</v>
      </c>
      <c r="B793" s="272" t="s">
        <v>1753</v>
      </c>
      <c r="C793" s="297">
        <v>22.02</v>
      </c>
      <c r="D793" s="282" t="s">
        <v>1207</v>
      </c>
      <c r="E793" s="274" t="s">
        <v>4224</v>
      </c>
      <c r="F793" s="272" t="s">
        <v>1473</v>
      </c>
      <c r="G793" s="272" t="s">
        <v>3464</v>
      </c>
      <c r="H793" s="293">
        <v>1041</v>
      </c>
      <c r="I793" s="294">
        <v>273</v>
      </c>
      <c r="J793" s="277">
        <f t="shared" si="41"/>
        <v>1041</v>
      </c>
      <c r="K793" s="277">
        <f t="shared" si="41"/>
        <v>273</v>
      </c>
    </row>
    <row r="794" spans="1:11" ht="28.95" customHeight="1" x14ac:dyDescent="0.3">
      <c r="A794" s="286">
        <f t="shared" ref="A794:A852" si="42">A793+1</f>
        <v>757</v>
      </c>
      <c r="B794" s="272" t="s">
        <v>1753</v>
      </c>
      <c r="C794" s="297">
        <v>22.03</v>
      </c>
      <c r="D794" s="282" t="s">
        <v>1207</v>
      </c>
      <c r="E794" s="274" t="s">
        <v>4225</v>
      </c>
      <c r="F794" s="272" t="s">
        <v>1473</v>
      </c>
      <c r="G794" s="272" t="s">
        <v>3464</v>
      </c>
      <c r="H794" s="293">
        <v>1355</v>
      </c>
      <c r="I794" s="294">
        <v>394</v>
      </c>
      <c r="J794" s="277">
        <f t="shared" si="41"/>
        <v>1355</v>
      </c>
      <c r="K794" s="277">
        <f t="shared" si="41"/>
        <v>394</v>
      </c>
    </row>
    <row r="795" spans="1:11" ht="28.95" customHeight="1" x14ac:dyDescent="0.3">
      <c r="A795" s="286">
        <f t="shared" si="42"/>
        <v>758</v>
      </c>
      <c r="B795" s="272" t="s">
        <v>1753</v>
      </c>
      <c r="C795" s="297">
        <v>22.04</v>
      </c>
      <c r="D795" s="282" t="s">
        <v>1207</v>
      </c>
      <c r="E795" s="274" t="s">
        <v>4226</v>
      </c>
      <c r="F795" s="272" t="s">
        <v>1473</v>
      </c>
      <c r="G795" s="272" t="s">
        <v>3464</v>
      </c>
      <c r="H795" s="293">
        <v>1713</v>
      </c>
      <c r="I795" s="294">
        <v>549</v>
      </c>
      <c r="J795" s="277">
        <f t="shared" si="41"/>
        <v>1713</v>
      </c>
      <c r="K795" s="277">
        <f t="shared" si="41"/>
        <v>549</v>
      </c>
    </row>
    <row r="796" spans="1:11" ht="28.95" customHeight="1" x14ac:dyDescent="0.3">
      <c r="A796" s="286">
        <f t="shared" si="42"/>
        <v>759</v>
      </c>
      <c r="B796" s="272" t="s">
        <v>1753</v>
      </c>
      <c r="C796" s="297">
        <v>22.05</v>
      </c>
      <c r="D796" s="282" t="s">
        <v>1207</v>
      </c>
      <c r="E796" s="274" t="s">
        <v>4227</v>
      </c>
      <c r="F796" s="272" t="s">
        <v>1473</v>
      </c>
      <c r="G796" s="272" t="s">
        <v>3464</v>
      </c>
      <c r="H796" s="293">
        <v>2175</v>
      </c>
      <c r="I796" s="294">
        <v>711</v>
      </c>
      <c r="J796" s="277">
        <f t="shared" si="41"/>
        <v>2175</v>
      </c>
      <c r="K796" s="277">
        <f t="shared" si="41"/>
        <v>711</v>
      </c>
    </row>
    <row r="797" spans="1:11" ht="28.95" customHeight="1" x14ac:dyDescent="0.3">
      <c r="A797" s="286">
        <f t="shared" si="42"/>
        <v>760</v>
      </c>
      <c r="B797" s="272" t="s">
        <v>1753</v>
      </c>
      <c r="C797" s="297">
        <v>22.06</v>
      </c>
      <c r="D797" s="282" t="s">
        <v>1207</v>
      </c>
      <c r="E797" s="274" t="s">
        <v>4228</v>
      </c>
      <c r="F797" s="272" t="s">
        <v>1473</v>
      </c>
      <c r="G797" s="272" t="s">
        <v>3464</v>
      </c>
      <c r="H797" s="293">
        <v>2598</v>
      </c>
      <c r="I797" s="294">
        <v>873</v>
      </c>
      <c r="J797" s="277">
        <f t="shared" si="41"/>
        <v>2598</v>
      </c>
      <c r="K797" s="277">
        <f t="shared" si="41"/>
        <v>873</v>
      </c>
    </row>
    <row r="798" spans="1:11" ht="28.95" customHeight="1" x14ac:dyDescent="0.3">
      <c r="A798" s="286">
        <f t="shared" si="42"/>
        <v>761</v>
      </c>
      <c r="B798" s="272" t="s">
        <v>1753</v>
      </c>
      <c r="C798" s="297">
        <v>22.07</v>
      </c>
      <c r="D798" s="282" t="s">
        <v>1207</v>
      </c>
      <c r="E798" s="274" t="s">
        <v>4229</v>
      </c>
      <c r="F798" s="272" t="s">
        <v>1473</v>
      </c>
      <c r="G798" s="272" t="s">
        <v>3464</v>
      </c>
      <c r="H798" s="293">
        <v>817</v>
      </c>
      <c r="I798" s="294">
        <v>180</v>
      </c>
      <c r="J798" s="277">
        <f t="shared" si="41"/>
        <v>817</v>
      </c>
      <c r="K798" s="277">
        <f t="shared" si="41"/>
        <v>180</v>
      </c>
    </row>
    <row r="799" spans="1:11" ht="28.95" customHeight="1" x14ac:dyDescent="0.3">
      <c r="A799" s="286">
        <f t="shared" si="42"/>
        <v>762</v>
      </c>
      <c r="B799" s="272" t="s">
        <v>1753</v>
      </c>
      <c r="C799" s="297">
        <v>22.08</v>
      </c>
      <c r="D799" s="282" t="s">
        <v>1207</v>
      </c>
      <c r="E799" s="274" t="s">
        <v>4230</v>
      </c>
      <c r="F799" s="272" t="s">
        <v>1473</v>
      </c>
      <c r="G799" s="272" t="s">
        <v>3464</v>
      </c>
      <c r="H799" s="293">
        <v>1069</v>
      </c>
      <c r="I799" s="294">
        <v>273</v>
      </c>
      <c r="J799" s="277">
        <f t="shared" si="41"/>
        <v>1069</v>
      </c>
      <c r="K799" s="277">
        <f t="shared" si="41"/>
        <v>273</v>
      </c>
    </row>
    <row r="800" spans="1:11" ht="28.95" customHeight="1" x14ac:dyDescent="0.3">
      <c r="A800" s="286">
        <f t="shared" si="42"/>
        <v>763</v>
      </c>
      <c r="B800" s="272" t="s">
        <v>1753</v>
      </c>
      <c r="C800" s="297">
        <v>22.09</v>
      </c>
      <c r="D800" s="282" t="s">
        <v>1207</v>
      </c>
      <c r="E800" s="274" t="s">
        <v>4231</v>
      </c>
      <c r="F800" s="272" t="s">
        <v>1473</v>
      </c>
      <c r="G800" s="272" t="s">
        <v>3464</v>
      </c>
      <c r="H800" s="293">
        <v>1376</v>
      </c>
      <c r="I800" s="294">
        <v>394</v>
      </c>
      <c r="J800" s="277">
        <f t="shared" si="41"/>
        <v>1376</v>
      </c>
      <c r="K800" s="277">
        <f t="shared" si="41"/>
        <v>394</v>
      </c>
    </row>
    <row r="801" spans="1:11" ht="28.95" customHeight="1" x14ac:dyDescent="0.3">
      <c r="A801" s="286">
        <f t="shared" si="42"/>
        <v>764</v>
      </c>
      <c r="B801" s="272" t="s">
        <v>1753</v>
      </c>
      <c r="C801" s="297">
        <v>22.1</v>
      </c>
      <c r="D801" s="282" t="s">
        <v>1207</v>
      </c>
      <c r="E801" s="274" t="s">
        <v>4232</v>
      </c>
      <c r="F801" s="272" t="s">
        <v>1473</v>
      </c>
      <c r="G801" s="272" t="s">
        <v>3464</v>
      </c>
      <c r="H801" s="293">
        <v>1841</v>
      </c>
      <c r="I801" s="294">
        <v>549</v>
      </c>
      <c r="J801" s="277">
        <f t="shared" si="41"/>
        <v>1841</v>
      </c>
      <c r="K801" s="277">
        <f t="shared" si="41"/>
        <v>549</v>
      </c>
    </row>
    <row r="802" spans="1:11" ht="28.95" customHeight="1" x14ac:dyDescent="0.3">
      <c r="A802" s="286">
        <f t="shared" si="42"/>
        <v>765</v>
      </c>
      <c r="B802" s="272" t="s">
        <v>1753</v>
      </c>
      <c r="C802" s="297">
        <v>22.11</v>
      </c>
      <c r="D802" s="282" t="s">
        <v>1207</v>
      </c>
      <c r="E802" s="274" t="s">
        <v>4233</v>
      </c>
      <c r="F802" s="272" t="s">
        <v>1473</v>
      </c>
      <c r="G802" s="272" t="s">
        <v>3464</v>
      </c>
      <c r="H802" s="293">
        <v>923</v>
      </c>
      <c r="I802" s="294">
        <v>180</v>
      </c>
      <c r="J802" s="277">
        <f t="shared" si="41"/>
        <v>923</v>
      </c>
      <c r="K802" s="277">
        <f t="shared" si="41"/>
        <v>180</v>
      </c>
    </row>
    <row r="803" spans="1:11" ht="28.95" customHeight="1" x14ac:dyDescent="0.3">
      <c r="A803" s="286">
        <f t="shared" si="42"/>
        <v>766</v>
      </c>
      <c r="B803" s="272" t="s">
        <v>1753</v>
      </c>
      <c r="C803" s="297">
        <v>22.12</v>
      </c>
      <c r="D803" s="282" t="s">
        <v>1207</v>
      </c>
      <c r="E803" s="274" t="s">
        <v>4234</v>
      </c>
      <c r="F803" s="272" t="s">
        <v>1473</v>
      </c>
      <c r="G803" s="272" t="s">
        <v>3464</v>
      </c>
      <c r="H803" s="293">
        <v>1335</v>
      </c>
      <c r="I803" s="294">
        <v>273</v>
      </c>
      <c r="J803" s="277">
        <f t="shared" si="41"/>
        <v>1335</v>
      </c>
      <c r="K803" s="277">
        <f t="shared" si="41"/>
        <v>273</v>
      </c>
    </row>
    <row r="804" spans="1:11" ht="28.95" customHeight="1" x14ac:dyDescent="0.3">
      <c r="A804" s="286">
        <f t="shared" si="42"/>
        <v>767</v>
      </c>
      <c r="B804" s="272" t="s">
        <v>1753</v>
      </c>
      <c r="C804" s="297">
        <v>22.13</v>
      </c>
      <c r="D804" s="282" t="s">
        <v>1207</v>
      </c>
      <c r="E804" s="274" t="s">
        <v>4235</v>
      </c>
      <c r="F804" s="272" t="s">
        <v>1473</v>
      </c>
      <c r="G804" s="272" t="s">
        <v>3464</v>
      </c>
      <c r="H804" s="293">
        <v>1961</v>
      </c>
      <c r="I804" s="294">
        <v>394</v>
      </c>
      <c r="J804" s="277">
        <f t="shared" si="41"/>
        <v>1961</v>
      </c>
      <c r="K804" s="277">
        <f t="shared" si="41"/>
        <v>394</v>
      </c>
    </row>
    <row r="805" spans="1:11" ht="28.95" customHeight="1" x14ac:dyDescent="0.3">
      <c r="A805" s="286">
        <f t="shared" si="42"/>
        <v>768</v>
      </c>
      <c r="B805" s="272" t="s">
        <v>1753</v>
      </c>
      <c r="C805" s="297">
        <v>22.14</v>
      </c>
      <c r="D805" s="282" t="s">
        <v>1207</v>
      </c>
      <c r="E805" s="274" t="s">
        <v>4236</v>
      </c>
      <c r="F805" s="272" t="s">
        <v>1473</v>
      </c>
      <c r="G805" s="272" t="s">
        <v>3464</v>
      </c>
      <c r="H805" s="293">
        <v>2728</v>
      </c>
      <c r="I805" s="294">
        <v>549</v>
      </c>
      <c r="J805" s="277">
        <f t="shared" si="41"/>
        <v>2728</v>
      </c>
      <c r="K805" s="277">
        <f t="shared" si="41"/>
        <v>549</v>
      </c>
    </row>
    <row r="806" spans="1:11" ht="28.95" customHeight="1" x14ac:dyDescent="0.3">
      <c r="A806" s="286">
        <f t="shared" si="42"/>
        <v>769</v>
      </c>
      <c r="B806" s="272" t="s">
        <v>1753</v>
      </c>
      <c r="C806" s="297">
        <v>22.15</v>
      </c>
      <c r="D806" s="282" t="s">
        <v>1207</v>
      </c>
      <c r="E806" s="274" t="s">
        <v>4237</v>
      </c>
      <c r="F806" s="272" t="s">
        <v>1473</v>
      </c>
      <c r="G806" s="272" t="s">
        <v>3464</v>
      </c>
      <c r="H806" s="293">
        <v>962</v>
      </c>
      <c r="I806" s="294">
        <v>180</v>
      </c>
      <c r="J806" s="277">
        <f t="shared" si="41"/>
        <v>962</v>
      </c>
      <c r="K806" s="277">
        <f t="shared" si="41"/>
        <v>180</v>
      </c>
    </row>
    <row r="807" spans="1:11" ht="28.95" customHeight="1" x14ac:dyDescent="0.3">
      <c r="A807" s="286">
        <f t="shared" si="42"/>
        <v>770</v>
      </c>
      <c r="B807" s="272" t="s">
        <v>1753</v>
      </c>
      <c r="C807" s="297">
        <v>22.16</v>
      </c>
      <c r="D807" s="282" t="s">
        <v>1207</v>
      </c>
      <c r="E807" s="274" t="s">
        <v>4238</v>
      </c>
      <c r="F807" s="272" t="s">
        <v>1473</v>
      </c>
      <c r="G807" s="272" t="s">
        <v>3464</v>
      </c>
      <c r="H807" s="293">
        <v>1416</v>
      </c>
      <c r="I807" s="294">
        <v>273</v>
      </c>
      <c r="J807" s="277">
        <f t="shared" si="41"/>
        <v>1416</v>
      </c>
      <c r="K807" s="277">
        <f t="shared" si="41"/>
        <v>273</v>
      </c>
    </row>
    <row r="808" spans="1:11" ht="28.95" customHeight="1" x14ac:dyDescent="0.3">
      <c r="A808" s="286">
        <f t="shared" si="42"/>
        <v>771</v>
      </c>
      <c r="B808" s="272" t="s">
        <v>1753</v>
      </c>
      <c r="C808" s="297">
        <v>22.17</v>
      </c>
      <c r="D808" s="282" t="s">
        <v>1207</v>
      </c>
      <c r="E808" s="274" t="s">
        <v>4239</v>
      </c>
      <c r="F808" s="272" t="s">
        <v>1473</v>
      </c>
      <c r="G808" s="272" t="s">
        <v>3464</v>
      </c>
      <c r="H808" s="293">
        <v>2109</v>
      </c>
      <c r="I808" s="294">
        <v>394</v>
      </c>
      <c r="J808" s="277">
        <f t="shared" si="41"/>
        <v>2109</v>
      </c>
      <c r="K808" s="277">
        <f t="shared" si="41"/>
        <v>394</v>
      </c>
    </row>
    <row r="809" spans="1:11" ht="28.95" customHeight="1" x14ac:dyDescent="0.3">
      <c r="A809" s="286">
        <f t="shared" si="42"/>
        <v>772</v>
      </c>
      <c r="B809" s="272" t="s">
        <v>1753</v>
      </c>
      <c r="C809" s="297">
        <v>22.18</v>
      </c>
      <c r="D809" s="282" t="s">
        <v>1207</v>
      </c>
      <c r="E809" s="274" t="s">
        <v>4240</v>
      </c>
      <c r="F809" s="272" t="s">
        <v>1473</v>
      </c>
      <c r="G809" s="272" t="s">
        <v>3464</v>
      </c>
      <c r="H809" s="293">
        <v>2955</v>
      </c>
      <c r="I809" s="294">
        <v>549</v>
      </c>
      <c r="J809" s="277">
        <f t="shared" si="41"/>
        <v>2955</v>
      </c>
      <c r="K809" s="277">
        <f t="shared" si="41"/>
        <v>549</v>
      </c>
    </row>
    <row r="810" spans="1:11" ht="28.95" customHeight="1" x14ac:dyDescent="0.3">
      <c r="A810" s="286">
        <f t="shared" si="42"/>
        <v>773</v>
      </c>
      <c r="B810" s="272" t="s">
        <v>1753</v>
      </c>
      <c r="C810" s="297">
        <v>22.19</v>
      </c>
      <c r="D810" s="282" t="s">
        <v>1207</v>
      </c>
      <c r="E810" s="274" t="s">
        <v>4241</v>
      </c>
      <c r="F810" s="272" t="s">
        <v>1473</v>
      </c>
      <c r="G810" s="272" t="s">
        <v>3464</v>
      </c>
      <c r="H810" s="293">
        <v>4237</v>
      </c>
      <c r="I810" s="294">
        <v>711</v>
      </c>
      <c r="J810" s="277">
        <f t="shared" si="41"/>
        <v>4237</v>
      </c>
      <c r="K810" s="277">
        <f t="shared" si="41"/>
        <v>711</v>
      </c>
    </row>
    <row r="811" spans="1:11" ht="28.95" customHeight="1" x14ac:dyDescent="0.3">
      <c r="A811" s="286">
        <f t="shared" si="42"/>
        <v>774</v>
      </c>
      <c r="B811" s="272" t="s">
        <v>1753</v>
      </c>
      <c r="C811" s="297">
        <v>22.2</v>
      </c>
      <c r="D811" s="282" t="s">
        <v>1207</v>
      </c>
      <c r="E811" s="274" t="s">
        <v>4242</v>
      </c>
      <c r="F811" s="272" t="s">
        <v>1473</v>
      </c>
      <c r="G811" s="272" t="s">
        <v>3464</v>
      </c>
      <c r="H811" s="293">
        <v>5487</v>
      </c>
      <c r="I811" s="294">
        <v>873</v>
      </c>
      <c r="J811" s="277">
        <f t="shared" si="41"/>
        <v>5487</v>
      </c>
      <c r="K811" s="277">
        <f t="shared" si="41"/>
        <v>873</v>
      </c>
    </row>
    <row r="812" spans="1:11" ht="28.95" customHeight="1" x14ac:dyDescent="0.3">
      <c r="A812" s="286">
        <f t="shared" si="42"/>
        <v>775</v>
      </c>
      <c r="B812" s="272" t="s">
        <v>1753</v>
      </c>
      <c r="C812" s="297">
        <v>22.21</v>
      </c>
      <c r="D812" s="282" t="s">
        <v>1208</v>
      </c>
      <c r="E812" s="274" t="s">
        <v>4243</v>
      </c>
      <c r="F812" s="272" t="s">
        <v>1473</v>
      </c>
      <c r="G812" s="272" t="s">
        <v>3464</v>
      </c>
      <c r="H812" s="293">
        <v>2659</v>
      </c>
      <c r="I812" s="294">
        <v>1352</v>
      </c>
      <c r="J812" s="277">
        <f t="shared" si="41"/>
        <v>2659</v>
      </c>
      <c r="K812" s="277">
        <f t="shared" si="41"/>
        <v>1352</v>
      </c>
    </row>
    <row r="813" spans="1:11" ht="28.95" customHeight="1" x14ac:dyDescent="0.3">
      <c r="A813" s="286">
        <f t="shared" si="42"/>
        <v>776</v>
      </c>
      <c r="B813" s="272" t="s">
        <v>1753</v>
      </c>
      <c r="C813" s="297">
        <v>22.22</v>
      </c>
      <c r="D813" s="282" t="s">
        <v>1208</v>
      </c>
      <c r="E813" s="274" t="s">
        <v>4244</v>
      </c>
      <c r="F813" s="272" t="s">
        <v>1473</v>
      </c>
      <c r="G813" s="272" t="s">
        <v>3464</v>
      </c>
      <c r="H813" s="293">
        <v>2771</v>
      </c>
      <c r="I813" s="294">
        <v>1379</v>
      </c>
      <c r="J813" s="277">
        <f t="shared" si="41"/>
        <v>2771</v>
      </c>
      <c r="K813" s="277">
        <f t="shared" si="41"/>
        <v>1379</v>
      </c>
    </row>
    <row r="814" spans="1:11" ht="28.95" customHeight="1" x14ac:dyDescent="0.3">
      <c r="A814" s="286">
        <f t="shared" si="42"/>
        <v>777</v>
      </c>
      <c r="B814" s="272" t="s">
        <v>1753</v>
      </c>
      <c r="C814" s="297">
        <v>22.23</v>
      </c>
      <c r="D814" s="282" t="s">
        <v>1208</v>
      </c>
      <c r="E814" s="274" t="s">
        <v>4245</v>
      </c>
      <c r="F814" s="272" t="s">
        <v>1473</v>
      </c>
      <c r="G814" s="272" t="s">
        <v>3464</v>
      </c>
      <c r="H814" s="293">
        <v>3002</v>
      </c>
      <c r="I814" s="294">
        <v>1435</v>
      </c>
      <c r="J814" s="277">
        <f t="shared" si="41"/>
        <v>3002</v>
      </c>
      <c r="K814" s="277">
        <f t="shared" si="41"/>
        <v>1435</v>
      </c>
    </row>
    <row r="815" spans="1:11" ht="28.95" customHeight="1" x14ac:dyDescent="0.3">
      <c r="A815" s="286">
        <f t="shared" si="42"/>
        <v>778</v>
      </c>
      <c r="B815" s="272" t="s">
        <v>1753</v>
      </c>
      <c r="C815" s="297">
        <v>22.24</v>
      </c>
      <c r="D815" s="282" t="s">
        <v>1208</v>
      </c>
      <c r="E815" s="274" t="s">
        <v>4246</v>
      </c>
      <c r="F815" s="272" t="s">
        <v>1473</v>
      </c>
      <c r="G815" s="272" t="s">
        <v>3464</v>
      </c>
      <c r="H815" s="293">
        <v>3129</v>
      </c>
      <c r="I815" s="294">
        <v>1467</v>
      </c>
      <c r="J815" s="277">
        <f t="shared" si="41"/>
        <v>3129</v>
      </c>
      <c r="K815" s="277">
        <f t="shared" si="41"/>
        <v>1467</v>
      </c>
    </row>
    <row r="816" spans="1:11" ht="28.95" customHeight="1" x14ac:dyDescent="0.3">
      <c r="A816" s="286">
        <f t="shared" si="42"/>
        <v>779</v>
      </c>
      <c r="B816" s="272" t="s">
        <v>1753</v>
      </c>
      <c r="C816" s="297">
        <v>22.25</v>
      </c>
      <c r="D816" s="282" t="s">
        <v>1208</v>
      </c>
      <c r="E816" s="274" t="s">
        <v>4247</v>
      </c>
      <c r="F816" s="272" t="s">
        <v>1473</v>
      </c>
      <c r="G816" s="272" t="s">
        <v>3464</v>
      </c>
      <c r="H816" s="293">
        <v>3450</v>
      </c>
      <c r="I816" s="294">
        <v>1537</v>
      </c>
      <c r="J816" s="277">
        <f t="shared" si="41"/>
        <v>3450</v>
      </c>
      <c r="K816" s="277">
        <f t="shared" si="41"/>
        <v>1537</v>
      </c>
    </row>
    <row r="817" spans="1:11" ht="28.95" customHeight="1" x14ac:dyDescent="0.3">
      <c r="A817" s="286">
        <f t="shared" si="42"/>
        <v>780</v>
      </c>
      <c r="B817" s="272" t="s">
        <v>1753</v>
      </c>
      <c r="C817" s="297">
        <v>22.26</v>
      </c>
      <c r="D817" s="282" t="s">
        <v>1208</v>
      </c>
      <c r="E817" s="274" t="s">
        <v>4248</v>
      </c>
      <c r="F817" s="272" t="s">
        <v>1473</v>
      </c>
      <c r="G817" s="272" t="s">
        <v>3464</v>
      </c>
      <c r="H817" s="293">
        <v>3941</v>
      </c>
      <c r="I817" s="294">
        <v>1772</v>
      </c>
      <c r="J817" s="277">
        <f t="shared" si="41"/>
        <v>3941</v>
      </c>
      <c r="K817" s="277">
        <f t="shared" si="41"/>
        <v>1772</v>
      </c>
    </row>
    <row r="818" spans="1:11" ht="28.95" customHeight="1" x14ac:dyDescent="0.3">
      <c r="A818" s="286">
        <f t="shared" si="42"/>
        <v>781</v>
      </c>
      <c r="B818" s="272" t="s">
        <v>1753</v>
      </c>
      <c r="C818" s="297">
        <v>22.27</v>
      </c>
      <c r="D818" s="282" t="s">
        <v>1208</v>
      </c>
      <c r="E818" s="274" t="s">
        <v>4249</v>
      </c>
      <c r="F818" s="272" t="s">
        <v>1473</v>
      </c>
      <c r="G818" s="272" t="s">
        <v>3464</v>
      </c>
      <c r="H818" s="293">
        <v>4212</v>
      </c>
      <c r="I818" s="294">
        <v>1811</v>
      </c>
      <c r="J818" s="277">
        <f t="shared" si="41"/>
        <v>4212</v>
      </c>
      <c r="K818" s="277">
        <f t="shared" si="41"/>
        <v>1811</v>
      </c>
    </row>
    <row r="819" spans="1:11" ht="28.95" customHeight="1" x14ac:dyDescent="0.3">
      <c r="A819" s="286">
        <f t="shared" si="42"/>
        <v>782</v>
      </c>
      <c r="B819" s="272" t="s">
        <v>1753</v>
      </c>
      <c r="C819" s="297">
        <v>22.28</v>
      </c>
      <c r="D819" s="282" t="s">
        <v>1208</v>
      </c>
      <c r="E819" s="274" t="s">
        <v>4250</v>
      </c>
      <c r="F819" s="272" t="s">
        <v>1473</v>
      </c>
      <c r="G819" s="272" t="s">
        <v>3464</v>
      </c>
      <c r="H819" s="293">
        <v>4379</v>
      </c>
      <c r="I819" s="294">
        <v>1852</v>
      </c>
      <c r="J819" s="277">
        <f t="shared" si="41"/>
        <v>4379</v>
      </c>
      <c r="K819" s="277">
        <f t="shared" si="41"/>
        <v>1852</v>
      </c>
    </row>
    <row r="820" spans="1:11" ht="28.95" customHeight="1" x14ac:dyDescent="0.3">
      <c r="A820" s="286">
        <f t="shared" si="42"/>
        <v>783</v>
      </c>
      <c r="B820" s="272" t="s">
        <v>1753</v>
      </c>
      <c r="C820" s="297">
        <v>22.29</v>
      </c>
      <c r="D820" s="282" t="s">
        <v>1208</v>
      </c>
      <c r="E820" s="274" t="s">
        <v>4251</v>
      </c>
      <c r="F820" s="272" t="s">
        <v>1473</v>
      </c>
      <c r="G820" s="272" t="s">
        <v>3464</v>
      </c>
      <c r="H820" s="293">
        <v>4738</v>
      </c>
      <c r="I820" s="294">
        <v>1940</v>
      </c>
      <c r="J820" s="277">
        <f t="shared" si="41"/>
        <v>4738</v>
      </c>
      <c r="K820" s="277">
        <f t="shared" si="41"/>
        <v>1940</v>
      </c>
    </row>
    <row r="821" spans="1:11" ht="28.95" customHeight="1" x14ac:dyDescent="0.3">
      <c r="A821" s="286">
        <f t="shared" si="42"/>
        <v>784</v>
      </c>
      <c r="B821" s="272" t="s">
        <v>1753</v>
      </c>
      <c r="C821" s="297">
        <v>22.3</v>
      </c>
      <c r="D821" s="282" t="s">
        <v>1208</v>
      </c>
      <c r="E821" s="274" t="s">
        <v>4252</v>
      </c>
      <c r="F821" s="272" t="s">
        <v>1473</v>
      </c>
      <c r="G821" s="272" t="s">
        <v>3464</v>
      </c>
      <c r="H821" s="293">
        <v>5149</v>
      </c>
      <c r="I821" s="294">
        <v>1987</v>
      </c>
      <c r="J821" s="277">
        <f t="shared" si="41"/>
        <v>5149</v>
      </c>
      <c r="K821" s="277">
        <f t="shared" si="41"/>
        <v>1987</v>
      </c>
    </row>
    <row r="822" spans="1:11" ht="28.95" customHeight="1" x14ac:dyDescent="0.3">
      <c r="A822" s="286">
        <f t="shared" si="42"/>
        <v>785</v>
      </c>
      <c r="B822" s="272" t="s">
        <v>1753</v>
      </c>
      <c r="C822" s="297">
        <v>22.31</v>
      </c>
      <c r="D822" s="282" t="s">
        <v>1208</v>
      </c>
      <c r="E822" s="274" t="s">
        <v>4253</v>
      </c>
      <c r="F822" s="272" t="s">
        <v>1473</v>
      </c>
      <c r="G822" s="272" t="s">
        <v>3464</v>
      </c>
      <c r="H822" s="293">
        <v>5348</v>
      </c>
      <c r="I822" s="294">
        <v>2035</v>
      </c>
      <c r="J822" s="277">
        <f t="shared" si="41"/>
        <v>5348</v>
      </c>
      <c r="K822" s="277">
        <f t="shared" si="41"/>
        <v>2035</v>
      </c>
    </row>
    <row r="823" spans="1:11" ht="28.95" customHeight="1" x14ac:dyDescent="0.3">
      <c r="A823" s="286">
        <f t="shared" si="42"/>
        <v>786</v>
      </c>
      <c r="B823" s="272" t="s">
        <v>1753</v>
      </c>
      <c r="C823" s="297">
        <v>22.32</v>
      </c>
      <c r="D823" s="282" t="s">
        <v>1208</v>
      </c>
      <c r="E823" s="274" t="s">
        <v>4254</v>
      </c>
      <c r="F823" s="272" t="s">
        <v>1473</v>
      </c>
      <c r="G823" s="272" t="s">
        <v>3464</v>
      </c>
      <c r="H823" s="293">
        <v>6337</v>
      </c>
      <c r="I823" s="294">
        <v>2250</v>
      </c>
      <c r="J823" s="277">
        <f t="shared" si="41"/>
        <v>6337</v>
      </c>
      <c r="K823" s="277">
        <f t="shared" si="41"/>
        <v>2250</v>
      </c>
    </row>
    <row r="824" spans="1:11" ht="28.95" customHeight="1" x14ac:dyDescent="0.3">
      <c r="A824" s="286">
        <f t="shared" si="42"/>
        <v>787</v>
      </c>
      <c r="B824" s="272" t="s">
        <v>1753</v>
      </c>
      <c r="C824" s="297">
        <v>22.33</v>
      </c>
      <c r="D824" s="282" t="s">
        <v>1208</v>
      </c>
      <c r="E824" s="274" t="s">
        <v>4255</v>
      </c>
      <c r="F824" s="272" t="s">
        <v>1473</v>
      </c>
      <c r="G824" s="272" t="s">
        <v>3464</v>
      </c>
      <c r="H824" s="293">
        <v>6822</v>
      </c>
      <c r="I824" s="294">
        <v>2368</v>
      </c>
      <c r="J824" s="277">
        <f t="shared" si="41"/>
        <v>6822</v>
      </c>
      <c r="K824" s="277">
        <f t="shared" si="41"/>
        <v>2368</v>
      </c>
    </row>
    <row r="825" spans="1:11" ht="28.95" customHeight="1" x14ac:dyDescent="0.3">
      <c r="A825" s="286">
        <f t="shared" si="42"/>
        <v>788</v>
      </c>
      <c r="B825" s="272" t="s">
        <v>1753</v>
      </c>
      <c r="C825" s="297">
        <v>22.34</v>
      </c>
      <c r="D825" s="282" t="s">
        <v>1208</v>
      </c>
      <c r="E825" s="274" t="s">
        <v>4256</v>
      </c>
      <c r="F825" s="272" t="s">
        <v>1473</v>
      </c>
      <c r="G825" s="272" t="s">
        <v>3464</v>
      </c>
      <c r="H825" s="293">
        <v>7642</v>
      </c>
      <c r="I825" s="294">
        <v>2709</v>
      </c>
      <c r="J825" s="277">
        <f t="shared" si="41"/>
        <v>7642</v>
      </c>
      <c r="K825" s="277">
        <f t="shared" si="41"/>
        <v>2709</v>
      </c>
    </row>
    <row r="826" spans="1:11" ht="28.95" customHeight="1" x14ac:dyDescent="0.3">
      <c r="A826" s="286">
        <f t="shared" si="42"/>
        <v>789</v>
      </c>
      <c r="B826" s="272" t="s">
        <v>1753</v>
      </c>
      <c r="C826" s="297">
        <v>22.35</v>
      </c>
      <c r="D826" s="282" t="s">
        <v>1208</v>
      </c>
      <c r="E826" s="274" t="s">
        <v>4257</v>
      </c>
      <c r="F826" s="272" t="s">
        <v>1473</v>
      </c>
      <c r="G826" s="272" t="s">
        <v>3464</v>
      </c>
      <c r="H826" s="293">
        <v>8455</v>
      </c>
      <c r="I826" s="294">
        <v>2908</v>
      </c>
      <c r="J826" s="277">
        <f t="shared" si="41"/>
        <v>8455</v>
      </c>
      <c r="K826" s="277">
        <f t="shared" si="41"/>
        <v>2908</v>
      </c>
    </row>
    <row r="827" spans="1:11" ht="28.95" customHeight="1" x14ac:dyDescent="0.3">
      <c r="A827" s="286">
        <f t="shared" si="42"/>
        <v>790</v>
      </c>
      <c r="B827" s="272" t="s">
        <v>1753</v>
      </c>
      <c r="C827" s="297">
        <v>22.36</v>
      </c>
      <c r="D827" s="282" t="s">
        <v>1208</v>
      </c>
      <c r="E827" s="274" t="s">
        <v>4258</v>
      </c>
      <c r="F827" s="272" t="s">
        <v>1473</v>
      </c>
      <c r="G827" s="272" t="s">
        <v>3464</v>
      </c>
      <c r="H827" s="293">
        <v>9331</v>
      </c>
      <c r="I827" s="294">
        <v>3122</v>
      </c>
      <c r="J827" s="277">
        <f t="shared" si="41"/>
        <v>9331</v>
      </c>
      <c r="K827" s="277">
        <f t="shared" si="41"/>
        <v>3122</v>
      </c>
    </row>
    <row r="828" spans="1:11" ht="28.95" customHeight="1" x14ac:dyDescent="0.3">
      <c r="A828" s="286">
        <f t="shared" si="42"/>
        <v>791</v>
      </c>
      <c r="B828" s="272" t="s">
        <v>1753</v>
      </c>
      <c r="C828" s="297">
        <v>22.37</v>
      </c>
      <c r="D828" s="282" t="s">
        <v>1208</v>
      </c>
      <c r="E828" s="274" t="s">
        <v>4259</v>
      </c>
      <c r="F828" s="272" t="s">
        <v>1473</v>
      </c>
      <c r="G828" s="272" t="s">
        <v>3464</v>
      </c>
      <c r="H828" s="293">
        <v>9641</v>
      </c>
      <c r="I828" s="294">
        <v>3198</v>
      </c>
      <c r="J828" s="277">
        <f t="shared" si="41"/>
        <v>9641</v>
      </c>
      <c r="K828" s="277">
        <f t="shared" si="41"/>
        <v>3198</v>
      </c>
    </row>
    <row r="829" spans="1:11" ht="28.95" customHeight="1" x14ac:dyDescent="0.3">
      <c r="A829" s="286">
        <f t="shared" si="42"/>
        <v>792</v>
      </c>
      <c r="B829" s="272" t="s">
        <v>1753</v>
      </c>
      <c r="C829" s="297">
        <v>22.38</v>
      </c>
      <c r="D829" s="282" t="s">
        <v>1208</v>
      </c>
      <c r="E829" s="274" t="s">
        <v>4260</v>
      </c>
      <c r="F829" s="272" t="s">
        <v>1473</v>
      </c>
      <c r="G829" s="272" t="s">
        <v>3464</v>
      </c>
      <c r="H829" s="293">
        <v>10279</v>
      </c>
      <c r="I829" s="294">
        <v>5039</v>
      </c>
      <c r="J829" s="277">
        <f t="shared" si="41"/>
        <v>10279</v>
      </c>
      <c r="K829" s="277">
        <f t="shared" si="41"/>
        <v>5039</v>
      </c>
    </row>
    <row r="830" spans="1:11" ht="28.95" customHeight="1" x14ac:dyDescent="0.3">
      <c r="A830" s="286">
        <f t="shared" si="42"/>
        <v>793</v>
      </c>
      <c r="B830" s="272" t="s">
        <v>1753</v>
      </c>
      <c r="C830" s="297">
        <v>22.39</v>
      </c>
      <c r="D830" s="282" t="s">
        <v>1209</v>
      </c>
      <c r="E830" s="274" t="s">
        <v>4261</v>
      </c>
      <c r="F830" s="272" t="s">
        <v>1473</v>
      </c>
      <c r="G830" s="272" t="s">
        <v>383</v>
      </c>
      <c r="H830" s="293">
        <v>911</v>
      </c>
      <c r="I830" s="294">
        <v>911</v>
      </c>
      <c r="J830" s="277">
        <f t="shared" si="41"/>
        <v>911</v>
      </c>
      <c r="K830" s="277">
        <f t="shared" si="41"/>
        <v>911</v>
      </c>
    </row>
    <row r="831" spans="1:11" ht="28.95" customHeight="1" x14ac:dyDescent="0.3">
      <c r="A831" s="286">
        <f t="shared" si="42"/>
        <v>794</v>
      </c>
      <c r="B831" s="272" t="s">
        <v>1753</v>
      </c>
      <c r="C831" s="297">
        <v>22.4</v>
      </c>
      <c r="D831" s="282" t="s">
        <v>1209</v>
      </c>
      <c r="E831" s="274" t="s">
        <v>4262</v>
      </c>
      <c r="F831" s="272" t="s">
        <v>1473</v>
      </c>
      <c r="G831" s="272" t="s">
        <v>383</v>
      </c>
      <c r="H831" s="293">
        <v>1434</v>
      </c>
      <c r="I831" s="294">
        <v>1434</v>
      </c>
      <c r="J831" s="277">
        <f t="shared" si="41"/>
        <v>1434</v>
      </c>
      <c r="K831" s="277">
        <f t="shared" si="41"/>
        <v>1434</v>
      </c>
    </row>
    <row r="832" spans="1:11" ht="28.95" customHeight="1" x14ac:dyDescent="0.3">
      <c r="A832" s="286">
        <f t="shared" si="42"/>
        <v>795</v>
      </c>
      <c r="B832" s="272" t="s">
        <v>1753</v>
      </c>
      <c r="C832" s="297">
        <v>22.41</v>
      </c>
      <c r="D832" s="282" t="s">
        <v>1209</v>
      </c>
      <c r="E832" s="274" t="s">
        <v>4263</v>
      </c>
      <c r="F832" s="272" t="s">
        <v>1473</v>
      </c>
      <c r="G832" s="272" t="s">
        <v>383</v>
      </c>
      <c r="H832" s="293">
        <v>1659</v>
      </c>
      <c r="I832" s="294">
        <v>1659</v>
      </c>
      <c r="J832" s="277">
        <f t="shared" si="41"/>
        <v>1659</v>
      </c>
      <c r="K832" s="277">
        <f t="shared" si="41"/>
        <v>1659</v>
      </c>
    </row>
    <row r="833" spans="1:11" ht="28.95" customHeight="1" x14ac:dyDescent="0.3">
      <c r="A833" s="286">
        <f t="shared" si="42"/>
        <v>796</v>
      </c>
      <c r="B833" s="272" t="s">
        <v>1753</v>
      </c>
      <c r="C833" s="297">
        <v>22.42</v>
      </c>
      <c r="D833" s="282" t="s">
        <v>1209</v>
      </c>
      <c r="E833" s="274" t="s">
        <v>4264</v>
      </c>
      <c r="F833" s="272" t="s">
        <v>1473</v>
      </c>
      <c r="G833" s="272" t="s">
        <v>383</v>
      </c>
      <c r="H833" s="293">
        <v>2399</v>
      </c>
      <c r="I833" s="294">
        <v>2399</v>
      </c>
      <c r="J833" s="277">
        <f t="shared" si="41"/>
        <v>2399</v>
      </c>
      <c r="K833" s="277">
        <f t="shared" si="41"/>
        <v>2399</v>
      </c>
    </row>
    <row r="834" spans="1:11" ht="28.95" customHeight="1" x14ac:dyDescent="0.3">
      <c r="A834" s="286">
        <f t="shared" si="42"/>
        <v>797</v>
      </c>
      <c r="B834" s="272" t="s">
        <v>1753</v>
      </c>
      <c r="C834" s="297">
        <v>22.43</v>
      </c>
      <c r="D834" s="282" t="s">
        <v>1210</v>
      </c>
      <c r="E834" s="274" t="s">
        <v>4265</v>
      </c>
      <c r="F834" s="272" t="s">
        <v>1473</v>
      </c>
      <c r="G834" s="272" t="s">
        <v>3437</v>
      </c>
      <c r="H834" s="293">
        <v>105513</v>
      </c>
      <c r="I834" s="294">
        <v>80469</v>
      </c>
      <c r="J834" s="277">
        <f t="shared" si="41"/>
        <v>105513</v>
      </c>
      <c r="K834" s="277">
        <f t="shared" si="41"/>
        <v>80469</v>
      </c>
    </row>
    <row r="835" spans="1:11" ht="28.95" customHeight="1" x14ac:dyDescent="0.3">
      <c r="A835" s="286">
        <f t="shared" si="42"/>
        <v>798</v>
      </c>
      <c r="B835" s="272" t="s">
        <v>1753</v>
      </c>
      <c r="C835" s="297">
        <v>22.44</v>
      </c>
      <c r="D835" s="282" t="s">
        <v>1210</v>
      </c>
      <c r="E835" s="274" t="s">
        <v>4266</v>
      </c>
      <c r="F835" s="272" t="s">
        <v>1473</v>
      </c>
      <c r="G835" s="272" t="s">
        <v>3437</v>
      </c>
      <c r="H835" s="293">
        <v>127987</v>
      </c>
      <c r="I835" s="294">
        <v>102942</v>
      </c>
      <c r="J835" s="277">
        <f t="shared" si="41"/>
        <v>127987</v>
      </c>
      <c r="K835" s="277">
        <f t="shared" si="41"/>
        <v>102942</v>
      </c>
    </row>
    <row r="836" spans="1:11" ht="28.95" customHeight="1" x14ac:dyDescent="0.3">
      <c r="A836" s="286">
        <f t="shared" si="42"/>
        <v>799</v>
      </c>
      <c r="B836" s="272" t="s">
        <v>1753</v>
      </c>
      <c r="C836" s="297">
        <v>22.45</v>
      </c>
      <c r="D836" s="282" t="s">
        <v>1210</v>
      </c>
      <c r="E836" s="274" t="s">
        <v>4267</v>
      </c>
      <c r="F836" s="272" t="s">
        <v>1473</v>
      </c>
      <c r="G836" s="272" t="s">
        <v>3437</v>
      </c>
      <c r="H836" s="293">
        <v>176736</v>
      </c>
      <c r="I836" s="294">
        <v>151692</v>
      </c>
      <c r="J836" s="277">
        <f t="shared" si="41"/>
        <v>176736</v>
      </c>
      <c r="K836" s="277">
        <f t="shared" si="41"/>
        <v>151692</v>
      </c>
    </row>
    <row r="837" spans="1:11" ht="28.95" customHeight="1" x14ac:dyDescent="0.3">
      <c r="A837" s="286">
        <f t="shared" si="42"/>
        <v>800</v>
      </c>
      <c r="B837" s="272" t="s">
        <v>1753</v>
      </c>
      <c r="C837" s="297">
        <v>22.46</v>
      </c>
      <c r="D837" s="282" t="s">
        <v>1210</v>
      </c>
      <c r="E837" s="274" t="s">
        <v>4268</v>
      </c>
      <c r="F837" s="272" t="s">
        <v>1473</v>
      </c>
      <c r="G837" s="272" t="s">
        <v>3437</v>
      </c>
      <c r="H837" s="293">
        <v>222412</v>
      </c>
      <c r="I837" s="294">
        <v>197368</v>
      </c>
      <c r="J837" s="277">
        <f t="shared" ref="J837:K900" si="43">ROUNDUP(H837,0)</f>
        <v>222412</v>
      </c>
      <c r="K837" s="277">
        <f t="shared" si="43"/>
        <v>197368</v>
      </c>
    </row>
    <row r="838" spans="1:11" ht="28.95" customHeight="1" x14ac:dyDescent="0.3">
      <c r="A838" s="286">
        <f t="shared" si="42"/>
        <v>801</v>
      </c>
      <c r="B838" s="272" t="s">
        <v>1753</v>
      </c>
      <c r="C838" s="297">
        <v>22.47</v>
      </c>
      <c r="D838" s="282" t="s">
        <v>1210</v>
      </c>
      <c r="E838" s="274" t="s">
        <v>4269</v>
      </c>
      <c r="F838" s="272" t="s">
        <v>1473</v>
      </c>
      <c r="G838" s="272" t="s">
        <v>3437</v>
      </c>
      <c r="H838" s="293">
        <v>268147</v>
      </c>
      <c r="I838" s="294">
        <v>243103</v>
      </c>
      <c r="J838" s="277">
        <f t="shared" si="43"/>
        <v>268147</v>
      </c>
      <c r="K838" s="277">
        <f t="shared" si="43"/>
        <v>243103</v>
      </c>
    </row>
    <row r="839" spans="1:11" ht="28.95" customHeight="1" x14ac:dyDescent="0.3">
      <c r="A839" s="286">
        <f t="shared" si="42"/>
        <v>802</v>
      </c>
      <c r="B839" s="272" t="s">
        <v>1753</v>
      </c>
      <c r="C839" s="297">
        <v>22.48</v>
      </c>
      <c r="D839" s="282" t="s">
        <v>1210</v>
      </c>
      <c r="E839" s="274" t="s">
        <v>4270</v>
      </c>
      <c r="F839" s="272" t="s">
        <v>1473</v>
      </c>
      <c r="G839" s="272" t="s">
        <v>3437</v>
      </c>
      <c r="H839" s="293">
        <v>311479</v>
      </c>
      <c r="I839" s="294">
        <v>286435</v>
      </c>
      <c r="J839" s="277">
        <f t="shared" si="43"/>
        <v>311479</v>
      </c>
      <c r="K839" s="277">
        <f t="shared" si="43"/>
        <v>286435</v>
      </c>
    </row>
    <row r="840" spans="1:11" ht="28.95" customHeight="1" x14ac:dyDescent="0.3">
      <c r="A840" s="286">
        <f t="shared" si="42"/>
        <v>803</v>
      </c>
      <c r="B840" s="272" t="s">
        <v>1753</v>
      </c>
      <c r="C840" s="297">
        <v>22.49</v>
      </c>
      <c r="D840" s="282" t="s">
        <v>1210</v>
      </c>
      <c r="E840" s="274" t="s">
        <v>4271</v>
      </c>
      <c r="F840" s="272" t="s">
        <v>1473</v>
      </c>
      <c r="G840" s="272" t="s">
        <v>3437</v>
      </c>
      <c r="H840" s="293">
        <v>388752</v>
      </c>
      <c r="I840" s="294">
        <v>363707</v>
      </c>
      <c r="J840" s="277">
        <f t="shared" si="43"/>
        <v>388752</v>
      </c>
      <c r="K840" s="277">
        <f t="shared" si="43"/>
        <v>363707</v>
      </c>
    </row>
    <row r="841" spans="1:11" ht="28.95" customHeight="1" x14ac:dyDescent="0.3">
      <c r="A841" s="286">
        <f t="shared" si="42"/>
        <v>804</v>
      </c>
      <c r="B841" s="272" t="s">
        <v>1753</v>
      </c>
      <c r="C841" s="297">
        <v>22.5</v>
      </c>
      <c r="D841" s="282"/>
      <c r="E841" s="274" t="s">
        <v>4272</v>
      </c>
      <c r="F841" s="272" t="s">
        <v>1473</v>
      </c>
      <c r="G841" s="272" t="s">
        <v>3464</v>
      </c>
      <c r="H841" s="293">
        <v>579</v>
      </c>
      <c r="I841" s="294">
        <v>422</v>
      </c>
      <c r="J841" s="277">
        <f t="shared" si="43"/>
        <v>579</v>
      </c>
      <c r="K841" s="277">
        <f t="shared" si="43"/>
        <v>422</v>
      </c>
    </row>
    <row r="842" spans="1:11" ht="28.95" customHeight="1" x14ac:dyDescent="0.3">
      <c r="A842" s="286">
        <f t="shared" si="42"/>
        <v>805</v>
      </c>
      <c r="B842" s="272" t="s">
        <v>1753</v>
      </c>
      <c r="C842" s="297">
        <v>22.51</v>
      </c>
      <c r="D842" s="282"/>
      <c r="E842" s="274" t="s">
        <v>4273</v>
      </c>
      <c r="F842" s="272" t="s">
        <v>1473</v>
      </c>
      <c r="G842" s="272" t="s">
        <v>3464</v>
      </c>
      <c r="H842" s="293">
        <v>668</v>
      </c>
      <c r="I842" s="294">
        <v>504</v>
      </c>
      <c r="J842" s="277">
        <f t="shared" si="43"/>
        <v>668</v>
      </c>
      <c r="K842" s="277">
        <f t="shared" si="43"/>
        <v>504</v>
      </c>
    </row>
    <row r="843" spans="1:11" ht="28.95" customHeight="1" x14ac:dyDescent="0.3">
      <c r="A843" s="286">
        <f t="shared" si="42"/>
        <v>806</v>
      </c>
      <c r="B843" s="272" t="s">
        <v>1753</v>
      </c>
      <c r="C843" s="297">
        <v>22.52</v>
      </c>
      <c r="D843" s="282"/>
      <c r="E843" s="274" t="s">
        <v>4274</v>
      </c>
      <c r="F843" s="272" t="s">
        <v>1473</v>
      </c>
      <c r="G843" s="272" t="s">
        <v>3464</v>
      </c>
      <c r="H843" s="293">
        <v>1348</v>
      </c>
      <c r="I843" s="294">
        <v>1166</v>
      </c>
      <c r="J843" s="277">
        <f t="shared" si="43"/>
        <v>1348</v>
      </c>
      <c r="K843" s="277">
        <f t="shared" si="43"/>
        <v>1166</v>
      </c>
    </row>
    <row r="844" spans="1:11" ht="28.95" customHeight="1" x14ac:dyDescent="0.3">
      <c r="A844" s="286">
        <f t="shared" si="42"/>
        <v>807</v>
      </c>
      <c r="B844" s="272" t="s">
        <v>1753</v>
      </c>
      <c r="C844" s="297">
        <v>22.53</v>
      </c>
      <c r="D844" s="282"/>
      <c r="E844" s="274" t="s">
        <v>4275</v>
      </c>
      <c r="F844" s="272" t="s">
        <v>1473</v>
      </c>
      <c r="G844" s="272" t="s">
        <v>3464</v>
      </c>
      <c r="H844" s="293">
        <v>1384</v>
      </c>
      <c r="I844" s="294">
        <v>1166</v>
      </c>
      <c r="J844" s="277">
        <f t="shared" si="43"/>
        <v>1384</v>
      </c>
      <c r="K844" s="277">
        <f t="shared" si="43"/>
        <v>1166</v>
      </c>
    </row>
    <row r="845" spans="1:11" ht="28.95" customHeight="1" x14ac:dyDescent="0.3">
      <c r="A845" s="286">
        <f t="shared" si="42"/>
        <v>808</v>
      </c>
      <c r="B845" s="272" t="s">
        <v>1753</v>
      </c>
      <c r="C845" s="297">
        <v>22.54</v>
      </c>
      <c r="D845" s="282"/>
      <c r="E845" s="274" t="s">
        <v>4276</v>
      </c>
      <c r="F845" s="272" t="s">
        <v>1473</v>
      </c>
      <c r="G845" s="272" t="s">
        <v>3464</v>
      </c>
      <c r="H845" s="293">
        <v>1485</v>
      </c>
      <c r="I845" s="294">
        <v>1249</v>
      </c>
      <c r="J845" s="277">
        <f t="shared" si="43"/>
        <v>1485</v>
      </c>
      <c r="K845" s="277">
        <f t="shared" si="43"/>
        <v>1249</v>
      </c>
    </row>
    <row r="846" spans="1:11" ht="28.95" customHeight="1" x14ac:dyDescent="0.3">
      <c r="A846" s="286">
        <f t="shared" si="42"/>
        <v>809</v>
      </c>
      <c r="B846" s="272" t="s">
        <v>1753</v>
      </c>
      <c r="C846" s="297">
        <v>22.55</v>
      </c>
      <c r="D846" s="282"/>
      <c r="E846" s="274" t="s">
        <v>4277</v>
      </c>
      <c r="F846" s="272" t="s">
        <v>1473</v>
      </c>
      <c r="G846" s="272" t="s">
        <v>3437</v>
      </c>
      <c r="H846" s="293">
        <v>744</v>
      </c>
      <c r="I846" s="294">
        <v>744</v>
      </c>
      <c r="J846" s="277">
        <f t="shared" si="43"/>
        <v>744</v>
      </c>
      <c r="K846" s="277">
        <f t="shared" si="43"/>
        <v>744</v>
      </c>
    </row>
    <row r="847" spans="1:11" ht="28.95" customHeight="1" x14ac:dyDescent="0.3">
      <c r="A847" s="286">
        <f t="shared" si="42"/>
        <v>810</v>
      </c>
      <c r="B847" s="272" t="s">
        <v>4278</v>
      </c>
      <c r="C847" s="297">
        <v>22.56</v>
      </c>
      <c r="D847" s="282"/>
      <c r="E847" s="274" t="s">
        <v>384</v>
      </c>
      <c r="F847" s="272" t="s">
        <v>4279</v>
      </c>
      <c r="G847" s="272" t="s">
        <v>3464</v>
      </c>
      <c r="H847" s="293">
        <v>80</v>
      </c>
      <c r="I847" s="294">
        <v>30</v>
      </c>
      <c r="J847" s="277">
        <f t="shared" si="43"/>
        <v>80</v>
      </c>
      <c r="K847" s="277">
        <f t="shared" si="43"/>
        <v>30</v>
      </c>
    </row>
    <row r="848" spans="1:11" ht="28.95" customHeight="1" x14ac:dyDescent="0.3">
      <c r="A848" s="286">
        <f t="shared" si="42"/>
        <v>811</v>
      </c>
      <c r="B848" s="272" t="s">
        <v>1753</v>
      </c>
      <c r="C848" s="297">
        <v>22.57</v>
      </c>
      <c r="D848" s="282"/>
      <c r="E848" s="274" t="s">
        <v>4280</v>
      </c>
      <c r="F848" s="272" t="s">
        <v>1473</v>
      </c>
      <c r="G848" s="272" t="s">
        <v>241</v>
      </c>
      <c r="H848" s="293">
        <v>100890</v>
      </c>
      <c r="I848" s="294">
        <v>21389</v>
      </c>
      <c r="J848" s="277">
        <f t="shared" si="43"/>
        <v>100890</v>
      </c>
      <c r="K848" s="277">
        <f t="shared" si="43"/>
        <v>21389</v>
      </c>
    </row>
    <row r="849" spans="1:11" ht="28.95" customHeight="1" x14ac:dyDescent="0.3">
      <c r="A849" s="286">
        <f t="shared" si="42"/>
        <v>812</v>
      </c>
      <c r="B849" s="272" t="s">
        <v>1753</v>
      </c>
      <c r="C849" s="297">
        <v>22.58</v>
      </c>
      <c r="D849" s="282"/>
      <c r="E849" s="274" t="s">
        <v>4281</v>
      </c>
      <c r="F849" s="272" t="s">
        <v>1473</v>
      </c>
      <c r="G849" s="272" t="s">
        <v>241</v>
      </c>
      <c r="H849" s="293">
        <v>104801</v>
      </c>
      <c r="I849" s="294">
        <v>25299</v>
      </c>
      <c r="J849" s="277">
        <f t="shared" si="43"/>
        <v>104801</v>
      </c>
      <c r="K849" s="277">
        <f t="shared" si="43"/>
        <v>25299</v>
      </c>
    </row>
    <row r="850" spans="1:11" ht="28.95" customHeight="1" x14ac:dyDescent="0.3">
      <c r="A850" s="286">
        <f t="shared" si="42"/>
        <v>813</v>
      </c>
      <c r="B850" s="272" t="s">
        <v>1753</v>
      </c>
      <c r="C850" s="297">
        <v>22.59</v>
      </c>
      <c r="D850" s="282"/>
      <c r="E850" s="274" t="s">
        <v>4282</v>
      </c>
      <c r="F850" s="272" t="s">
        <v>1473</v>
      </c>
      <c r="G850" s="272" t="s">
        <v>3438</v>
      </c>
      <c r="H850" s="293">
        <v>7534</v>
      </c>
      <c r="I850" s="294">
        <v>2165</v>
      </c>
      <c r="J850" s="277">
        <f t="shared" si="43"/>
        <v>7534</v>
      </c>
      <c r="K850" s="277">
        <f t="shared" si="43"/>
        <v>2165</v>
      </c>
    </row>
    <row r="851" spans="1:11" ht="28.95" customHeight="1" x14ac:dyDescent="0.3">
      <c r="A851" s="286">
        <f t="shared" si="42"/>
        <v>814</v>
      </c>
      <c r="B851" s="272" t="s">
        <v>1753</v>
      </c>
      <c r="C851" s="297">
        <v>22.6</v>
      </c>
      <c r="D851" s="282"/>
      <c r="E851" s="274" t="s">
        <v>4283</v>
      </c>
      <c r="F851" s="272" t="s">
        <v>1473</v>
      </c>
      <c r="G851" s="272" t="s">
        <v>3438</v>
      </c>
      <c r="H851" s="293">
        <v>7505</v>
      </c>
      <c r="I851" s="294">
        <v>2165</v>
      </c>
      <c r="J851" s="277">
        <f t="shared" si="43"/>
        <v>7505</v>
      </c>
      <c r="K851" s="277">
        <f t="shared" si="43"/>
        <v>2165</v>
      </c>
    </row>
    <row r="852" spans="1:11" ht="28.95" customHeight="1" x14ac:dyDescent="0.3">
      <c r="A852" s="286">
        <f t="shared" si="42"/>
        <v>815</v>
      </c>
      <c r="B852" s="272" t="s">
        <v>1753</v>
      </c>
      <c r="C852" s="297">
        <v>22.61</v>
      </c>
      <c r="D852" s="282"/>
      <c r="E852" s="274" t="s">
        <v>4284</v>
      </c>
      <c r="F852" s="272" t="s">
        <v>1473</v>
      </c>
      <c r="G852" s="272" t="s">
        <v>3438</v>
      </c>
      <c r="H852" s="293">
        <v>7695</v>
      </c>
      <c r="I852" s="294">
        <v>2165</v>
      </c>
      <c r="J852" s="277">
        <f t="shared" si="43"/>
        <v>7695</v>
      </c>
      <c r="K852" s="277">
        <f t="shared" si="43"/>
        <v>2165</v>
      </c>
    </row>
    <row r="853" spans="1:11" ht="28.95" customHeight="1" x14ac:dyDescent="0.3">
      <c r="A853" s="268" t="s">
        <v>4285</v>
      </c>
      <c r="B853" s="269"/>
      <c r="C853" s="269"/>
      <c r="D853" s="269"/>
      <c r="E853" s="269"/>
      <c r="F853" s="269"/>
      <c r="G853" s="269"/>
      <c r="H853" s="269"/>
      <c r="I853" s="270"/>
      <c r="J853" s="277">
        <f t="shared" si="43"/>
        <v>0</v>
      </c>
      <c r="K853" s="277">
        <f t="shared" si="43"/>
        <v>0</v>
      </c>
    </row>
    <row r="854" spans="1:11" ht="28.95" customHeight="1" x14ac:dyDescent="0.3">
      <c r="A854" s="286">
        <v>816</v>
      </c>
      <c r="B854" s="272" t="s">
        <v>1754</v>
      </c>
      <c r="C854" s="297">
        <v>23.01</v>
      </c>
      <c r="D854" s="282" t="s">
        <v>1211</v>
      </c>
      <c r="E854" s="274" t="s">
        <v>4286</v>
      </c>
      <c r="F854" s="272" t="s">
        <v>4287</v>
      </c>
      <c r="G854" s="272" t="s">
        <v>241</v>
      </c>
      <c r="H854" s="293">
        <v>101844</v>
      </c>
      <c r="I854" s="294">
        <v>16062</v>
      </c>
      <c r="J854" s="277">
        <f t="shared" si="43"/>
        <v>101844</v>
      </c>
      <c r="K854" s="277">
        <f t="shared" si="43"/>
        <v>16062</v>
      </c>
    </row>
    <row r="855" spans="1:11" ht="28.95" customHeight="1" x14ac:dyDescent="0.3">
      <c r="A855" s="292">
        <f>A854+1</f>
        <v>817</v>
      </c>
      <c r="B855" s="272" t="s">
        <v>1754</v>
      </c>
      <c r="C855" s="297">
        <v>23.02</v>
      </c>
      <c r="D855" s="282" t="s">
        <v>1212</v>
      </c>
      <c r="E855" s="274" t="s">
        <v>4288</v>
      </c>
      <c r="F855" s="272" t="s">
        <v>4289</v>
      </c>
      <c r="G855" s="272" t="s">
        <v>241</v>
      </c>
      <c r="H855" s="293">
        <v>97759</v>
      </c>
      <c r="I855" s="294">
        <v>14645</v>
      </c>
      <c r="J855" s="277">
        <f t="shared" si="43"/>
        <v>97759</v>
      </c>
      <c r="K855" s="277">
        <f t="shared" si="43"/>
        <v>14645</v>
      </c>
    </row>
    <row r="856" spans="1:11" ht="28.95" customHeight="1" x14ac:dyDescent="0.3">
      <c r="A856" s="292">
        <f t="shared" ref="A856:A864" si="44">A855+1</f>
        <v>818</v>
      </c>
      <c r="B856" s="272" t="s">
        <v>1754</v>
      </c>
      <c r="C856" s="297">
        <v>23.03</v>
      </c>
      <c r="D856" s="282" t="s">
        <v>1213</v>
      </c>
      <c r="E856" s="274" t="s">
        <v>4290</v>
      </c>
      <c r="F856" s="272" t="s">
        <v>4291</v>
      </c>
      <c r="G856" s="272" t="s">
        <v>241</v>
      </c>
      <c r="H856" s="293">
        <v>98009</v>
      </c>
      <c r="I856" s="294">
        <v>14265</v>
      </c>
      <c r="J856" s="277">
        <f t="shared" si="43"/>
        <v>98009</v>
      </c>
      <c r="K856" s="277">
        <f t="shared" si="43"/>
        <v>14265</v>
      </c>
    </row>
    <row r="857" spans="1:11" ht="28.95" customHeight="1" x14ac:dyDescent="0.3">
      <c r="A857" s="292">
        <f t="shared" si="44"/>
        <v>819</v>
      </c>
      <c r="B857" s="272" t="s">
        <v>1754</v>
      </c>
      <c r="C857" s="297">
        <v>23.04</v>
      </c>
      <c r="D857" s="282" t="s">
        <v>1214</v>
      </c>
      <c r="E857" s="274" t="s">
        <v>4292</v>
      </c>
      <c r="F857" s="272" t="s">
        <v>4293</v>
      </c>
      <c r="G857" s="272" t="s">
        <v>241</v>
      </c>
      <c r="H857" s="293">
        <v>119459</v>
      </c>
      <c r="I857" s="294">
        <v>33890</v>
      </c>
      <c r="J857" s="277">
        <f t="shared" si="43"/>
        <v>119459</v>
      </c>
      <c r="K857" s="277">
        <f t="shared" si="43"/>
        <v>33890</v>
      </c>
    </row>
    <row r="858" spans="1:11" ht="28.95" customHeight="1" x14ac:dyDescent="0.3">
      <c r="A858" s="292">
        <f t="shared" si="44"/>
        <v>820</v>
      </c>
      <c r="B858" s="272" t="s">
        <v>1754</v>
      </c>
      <c r="C858" s="297">
        <v>23.05</v>
      </c>
      <c r="D858" s="282" t="s">
        <v>1215</v>
      </c>
      <c r="E858" s="274" t="s">
        <v>4294</v>
      </c>
      <c r="F858" s="272" t="s">
        <v>1496</v>
      </c>
      <c r="G858" s="272" t="s">
        <v>3515</v>
      </c>
      <c r="H858" s="293">
        <v>7257</v>
      </c>
      <c r="I858" s="294">
        <v>3898</v>
      </c>
      <c r="J858" s="277">
        <f t="shared" si="43"/>
        <v>7257</v>
      </c>
      <c r="K858" s="277">
        <f t="shared" si="43"/>
        <v>3898</v>
      </c>
    </row>
    <row r="859" spans="1:11" ht="28.95" customHeight="1" x14ac:dyDescent="0.3">
      <c r="A859" s="292">
        <f t="shared" si="44"/>
        <v>821</v>
      </c>
      <c r="B859" s="272" t="s">
        <v>1754</v>
      </c>
      <c r="C859" s="297">
        <v>23.06</v>
      </c>
      <c r="D859" s="282" t="s">
        <v>1215</v>
      </c>
      <c r="E859" s="274" t="s">
        <v>4295</v>
      </c>
      <c r="F859" s="272" t="s">
        <v>1496</v>
      </c>
      <c r="G859" s="272" t="s">
        <v>241</v>
      </c>
      <c r="H859" s="293">
        <v>123398</v>
      </c>
      <c r="I859" s="294">
        <v>36975</v>
      </c>
      <c r="J859" s="277">
        <f t="shared" si="43"/>
        <v>123398</v>
      </c>
      <c r="K859" s="277">
        <f t="shared" si="43"/>
        <v>36975</v>
      </c>
    </row>
    <row r="860" spans="1:11" ht="28.95" customHeight="1" x14ac:dyDescent="0.3">
      <c r="A860" s="292">
        <f t="shared" si="44"/>
        <v>822</v>
      </c>
      <c r="B860" s="272" t="s">
        <v>1754</v>
      </c>
      <c r="C860" s="297">
        <v>23.07</v>
      </c>
      <c r="D860" s="282" t="s">
        <v>1215</v>
      </c>
      <c r="E860" s="274" t="s">
        <v>4296</v>
      </c>
      <c r="F860" s="272" t="s">
        <v>4297</v>
      </c>
      <c r="G860" s="272" t="s">
        <v>241</v>
      </c>
      <c r="H860" s="293">
        <v>114831</v>
      </c>
      <c r="I860" s="294">
        <v>22701</v>
      </c>
      <c r="J860" s="277">
        <f t="shared" si="43"/>
        <v>114831</v>
      </c>
      <c r="K860" s="277">
        <f t="shared" si="43"/>
        <v>22701</v>
      </c>
    </row>
    <row r="861" spans="1:11" ht="28.95" customHeight="1" x14ac:dyDescent="0.3">
      <c r="A861" s="292">
        <f t="shared" si="44"/>
        <v>823</v>
      </c>
      <c r="B861" s="272" t="s">
        <v>4298</v>
      </c>
      <c r="C861" s="297">
        <v>23.08</v>
      </c>
      <c r="D861" s="282" t="s">
        <v>1215</v>
      </c>
      <c r="E861" s="274" t="s">
        <v>4299</v>
      </c>
      <c r="F861" s="272" t="s">
        <v>1562</v>
      </c>
      <c r="G861" s="272" t="s">
        <v>390</v>
      </c>
      <c r="H861" s="293">
        <v>11</v>
      </c>
      <c r="I861" s="294">
        <v>8</v>
      </c>
      <c r="J861" s="277">
        <f t="shared" si="43"/>
        <v>11</v>
      </c>
      <c r="K861" s="277">
        <f t="shared" si="43"/>
        <v>8</v>
      </c>
    </row>
    <row r="862" spans="1:11" ht="28.95" customHeight="1" x14ac:dyDescent="0.3">
      <c r="A862" s="292">
        <f t="shared" si="44"/>
        <v>824</v>
      </c>
      <c r="B862" s="272" t="s">
        <v>1754</v>
      </c>
      <c r="C862" s="297">
        <v>23.09</v>
      </c>
      <c r="D862" s="282" t="s">
        <v>1216</v>
      </c>
      <c r="E862" s="274" t="s">
        <v>4300</v>
      </c>
      <c r="F862" s="272" t="s">
        <v>4301</v>
      </c>
      <c r="G862" s="272" t="s">
        <v>3515</v>
      </c>
      <c r="H862" s="293">
        <v>2100</v>
      </c>
      <c r="I862" s="294">
        <v>267</v>
      </c>
      <c r="J862" s="277">
        <f t="shared" si="43"/>
        <v>2100</v>
      </c>
      <c r="K862" s="277">
        <f t="shared" si="43"/>
        <v>267</v>
      </c>
    </row>
    <row r="863" spans="1:11" ht="28.95" customHeight="1" x14ac:dyDescent="0.3">
      <c r="A863" s="292">
        <f t="shared" si="44"/>
        <v>825</v>
      </c>
      <c r="B863" s="272" t="s">
        <v>1754</v>
      </c>
      <c r="C863" s="297">
        <v>23.11</v>
      </c>
      <c r="D863" s="282"/>
      <c r="E863" s="274" t="s">
        <v>4302</v>
      </c>
      <c r="F863" s="272" t="s">
        <v>4301</v>
      </c>
      <c r="G863" s="272" t="s">
        <v>241</v>
      </c>
      <c r="H863" s="293">
        <v>118790</v>
      </c>
      <c r="I863" s="294">
        <v>22701</v>
      </c>
      <c r="J863" s="277">
        <f t="shared" si="43"/>
        <v>118790</v>
      </c>
      <c r="K863" s="277">
        <f t="shared" si="43"/>
        <v>22701</v>
      </c>
    </row>
    <row r="864" spans="1:11" ht="28.95" customHeight="1" x14ac:dyDescent="0.3">
      <c r="A864" s="292">
        <f t="shared" si="44"/>
        <v>826</v>
      </c>
      <c r="B864" s="272" t="s">
        <v>1754</v>
      </c>
      <c r="C864" s="297">
        <v>23.12</v>
      </c>
      <c r="D864" s="282"/>
      <c r="E864" s="274" t="s">
        <v>4303</v>
      </c>
      <c r="F864" s="272" t="s">
        <v>4301</v>
      </c>
      <c r="G864" s="272" t="s">
        <v>241</v>
      </c>
      <c r="H864" s="293">
        <v>118790</v>
      </c>
      <c r="I864" s="294">
        <v>22701</v>
      </c>
      <c r="J864" s="277">
        <f t="shared" si="43"/>
        <v>118790</v>
      </c>
      <c r="K864" s="277">
        <f t="shared" si="43"/>
        <v>22701</v>
      </c>
    </row>
    <row r="865" spans="1:11" ht="28.95" customHeight="1" x14ac:dyDescent="0.3">
      <c r="A865" s="268" t="s">
        <v>4304</v>
      </c>
      <c r="B865" s="269"/>
      <c r="C865" s="269"/>
      <c r="D865" s="269"/>
      <c r="E865" s="269"/>
      <c r="F865" s="269"/>
      <c r="G865" s="269"/>
      <c r="H865" s="269"/>
      <c r="I865" s="270"/>
      <c r="J865" s="277">
        <f t="shared" si="43"/>
        <v>0</v>
      </c>
      <c r="K865" s="277">
        <f t="shared" si="43"/>
        <v>0</v>
      </c>
    </row>
    <row r="866" spans="1:11" ht="28.95" customHeight="1" x14ac:dyDescent="0.3">
      <c r="A866" s="292">
        <f>A864+1</f>
        <v>827</v>
      </c>
      <c r="B866" s="272" t="s">
        <v>1755</v>
      </c>
      <c r="C866" s="297">
        <v>24.01</v>
      </c>
      <c r="D866" s="282" t="s">
        <v>1217</v>
      </c>
      <c r="E866" s="274" t="s">
        <v>4305</v>
      </c>
      <c r="F866" s="272" t="s">
        <v>4306</v>
      </c>
      <c r="G866" s="272" t="s">
        <v>3438</v>
      </c>
      <c r="H866" s="293">
        <v>5830</v>
      </c>
      <c r="I866" s="294">
        <v>1616</v>
      </c>
      <c r="J866" s="277">
        <f t="shared" si="43"/>
        <v>5830</v>
      </c>
      <c r="K866" s="277">
        <f t="shared" si="43"/>
        <v>1616</v>
      </c>
    </row>
    <row r="867" spans="1:11" ht="28.95" customHeight="1" x14ac:dyDescent="0.3">
      <c r="A867" s="292">
        <f>A866+1</f>
        <v>828</v>
      </c>
      <c r="B867" s="272" t="s">
        <v>1755</v>
      </c>
      <c r="C867" s="297">
        <v>24.04</v>
      </c>
      <c r="D867" s="282" t="s">
        <v>1218</v>
      </c>
      <c r="E867" s="274" t="s">
        <v>4307</v>
      </c>
      <c r="F867" s="272" t="s">
        <v>4308</v>
      </c>
      <c r="G867" s="272" t="s">
        <v>3438</v>
      </c>
      <c r="H867" s="293">
        <v>6359</v>
      </c>
      <c r="I867" s="294">
        <v>1616</v>
      </c>
      <c r="J867" s="277">
        <f t="shared" si="43"/>
        <v>6359</v>
      </c>
      <c r="K867" s="277">
        <f t="shared" si="43"/>
        <v>1616</v>
      </c>
    </row>
    <row r="868" spans="1:11" ht="28.95" customHeight="1" x14ac:dyDescent="0.3">
      <c r="A868" s="292">
        <f t="shared" ref="A868:A874" si="45">A867+1</f>
        <v>829</v>
      </c>
      <c r="B868" s="272" t="s">
        <v>1755</v>
      </c>
      <c r="C868" s="297">
        <v>24.06</v>
      </c>
      <c r="D868" s="282" t="s">
        <v>1218</v>
      </c>
      <c r="E868" s="274" t="s">
        <v>4309</v>
      </c>
      <c r="F868" s="272" t="s">
        <v>4308</v>
      </c>
      <c r="G868" s="272" t="s">
        <v>3438</v>
      </c>
      <c r="H868" s="293">
        <v>6721</v>
      </c>
      <c r="I868" s="294">
        <v>1616</v>
      </c>
      <c r="J868" s="277">
        <f t="shared" si="43"/>
        <v>6721</v>
      </c>
      <c r="K868" s="277">
        <f t="shared" si="43"/>
        <v>1616</v>
      </c>
    </row>
    <row r="869" spans="1:11" ht="28.95" customHeight="1" x14ac:dyDescent="0.3">
      <c r="A869" s="292">
        <f t="shared" si="45"/>
        <v>830</v>
      </c>
      <c r="B869" s="272" t="s">
        <v>1755</v>
      </c>
      <c r="C869" s="297">
        <v>24.08</v>
      </c>
      <c r="D869" s="282" t="s">
        <v>1219</v>
      </c>
      <c r="E869" s="274" t="s">
        <v>4310</v>
      </c>
      <c r="F869" s="272" t="s">
        <v>4311</v>
      </c>
      <c r="G869" s="272" t="s">
        <v>3438</v>
      </c>
      <c r="H869" s="293">
        <v>6359</v>
      </c>
      <c r="I869" s="294">
        <v>1616</v>
      </c>
      <c r="J869" s="277">
        <f t="shared" si="43"/>
        <v>6359</v>
      </c>
      <c r="K869" s="277">
        <f t="shared" si="43"/>
        <v>1616</v>
      </c>
    </row>
    <row r="870" spans="1:11" ht="28.95" customHeight="1" x14ac:dyDescent="0.3">
      <c r="A870" s="292">
        <f t="shared" si="45"/>
        <v>831</v>
      </c>
      <c r="B870" s="272" t="s">
        <v>1755</v>
      </c>
      <c r="C870" s="297">
        <v>24.1</v>
      </c>
      <c r="D870" s="282" t="s">
        <v>1219</v>
      </c>
      <c r="E870" s="274" t="s">
        <v>4312</v>
      </c>
      <c r="F870" s="272" t="s">
        <v>4311</v>
      </c>
      <c r="G870" s="272" t="s">
        <v>3438</v>
      </c>
      <c r="H870" s="293">
        <v>6721</v>
      </c>
      <c r="I870" s="294">
        <v>1616</v>
      </c>
      <c r="J870" s="277">
        <f t="shared" si="43"/>
        <v>6721</v>
      </c>
      <c r="K870" s="277">
        <f t="shared" si="43"/>
        <v>1616</v>
      </c>
    </row>
    <row r="871" spans="1:11" ht="28.95" customHeight="1" x14ac:dyDescent="0.3">
      <c r="A871" s="292">
        <f t="shared" si="45"/>
        <v>832</v>
      </c>
      <c r="B871" s="272" t="s">
        <v>1755</v>
      </c>
      <c r="C871" s="297">
        <v>24.12</v>
      </c>
      <c r="D871" s="282" t="s">
        <v>1220</v>
      </c>
      <c r="E871" s="274" t="s">
        <v>4313</v>
      </c>
      <c r="F871" s="272" t="s">
        <v>4314</v>
      </c>
      <c r="G871" s="272" t="s">
        <v>3438</v>
      </c>
      <c r="H871" s="293">
        <v>12940</v>
      </c>
      <c r="I871" s="294">
        <v>4248</v>
      </c>
      <c r="J871" s="277">
        <f t="shared" si="43"/>
        <v>12940</v>
      </c>
      <c r="K871" s="277">
        <f t="shared" si="43"/>
        <v>4248</v>
      </c>
    </row>
    <row r="872" spans="1:11" ht="28.95" customHeight="1" x14ac:dyDescent="0.3">
      <c r="A872" s="292">
        <f t="shared" si="45"/>
        <v>833</v>
      </c>
      <c r="B872" s="272" t="s">
        <v>1755</v>
      </c>
      <c r="C872" s="297">
        <v>24.14</v>
      </c>
      <c r="D872" s="282" t="s">
        <v>1221</v>
      </c>
      <c r="E872" s="274" t="s">
        <v>4315</v>
      </c>
      <c r="F872" s="272" t="s">
        <v>4316</v>
      </c>
      <c r="G872" s="272" t="s">
        <v>3438</v>
      </c>
      <c r="H872" s="293">
        <v>6359</v>
      </c>
      <c r="I872" s="294">
        <v>1778</v>
      </c>
      <c r="J872" s="277">
        <f t="shared" si="43"/>
        <v>6359</v>
      </c>
      <c r="K872" s="277">
        <f t="shared" si="43"/>
        <v>1778</v>
      </c>
    </row>
    <row r="873" spans="1:11" ht="28.95" customHeight="1" x14ac:dyDescent="0.3">
      <c r="A873" s="292">
        <f t="shared" si="45"/>
        <v>834</v>
      </c>
      <c r="B873" s="272" t="s">
        <v>1755</v>
      </c>
      <c r="C873" s="297">
        <v>24.15</v>
      </c>
      <c r="D873" s="282" t="s">
        <v>1221</v>
      </c>
      <c r="E873" s="274" t="s">
        <v>4317</v>
      </c>
      <c r="F873" s="272" t="s">
        <v>4316</v>
      </c>
      <c r="G873" s="272" t="s">
        <v>3438</v>
      </c>
      <c r="H873" s="293">
        <v>6721</v>
      </c>
      <c r="I873" s="294">
        <v>1778</v>
      </c>
      <c r="J873" s="277">
        <f t="shared" si="43"/>
        <v>6721</v>
      </c>
      <c r="K873" s="277">
        <f t="shared" si="43"/>
        <v>1778</v>
      </c>
    </row>
    <row r="874" spans="1:11" ht="28.95" customHeight="1" x14ac:dyDescent="0.3">
      <c r="A874" s="292">
        <f t="shared" si="45"/>
        <v>835</v>
      </c>
      <c r="B874" s="272" t="s">
        <v>1755</v>
      </c>
      <c r="C874" s="297">
        <v>24.16</v>
      </c>
      <c r="D874" s="282" t="s">
        <v>1222</v>
      </c>
      <c r="E874" s="274" t="s">
        <v>4318</v>
      </c>
      <c r="F874" s="272" t="s">
        <v>4319</v>
      </c>
      <c r="G874" s="272" t="s">
        <v>3438</v>
      </c>
      <c r="H874" s="293">
        <v>6359</v>
      </c>
      <c r="I874" s="294">
        <v>1778</v>
      </c>
      <c r="J874" s="277">
        <f t="shared" si="43"/>
        <v>6359</v>
      </c>
      <c r="K874" s="277">
        <f t="shared" si="43"/>
        <v>1778</v>
      </c>
    </row>
    <row r="875" spans="1:11" ht="28.95" customHeight="1" x14ac:dyDescent="0.3">
      <c r="A875" s="268" t="s">
        <v>4320</v>
      </c>
      <c r="B875" s="269"/>
      <c r="C875" s="269"/>
      <c r="D875" s="269"/>
      <c r="E875" s="269"/>
      <c r="F875" s="269"/>
      <c r="G875" s="269"/>
      <c r="H875" s="269"/>
      <c r="I875" s="270"/>
      <c r="J875" s="277">
        <f t="shared" si="43"/>
        <v>0</v>
      </c>
      <c r="K875" s="277">
        <f t="shared" si="43"/>
        <v>0</v>
      </c>
    </row>
    <row r="876" spans="1:11" ht="28.95" customHeight="1" x14ac:dyDescent="0.3">
      <c r="A876" s="292">
        <f>A874+1</f>
        <v>836</v>
      </c>
      <c r="B876" s="272" t="s">
        <v>1756</v>
      </c>
      <c r="C876" s="297">
        <v>25.11</v>
      </c>
      <c r="D876" s="282" t="s">
        <v>1223</v>
      </c>
      <c r="E876" s="274" t="s">
        <v>4321</v>
      </c>
      <c r="F876" s="272" t="s">
        <v>4322</v>
      </c>
      <c r="G876" s="272" t="s">
        <v>3438</v>
      </c>
      <c r="H876" s="293">
        <v>7104</v>
      </c>
      <c r="I876" s="294">
        <v>2110</v>
      </c>
      <c r="J876" s="277">
        <f t="shared" si="43"/>
        <v>7104</v>
      </c>
      <c r="K876" s="277">
        <f t="shared" si="43"/>
        <v>2110</v>
      </c>
    </row>
    <row r="877" spans="1:11" ht="28.95" customHeight="1" x14ac:dyDescent="0.3">
      <c r="A877" s="292">
        <f>A876+1</f>
        <v>837</v>
      </c>
      <c r="B877" s="272" t="s">
        <v>1756</v>
      </c>
      <c r="C877" s="297">
        <v>25.13</v>
      </c>
      <c r="D877" s="282" t="s">
        <v>1223</v>
      </c>
      <c r="E877" s="274" t="s">
        <v>4323</v>
      </c>
      <c r="F877" s="272" t="s">
        <v>4322</v>
      </c>
      <c r="G877" s="272" t="s">
        <v>3438</v>
      </c>
      <c r="H877" s="293">
        <v>7287</v>
      </c>
      <c r="I877" s="294">
        <v>2110</v>
      </c>
      <c r="J877" s="277">
        <f t="shared" si="43"/>
        <v>7287</v>
      </c>
      <c r="K877" s="277">
        <f t="shared" si="43"/>
        <v>2110</v>
      </c>
    </row>
    <row r="878" spans="1:11" ht="28.95" customHeight="1" x14ac:dyDescent="0.3">
      <c r="A878" s="292">
        <f t="shared" ref="A878:A895" si="46">A877+1</f>
        <v>838</v>
      </c>
      <c r="B878" s="272" t="s">
        <v>1756</v>
      </c>
      <c r="C878" s="297">
        <v>25.15</v>
      </c>
      <c r="D878" s="282" t="s">
        <v>1223</v>
      </c>
      <c r="E878" s="274" t="s">
        <v>4324</v>
      </c>
      <c r="F878" s="272" t="s">
        <v>4322</v>
      </c>
      <c r="G878" s="272" t="s">
        <v>3438</v>
      </c>
      <c r="H878" s="293">
        <v>7471</v>
      </c>
      <c r="I878" s="294">
        <v>2110</v>
      </c>
      <c r="J878" s="277">
        <f t="shared" si="43"/>
        <v>7471</v>
      </c>
      <c r="K878" s="277">
        <f t="shared" si="43"/>
        <v>2110</v>
      </c>
    </row>
    <row r="879" spans="1:11" ht="28.95" customHeight="1" x14ac:dyDescent="0.3">
      <c r="A879" s="292">
        <f t="shared" si="46"/>
        <v>839</v>
      </c>
      <c r="B879" s="272" t="s">
        <v>1756</v>
      </c>
      <c r="C879" s="297">
        <v>25.17</v>
      </c>
      <c r="D879" s="282" t="s">
        <v>1223</v>
      </c>
      <c r="E879" s="274" t="s">
        <v>4325</v>
      </c>
      <c r="F879" s="272" t="s">
        <v>4322</v>
      </c>
      <c r="G879" s="272" t="s">
        <v>3438</v>
      </c>
      <c r="H879" s="293">
        <v>7562</v>
      </c>
      <c r="I879" s="294">
        <v>2110</v>
      </c>
      <c r="J879" s="277">
        <f t="shared" si="43"/>
        <v>7562</v>
      </c>
      <c r="K879" s="277">
        <f t="shared" si="43"/>
        <v>2110</v>
      </c>
    </row>
    <row r="880" spans="1:11" ht="28.95" customHeight="1" x14ac:dyDescent="0.3">
      <c r="A880" s="292">
        <f t="shared" si="46"/>
        <v>840</v>
      </c>
      <c r="B880" s="272" t="s">
        <v>1756</v>
      </c>
      <c r="C880" s="297">
        <v>25.19</v>
      </c>
      <c r="D880" s="282" t="s">
        <v>1223</v>
      </c>
      <c r="E880" s="274" t="s">
        <v>4326</v>
      </c>
      <c r="F880" s="272" t="s">
        <v>4322</v>
      </c>
      <c r="G880" s="272" t="s">
        <v>3438</v>
      </c>
      <c r="H880" s="293">
        <v>7801</v>
      </c>
      <c r="I880" s="294">
        <v>2110</v>
      </c>
      <c r="J880" s="277">
        <f t="shared" si="43"/>
        <v>7801</v>
      </c>
      <c r="K880" s="277">
        <f t="shared" si="43"/>
        <v>2110</v>
      </c>
    </row>
    <row r="881" spans="1:11" ht="28.95" customHeight="1" x14ac:dyDescent="0.3">
      <c r="A881" s="292">
        <f t="shared" si="46"/>
        <v>841</v>
      </c>
      <c r="B881" s="272" t="s">
        <v>1756</v>
      </c>
      <c r="C881" s="297">
        <v>25.31</v>
      </c>
      <c r="D881" s="282" t="s">
        <v>1224</v>
      </c>
      <c r="E881" s="274" t="s">
        <v>4327</v>
      </c>
      <c r="F881" s="272" t="s">
        <v>4328</v>
      </c>
      <c r="G881" s="272" t="s">
        <v>3438</v>
      </c>
      <c r="H881" s="293">
        <v>13783</v>
      </c>
      <c r="I881" s="294">
        <v>5252</v>
      </c>
      <c r="J881" s="277">
        <f t="shared" si="43"/>
        <v>13783</v>
      </c>
      <c r="K881" s="277">
        <f t="shared" si="43"/>
        <v>5252</v>
      </c>
    </row>
    <row r="882" spans="1:11" ht="28.95" customHeight="1" x14ac:dyDescent="0.3">
      <c r="A882" s="292">
        <f t="shared" si="46"/>
        <v>842</v>
      </c>
      <c r="B882" s="272" t="s">
        <v>1756</v>
      </c>
      <c r="C882" s="297">
        <v>25.33</v>
      </c>
      <c r="D882" s="282" t="s">
        <v>1224</v>
      </c>
      <c r="E882" s="274" t="s">
        <v>4329</v>
      </c>
      <c r="F882" s="272" t="s">
        <v>4330</v>
      </c>
      <c r="G882" s="272" t="s">
        <v>3438</v>
      </c>
      <c r="H882" s="293">
        <v>13967</v>
      </c>
      <c r="I882" s="294">
        <v>5252</v>
      </c>
      <c r="J882" s="277">
        <f t="shared" si="43"/>
        <v>13967</v>
      </c>
      <c r="K882" s="277">
        <f t="shared" si="43"/>
        <v>5252</v>
      </c>
    </row>
    <row r="883" spans="1:11" ht="28.95" customHeight="1" x14ac:dyDescent="0.3">
      <c r="A883" s="292">
        <f t="shared" si="46"/>
        <v>843</v>
      </c>
      <c r="B883" s="272" t="s">
        <v>1756</v>
      </c>
      <c r="C883" s="297">
        <v>25.35</v>
      </c>
      <c r="D883" s="282" t="s">
        <v>1224</v>
      </c>
      <c r="E883" s="274" t="s">
        <v>4331</v>
      </c>
      <c r="F883" s="272" t="s">
        <v>4328</v>
      </c>
      <c r="G883" s="272" t="s">
        <v>3438</v>
      </c>
      <c r="H883" s="293">
        <v>14150</v>
      </c>
      <c r="I883" s="294">
        <v>5252</v>
      </c>
      <c r="J883" s="277">
        <f t="shared" si="43"/>
        <v>14150</v>
      </c>
      <c r="K883" s="277">
        <f t="shared" si="43"/>
        <v>5252</v>
      </c>
    </row>
    <row r="884" spans="1:11" ht="28.95" customHeight="1" x14ac:dyDescent="0.3">
      <c r="A884" s="292">
        <f t="shared" si="46"/>
        <v>844</v>
      </c>
      <c r="B884" s="272" t="s">
        <v>1756</v>
      </c>
      <c r="C884" s="297">
        <v>25.37</v>
      </c>
      <c r="D884" s="282" t="s">
        <v>1224</v>
      </c>
      <c r="E884" s="274" t="s">
        <v>4332</v>
      </c>
      <c r="F884" s="272" t="s">
        <v>4328</v>
      </c>
      <c r="G884" s="272" t="s">
        <v>3438</v>
      </c>
      <c r="H884" s="293">
        <v>14242</v>
      </c>
      <c r="I884" s="294">
        <v>5252</v>
      </c>
      <c r="J884" s="277">
        <f t="shared" si="43"/>
        <v>14242</v>
      </c>
      <c r="K884" s="277">
        <f t="shared" si="43"/>
        <v>5252</v>
      </c>
    </row>
    <row r="885" spans="1:11" ht="28.95" customHeight="1" x14ac:dyDescent="0.3">
      <c r="A885" s="292">
        <f t="shared" si="46"/>
        <v>845</v>
      </c>
      <c r="B885" s="272" t="s">
        <v>1756</v>
      </c>
      <c r="C885" s="297">
        <v>25.39</v>
      </c>
      <c r="D885" s="282" t="s">
        <v>1224</v>
      </c>
      <c r="E885" s="274" t="s">
        <v>4333</v>
      </c>
      <c r="F885" s="272" t="s">
        <v>4328</v>
      </c>
      <c r="G885" s="272" t="s">
        <v>3438</v>
      </c>
      <c r="H885" s="293">
        <v>14333</v>
      </c>
      <c r="I885" s="294">
        <v>5252</v>
      </c>
      <c r="J885" s="277">
        <f t="shared" si="43"/>
        <v>14333</v>
      </c>
      <c r="K885" s="277">
        <f t="shared" si="43"/>
        <v>5252</v>
      </c>
    </row>
    <row r="886" spans="1:11" ht="28.95" customHeight="1" x14ac:dyDescent="0.3">
      <c r="A886" s="292">
        <f t="shared" si="46"/>
        <v>846</v>
      </c>
      <c r="B886" s="272" t="s">
        <v>1756</v>
      </c>
      <c r="C886" s="297">
        <v>25.5</v>
      </c>
      <c r="D886" s="282" t="s">
        <v>1225</v>
      </c>
      <c r="E886" s="274" t="s">
        <v>4334</v>
      </c>
      <c r="F886" s="272" t="s">
        <v>4335</v>
      </c>
      <c r="G886" s="272" t="s">
        <v>3438</v>
      </c>
      <c r="H886" s="293">
        <v>12269</v>
      </c>
      <c r="I886" s="294">
        <v>5085</v>
      </c>
      <c r="J886" s="277">
        <f t="shared" si="43"/>
        <v>12269</v>
      </c>
      <c r="K886" s="277">
        <f t="shared" si="43"/>
        <v>5085</v>
      </c>
    </row>
    <row r="887" spans="1:11" ht="28.95" customHeight="1" x14ac:dyDescent="0.3">
      <c r="A887" s="292">
        <f t="shared" si="46"/>
        <v>847</v>
      </c>
      <c r="B887" s="272" t="s">
        <v>1756</v>
      </c>
      <c r="C887" s="297">
        <v>25.52</v>
      </c>
      <c r="D887" s="282" t="s">
        <v>1225</v>
      </c>
      <c r="E887" s="274" t="s">
        <v>4336</v>
      </c>
      <c r="F887" s="272" t="s">
        <v>4335</v>
      </c>
      <c r="G887" s="272" t="s">
        <v>3438</v>
      </c>
      <c r="H887" s="293">
        <v>12452</v>
      </c>
      <c r="I887" s="294">
        <v>5085</v>
      </c>
      <c r="J887" s="277">
        <f t="shared" si="43"/>
        <v>12452</v>
      </c>
      <c r="K887" s="277">
        <f t="shared" si="43"/>
        <v>5085</v>
      </c>
    </row>
    <row r="888" spans="1:11" ht="28.95" customHeight="1" x14ac:dyDescent="0.3">
      <c r="A888" s="292">
        <f t="shared" si="46"/>
        <v>848</v>
      </c>
      <c r="B888" s="272" t="s">
        <v>1756</v>
      </c>
      <c r="C888" s="297">
        <v>25.54</v>
      </c>
      <c r="D888" s="282" t="s">
        <v>1225</v>
      </c>
      <c r="E888" s="274" t="s">
        <v>4337</v>
      </c>
      <c r="F888" s="272" t="s">
        <v>4335</v>
      </c>
      <c r="G888" s="272" t="s">
        <v>3438</v>
      </c>
      <c r="H888" s="293">
        <v>12635</v>
      </c>
      <c r="I888" s="294">
        <v>5085</v>
      </c>
      <c r="J888" s="277">
        <f t="shared" si="43"/>
        <v>12635</v>
      </c>
      <c r="K888" s="277">
        <f t="shared" si="43"/>
        <v>5085</v>
      </c>
    </row>
    <row r="889" spans="1:11" ht="28.95" customHeight="1" x14ac:dyDescent="0.3">
      <c r="A889" s="292">
        <f t="shared" si="46"/>
        <v>849</v>
      </c>
      <c r="B889" s="272" t="s">
        <v>1756</v>
      </c>
      <c r="C889" s="297">
        <v>25.56</v>
      </c>
      <c r="D889" s="282" t="s">
        <v>1225</v>
      </c>
      <c r="E889" s="274" t="s">
        <v>4338</v>
      </c>
      <c r="F889" s="272" t="s">
        <v>4335</v>
      </c>
      <c r="G889" s="272" t="s">
        <v>3438</v>
      </c>
      <c r="H889" s="293">
        <v>12727</v>
      </c>
      <c r="I889" s="294">
        <v>5085</v>
      </c>
      <c r="J889" s="277">
        <f t="shared" si="43"/>
        <v>12727</v>
      </c>
      <c r="K889" s="277">
        <f t="shared" si="43"/>
        <v>5085</v>
      </c>
    </row>
    <row r="890" spans="1:11" ht="28.95" customHeight="1" x14ac:dyDescent="0.3">
      <c r="A890" s="292">
        <f t="shared" si="46"/>
        <v>850</v>
      </c>
      <c r="B890" s="272" t="s">
        <v>1756</v>
      </c>
      <c r="C890" s="297">
        <v>25.58</v>
      </c>
      <c r="D890" s="282" t="s">
        <v>1225</v>
      </c>
      <c r="E890" s="274" t="s">
        <v>4339</v>
      </c>
      <c r="F890" s="272" t="s">
        <v>4335</v>
      </c>
      <c r="G890" s="272" t="s">
        <v>3438</v>
      </c>
      <c r="H890" s="293">
        <v>13002</v>
      </c>
      <c r="I890" s="294">
        <v>5085</v>
      </c>
      <c r="J890" s="277">
        <f t="shared" si="43"/>
        <v>13002</v>
      </c>
      <c r="K890" s="277">
        <f t="shared" si="43"/>
        <v>5085</v>
      </c>
    </row>
    <row r="891" spans="1:11" ht="28.95" customHeight="1" x14ac:dyDescent="0.3">
      <c r="A891" s="292">
        <f t="shared" si="46"/>
        <v>851</v>
      </c>
      <c r="B891" s="272" t="s">
        <v>1756</v>
      </c>
      <c r="C891" s="297">
        <v>25.7</v>
      </c>
      <c r="D891" s="282" t="s">
        <v>1226</v>
      </c>
      <c r="E891" s="274" t="s">
        <v>4340</v>
      </c>
      <c r="F891" s="272" t="s">
        <v>4341</v>
      </c>
      <c r="G891" s="272" t="s">
        <v>3438</v>
      </c>
      <c r="H891" s="293">
        <v>13932</v>
      </c>
      <c r="I891" s="294">
        <v>5988</v>
      </c>
      <c r="J891" s="277">
        <f t="shared" si="43"/>
        <v>13932</v>
      </c>
      <c r="K891" s="277">
        <f t="shared" si="43"/>
        <v>5988</v>
      </c>
    </row>
    <row r="892" spans="1:11" ht="28.95" customHeight="1" x14ac:dyDescent="0.3">
      <c r="A892" s="292">
        <f t="shared" si="46"/>
        <v>852</v>
      </c>
      <c r="B892" s="272" t="s">
        <v>1756</v>
      </c>
      <c r="C892" s="297">
        <v>25.72</v>
      </c>
      <c r="D892" s="282" t="s">
        <v>1226</v>
      </c>
      <c r="E892" s="274" t="s">
        <v>4342</v>
      </c>
      <c r="F892" s="272" t="s">
        <v>4341</v>
      </c>
      <c r="G892" s="272" t="s">
        <v>3438</v>
      </c>
      <c r="H892" s="293">
        <v>14116</v>
      </c>
      <c r="I892" s="294">
        <v>5988</v>
      </c>
      <c r="J892" s="277">
        <f t="shared" si="43"/>
        <v>14116</v>
      </c>
      <c r="K892" s="277">
        <f t="shared" si="43"/>
        <v>5988</v>
      </c>
    </row>
    <row r="893" spans="1:11" ht="28.95" customHeight="1" x14ac:dyDescent="0.3">
      <c r="A893" s="292">
        <f t="shared" si="46"/>
        <v>853</v>
      </c>
      <c r="B893" s="272" t="s">
        <v>1756</v>
      </c>
      <c r="C893" s="297">
        <v>25.74</v>
      </c>
      <c r="D893" s="282" t="s">
        <v>1226</v>
      </c>
      <c r="E893" s="274" t="s">
        <v>4343</v>
      </c>
      <c r="F893" s="272" t="s">
        <v>4341</v>
      </c>
      <c r="G893" s="272" t="s">
        <v>3438</v>
      </c>
      <c r="H893" s="293">
        <v>14299</v>
      </c>
      <c r="I893" s="294">
        <v>5988</v>
      </c>
      <c r="J893" s="277">
        <f t="shared" si="43"/>
        <v>14299</v>
      </c>
      <c r="K893" s="277">
        <f t="shared" si="43"/>
        <v>5988</v>
      </c>
    </row>
    <row r="894" spans="1:11" ht="28.95" customHeight="1" x14ac:dyDescent="0.3">
      <c r="A894" s="292">
        <f t="shared" si="46"/>
        <v>854</v>
      </c>
      <c r="B894" s="272" t="s">
        <v>1756</v>
      </c>
      <c r="C894" s="297">
        <v>25.76</v>
      </c>
      <c r="D894" s="282" t="s">
        <v>1226</v>
      </c>
      <c r="E894" s="274" t="s">
        <v>4344</v>
      </c>
      <c r="F894" s="272" t="s">
        <v>4341</v>
      </c>
      <c r="G894" s="272" t="s">
        <v>3438</v>
      </c>
      <c r="H894" s="293">
        <v>14391</v>
      </c>
      <c r="I894" s="294">
        <v>5988</v>
      </c>
      <c r="J894" s="277">
        <f t="shared" si="43"/>
        <v>14391</v>
      </c>
      <c r="K894" s="277">
        <f t="shared" si="43"/>
        <v>5988</v>
      </c>
    </row>
    <row r="895" spans="1:11" ht="28.95" customHeight="1" x14ac:dyDescent="0.3">
      <c r="A895" s="292">
        <f t="shared" si="46"/>
        <v>855</v>
      </c>
      <c r="B895" s="272" t="s">
        <v>1756</v>
      </c>
      <c r="C895" s="297">
        <v>25.78</v>
      </c>
      <c r="D895" s="282" t="s">
        <v>1226</v>
      </c>
      <c r="E895" s="274" t="s">
        <v>4345</v>
      </c>
      <c r="F895" s="272" t="s">
        <v>4341</v>
      </c>
      <c r="G895" s="272" t="s">
        <v>3438</v>
      </c>
      <c r="H895" s="293">
        <v>14666</v>
      </c>
      <c r="I895" s="294">
        <v>5988</v>
      </c>
      <c r="J895" s="277">
        <f t="shared" si="43"/>
        <v>14666</v>
      </c>
      <c r="K895" s="277">
        <f t="shared" si="43"/>
        <v>5988</v>
      </c>
    </row>
    <row r="896" spans="1:11" ht="28.95" customHeight="1" x14ac:dyDescent="0.3">
      <c r="A896" s="268" t="s">
        <v>4320</v>
      </c>
      <c r="B896" s="269"/>
      <c r="C896" s="269"/>
      <c r="D896" s="269"/>
      <c r="E896" s="269"/>
      <c r="F896" s="269"/>
      <c r="G896" s="269"/>
      <c r="H896" s="269"/>
      <c r="I896" s="270"/>
      <c r="J896" s="277">
        <f t="shared" si="43"/>
        <v>0</v>
      </c>
      <c r="K896" s="277">
        <f t="shared" si="43"/>
        <v>0</v>
      </c>
    </row>
    <row r="897" spans="1:11" ht="28.95" customHeight="1" x14ac:dyDescent="0.3">
      <c r="A897" s="292">
        <f>A895+1</f>
        <v>856</v>
      </c>
      <c r="B897" s="272" t="s">
        <v>1756</v>
      </c>
      <c r="C897" s="297">
        <v>26.05</v>
      </c>
      <c r="D897" s="282" t="s">
        <v>1227</v>
      </c>
      <c r="E897" s="274" t="s">
        <v>4346</v>
      </c>
      <c r="F897" s="272" t="s">
        <v>4347</v>
      </c>
      <c r="G897" s="272" t="s">
        <v>3438</v>
      </c>
      <c r="H897" s="293">
        <v>13932</v>
      </c>
      <c r="I897" s="294">
        <v>5988</v>
      </c>
      <c r="J897" s="277">
        <f t="shared" si="43"/>
        <v>13932</v>
      </c>
      <c r="K897" s="277">
        <f t="shared" si="43"/>
        <v>5988</v>
      </c>
    </row>
    <row r="898" spans="1:11" ht="28.95" customHeight="1" x14ac:dyDescent="0.3">
      <c r="A898" s="292">
        <f>A897+1</f>
        <v>857</v>
      </c>
      <c r="B898" s="272" t="s">
        <v>1756</v>
      </c>
      <c r="C898" s="297">
        <v>26.07</v>
      </c>
      <c r="D898" s="282" t="s">
        <v>1227</v>
      </c>
      <c r="E898" s="274" t="s">
        <v>4348</v>
      </c>
      <c r="F898" s="272" t="s">
        <v>4347</v>
      </c>
      <c r="G898" s="272" t="s">
        <v>3438</v>
      </c>
      <c r="H898" s="293">
        <v>14116</v>
      </c>
      <c r="I898" s="294">
        <v>5988</v>
      </c>
      <c r="J898" s="277">
        <f t="shared" si="43"/>
        <v>14116</v>
      </c>
      <c r="K898" s="277">
        <f t="shared" si="43"/>
        <v>5988</v>
      </c>
    </row>
    <row r="899" spans="1:11" ht="28.95" customHeight="1" x14ac:dyDescent="0.3">
      <c r="A899" s="292">
        <f t="shared" ref="A899:A929" si="47">A898+1</f>
        <v>858</v>
      </c>
      <c r="B899" s="272" t="s">
        <v>1756</v>
      </c>
      <c r="C899" s="297">
        <v>26.09</v>
      </c>
      <c r="D899" s="282" t="s">
        <v>1228</v>
      </c>
      <c r="E899" s="274" t="s">
        <v>4349</v>
      </c>
      <c r="F899" s="272" t="s">
        <v>4350</v>
      </c>
      <c r="G899" s="272" t="s">
        <v>3438</v>
      </c>
      <c r="H899" s="293">
        <v>13932</v>
      </c>
      <c r="I899" s="294">
        <v>5988</v>
      </c>
      <c r="J899" s="277">
        <f t="shared" si="43"/>
        <v>13932</v>
      </c>
      <c r="K899" s="277">
        <f t="shared" si="43"/>
        <v>5988</v>
      </c>
    </row>
    <row r="900" spans="1:11" ht="28.95" customHeight="1" x14ac:dyDescent="0.3">
      <c r="A900" s="292">
        <f t="shared" si="47"/>
        <v>859</v>
      </c>
      <c r="B900" s="272" t="s">
        <v>1756</v>
      </c>
      <c r="C900" s="297">
        <v>26.11</v>
      </c>
      <c r="D900" s="282" t="s">
        <v>1228</v>
      </c>
      <c r="E900" s="274" t="s">
        <v>4351</v>
      </c>
      <c r="F900" s="272" t="s">
        <v>4350</v>
      </c>
      <c r="G900" s="272" t="s">
        <v>3438</v>
      </c>
      <c r="H900" s="293">
        <v>14116</v>
      </c>
      <c r="I900" s="294">
        <v>5988</v>
      </c>
      <c r="J900" s="277">
        <f t="shared" si="43"/>
        <v>14116</v>
      </c>
      <c r="K900" s="277">
        <f t="shared" si="43"/>
        <v>5988</v>
      </c>
    </row>
    <row r="901" spans="1:11" ht="28.95" customHeight="1" x14ac:dyDescent="0.3">
      <c r="A901" s="292">
        <f t="shared" si="47"/>
        <v>860</v>
      </c>
      <c r="B901" s="272" t="s">
        <v>1756</v>
      </c>
      <c r="C901" s="297">
        <v>26.17</v>
      </c>
      <c r="D901" s="282" t="s">
        <v>1229</v>
      </c>
      <c r="E901" s="274" t="s">
        <v>4352</v>
      </c>
      <c r="F901" s="272" t="s">
        <v>4353</v>
      </c>
      <c r="G901" s="272" t="s">
        <v>3438</v>
      </c>
      <c r="H901" s="293">
        <v>15567</v>
      </c>
      <c r="I901" s="294">
        <v>7338</v>
      </c>
      <c r="J901" s="277">
        <f t="shared" ref="J901:K964" si="48">ROUNDUP(H901,0)</f>
        <v>15567</v>
      </c>
      <c r="K901" s="277">
        <f t="shared" si="48"/>
        <v>7338</v>
      </c>
    </row>
    <row r="902" spans="1:11" ht="28.95" customHeight="1" x14ac:dyDescent="0.3">
      <c r="A902" s="292">
        <f t="shared" si="47"/>
        <v>861</v>
      </c>
      <c r="B902" s="272" t="s">
        <v>1756</v>
      </c>
      <c r="C902" s="297">
        <v>26.19</v>
      </c>
      <c r="D902" s="282" t="s">
        <v>1229</v>
      </c>
      <c r="E902" s="274" t="s">
        <v>4354</v>
      </c>
      <c r="F902" s="272" t="s">
        <v>4353</v>
      </c>
      <c r="G902" s="272" t="s">
        <v>3438</v>
      </c>
      <c r="H902" s="293">
        <v>15750</v>
      </c>
      <c r="I902" s="294">
        <v>7338</v>
      </c>
      <c r="J902" s="277">
        <f t="shared" si="48"/>
        <v>15750</v>
      </c>
      <c r="K902" s="277">
        <f t="shared" si="48"/>
        <v>7338</v>
      </c>
    </row>
    <row r="903" spans="1:11" ht="28.95" customHeight="1" x14ac:dyDescent="0.3">
      <c r="A903" s="292">
        <f t="shared" si="47"/>
        <v>862</v>
      </c>
      <c r="B903" s="272" t="s">
        <v>1756</v>
      </c>
      <c r="C903" s="297">
        <v>26.23</v>
      </c>
      <c r="D903" s="282" t="s">
        <v>1230</v>
      </c>
      <c r="E903" s="274" t="s">
        <v>4355</v>
      </c>
      <c r="F903" s="272" t="s">
        <v>4356</v>
      </c>
      <c r="G903" s="272" t="s">
        <v>3438</v>
      </c>
      <c r="H903" s="293">
        <v>7190</v>
      </c>
      <c r="I903" s="294">
        <v>2196</v>
      </c>
      <c r="J903" s="277">
        <f t="shared" si="48"/>
        <v>7190</v>
      </c>
      <c r="K903" s="277">
        <f t="shared" si="48"/>
        <v>2196</v>
      </c>
    </row>
    <row r="904" spans="1:11" ht="28.95" customHeight="1" x14ac:dyDescent="0.3">
      <c r="A904" s="292">
        <f t="shared" si="47"/>
        <v>863</v>
      </c>
      <c r="B904" s="272" t="s">
        <v>1756</v>
      </c>
      <c r="C904" s="297">
        <v>26.25</v>
      </c>
      <c r="D904" s="282" t="s">
        <v>1231</v>
      </c>
      <c r="E904" s="274" t="s">
        <v>4357</v>
      </c>
      <c r="F904" s="272" t="s">
        <v>4358</v>
      </c>
      <c r="G904" s="272" t="s">
        <v>3438</v>
      </c>
      <c r="H904" s="293">
        <v>12060</v>
      </c>
      <c r="I904" s="294">
        <v>5219</v>
      </c>
      <c r="J904" s="277">
        <f t="shared" si="48"/>
        <v>12060</v>
      </c>
      <c r="K904" s="277">
        <f t="shared" si="48"/>
        <v>5219</v>
      </c>
    </row>
    <row r="905" spans="1:11" ht="28.95" customHeight="1" x14ac:dyDescent="0.3">
      <c r="A905" s="292">
        <f t="shared" si="47"/>
        <v>864</v>
      </c>
      <c r="B905" s="272" t="s">
        <v>1756</v>
      </c>
      <c r="C905" s="297">
        <v>26.26</v>
      </c>
      <c r="D905" s="282" t="s">
        <v>1231</v>
      </c>
      <c r="E905" s="274" t="s">
        <v>4359</v>
      </c>
      <c r="F905" s="272" t="s">
        <v>4358</v>
      </c>
      <c r="G905" s="272" t="s">
        <v>3438</v>
      </c>
      <c r="H905" s="293">
        <v>12244</v>
      </c>
      <c r="I905" s="294">
        <v>5219</v>
      </c>
      <c r="J905" s="277">
        <f t="shared" si="48"/>
        <v>12244</v>
      </c>
      <c r="K905" s="277">
        <f t="shared" si="48"/>
        <v>5219</v>
      </c>
    </row>
    <row r="906" spans="1:11" ht="28.95" customHeight="1" x14ac:dyDescent="0.3">
      <c r="A906" s="292">
        <f t="shared" si="47"/>
        <v>865</v>
      </c>
      <c r="B906" s="272" t="s">
        <v>1756</v>
      </c>
      <c r="C906" s="297">
        <v>26.27</v>
      </c>
      <c r="D906" s="282" t="s">
        <v>1232</v>
      </c>
      <c r="E906" s="274" t="s">
        <v>4360</v>
      </c>
      <c r="F906" s="272" t="s">
        <v>4361</v>
      </c>
      <c r="G906" s="272" t="s">
        <v>3438</v>
      </c>
      <c r="H906" s="293">
        <v>12805</v>
      </c>
      <c r="I906" s="294">
        <v>4861</v>
      </c>
      <c r="J906" s="277">
        <f t="shared" si="48"/>
        <v>12805</v>
      </c>
      <c r="K906" s="277">
        <f t="shared" si="48"/>
        <v>4861</v>
      </c>
    </row>
    <row r="907" spans="1:11" ht="28.95" customHeight="1" x14ac:dyDescent="0.3">
      <c r="A907" s="292">
        <f t="shared" si="47"/>
        <v>866</v>
      </c>
      <c r="B907" s="272" t="s">
        <v>1756</v>
      </c>
      <c r="C907" s="297">
        <v>26.28</v>
      </c>
      <c r="D907" s="282" t="s">
        <v>1232</v>
      </c>
      <c r="E907" s="274" t="s">
        <v>4362</v>
      </c>
      <c r="F907" s="272" t="s">
        <v>4363</v>
      </c>
      <c r="G907" s="272" t="s">
        <v>3438</v>
      </c>
      <c r="H907" s="293">
        <v>12989</v>
      </c>
      <c r="I907" s="294">
        <v>4861</v>
      </c>
      <c r="J907" s="277">
        <f t="shared" si="48"/>
        <v>12989</v>
      </c>
      <c r="K907" s="277">
        <f t="shared" si="48"/>
        <v>4861</v>
      </c>
    </row>
    <row r="908" spans="1:11" ht="28.95" customHeight="1" x14ac:dyDescent="0.3">
      <c r="A908" s="292">
        <f t="shared" si="47"/>
        <v>867</v>
      </c>
      <c r="B908" s="272" t="s">
        <v>1756</v>
      </c>
      <c r="C908" s="297">
        <v>26.29</v>
      </c>
      <c r="D908" s="282" t="s">
        <v>1233</v>
      </c>
      <c r="E908" s="274" t="s">
        <v>4364</v>
      </c>
      <c r="F908" s="272" t="s">
        <v>4365</v>
      </c>
      <c r="G908" s="272" t="s">
        <v>3438</v>
      </c>
      <c r="H908" s="293">
        <v>14136</v>
      </c>
      <c r="I908" s="294">
        <v>5393</v>
      </c>
      <c r="J908" s="277">
        <f t="shared" si="48"/>
        <v>14136</v>
      </c>
      <c r="K908" s="277">
        <f t="shared" si="48"/>
        <v>5393</v>
      </c>
    </row>
    <row r="909" spans="1:11" ht="28.95" customHeight="1" x14ac:dyDescent="0.3">
      <c r="A909" s="292">
        <f t="shared" si="47"/>
        <v>868</v>
      </c>
      <c r="B909" s="272" t="s">
        <v>1756</v>
      </c>
      <c r="C909" s="297">
        <v>26.3</v>
      </c>
      <c r="D909" s="282" t="s">
        <v>1233</v>
      </c>
      <c r="E909" s="274" t="s">
        <v>4366</v>
      </c>
      <c r="F909" s="272" t="s">
        <v>4365</v>
      </c>
      <c r="G909" s="272" t="s">
        <v>3438</v>
      </c>
      <c r="H909" s="293">
        <v>14319</v>
      </c>
      <c r="I909" s="294">
        <v>5393</v>
      </c>
      <c r="J909" s="277">
        <f t="shared" si="48"/>
        <v>14319</v>
      </c>
      <c r="K909" s="277">
        <f t="shared" si="48"/>
        <v>5393</v>
      </c>
    </row>
    <row r="910" spans="1:11" ht="28.95" customHeight="1" x14ac:dyDescent="0.3">
      <c r="A910" s="292">
        <f t="shared" si="47"/>
        <v>869</v>
      </c>
      <c r="B910" s="272" t="s">
        <v>1756</v>
      </c>
      <c r="C910" s="297">
        <v>26.31</v>
      </c>
      <c r="D910" s="282" t="s">
        <v>1234</v>
      </c>
      <c r="E910" s="274" t="s">
        <v>4367</v>
      </c>
      <c r="F910" s="272" t="s">
        <v>4368</v>
      </c>
      <c r="G910" s="272" t="s">
        <v>3438</v>
      </c>
      <c r="H910" s="293">
        <v>17601</v>
      </c>
      <c r="I910" s="294">
        <v>8136</v>
      </c>
      <c r="J910" s="277">
        <f t="shared" si="48"/>
        <v>17601</v>
      </c>
      <c r="K910" s="277">
        <f t="shared" si="48"/>
        <v>8136</v>
      </c>
    </row>
    <row r="911" spans="1:11" ht="28.95" customHeight="1" x14ac:dyDescent="0.3">
      <c r="A911" s="292">
        <f t="shared" si="47"/>
        <v>870</v>
      </c>
      <c r="B911" s="272" t="s">
        <v>1756</v>
      </c>
      <c r="C911" s="297">
        <v>26.32</v>
      </c>
      <c r="D911" s="282" t="s">
        <v>1234</v>
      </c>
      <c r="E911" s="274" t="s">
        <v>4369</v>
      </c>
      <c r="F911" s="272" t="s">
        <v>4368</v>
      </c>
      <c r="G911" s="272" t="s">
        <v>3438</v>
      </c>
      <c r="H911" s="293">
        <v>17785</v>
      </c>
      <c r="I911" s="294">
        <v>8136</v>
      </c>
      <c r="J911" s="277">
        <f t="shared" si="48"/>
        <v>17785</v>
      </c>
      <c r="K911" s="277">
        <f t="shared" si="48"/>
        <v>8136</v>
      </c>
    </row>
    <row r="912" spans="1:11" ht="28.95" customHeight="1" x14ac:dyDescent="0.3">
      <c r="A912" s="292">
        <f t="shared" si="47"/>
        <v>871</v>
      </c>
      <c r="B912" s="272" t="s">
        <v>1756</v>
      </c>
      <c r="C912" s="297">
        <v>26.33</v>
      </c>
      <c r="D912" s="282" t="s">
        <v>1235</v>
      </c>
      <c r="E912" s="274" t="s">
        <v>4370</v>
      </c>
      <c r="F912" s="272" t="s">
        <v>4371</v>
      </c>
      <c r="G912" s="272" t="s">
        <v>241</v>
      </c>
      <c r="H912" s="293">
        <v>89703</v>
      </c>
      <c r="I912" s="294">
        <v>11762</v>
      </c>
      <c r="J912" s="277">
        <f t="shared" si="48"/>
        <v>89703</v>
      </c>
      <c r="K912" s="277">
        <f t="shared" si="48"/>
        <v>11762</v>
      </c>
    </row>
    <row r="913" spans="1:11" ht="28.95" customHeight="1" x14ac:dyDescent="0.3">
      <c r="A913" s="292">
        <f t="shared" si="47"/>
        <v>872</v>
      </c>
      <c r="B913" s="272" t="s">
        <v>1756</v>
      </c>
      <c r="C913" s="297">
        <v>26.34</v>
      </c>
      <c r="D913" s="272" t="s">
        <v>1235</v>
      </c>
      <c r="E913" s="274" t="s">
        <v>4372</v>
      </c>
      <c r="F913" s="272" t="s">
        <v>4371</v>
      </c>
      <c r="G913" s="272" t="s">
        <v>241</v>
      </c>
      <c r="H913" s="293">
        <v>94136</v>
      </c>
      <c r="I913" s="294">
        <v>11880</v>
      </c>
      <c r="J913" s="277">
        <f t="shared" si="48"/>
        <v>94136</v>
      </c>
      <c r="K913" s="277">
        <f t="shared" si="48"/>
        <v>11880</v>
      </c>
    </row>
    <row r="914" spans="1:11" ht="28.95" customHeight="1" x14ac:dyDescent="0.3">
      <c r="A914" s="292">
        <f t="shared" si="47"/>
        <v>873</v>
      </c>
      <c r="B914" s="272" t="s">
        <v>1756</v>
      </c>
      <c r="C914" s="297">
        <v>26.36</v>
      </c>
      <c r="D914" s="272"/>
      <c r="E914" s="274" t="s">
        <v>4373</v>
      </c>
      <c r="F914" s="272" t="s">
        <v>1547</v>
      </c>
      <c r="G914" s="272" t="s">
        <v>241</v>
      </c>
      <c r="H914" s="293">
        <v>11287</v>
      </c>
      <c r="I914" s="294">
        <v>6562</v>
      </c>
      <c r="J914" s="277">
        <f t="shared" si="48"/>
        <v>11287</v>
      </c>
      <c r="K914" s="277">
        <f t="shared" si="48"/>
        <v>6562</v>
      </c>
    </row>
    <row r="915" spans="1:11" ht="28.95" customHeight="1" x14ac:dyDescent="0.3">
      <c r="A915" s="292">
        <f t="shared" si="47"/>
        <v>874</v>
      </c>
      <c r="B915" s="272" t="s">
        <v>1756</v>
      </c>
      <c r="C915" s="297">
        <v>26.37</v>
      </c>
      <c r="D915" s="272" t="s">
        <v>4374</v>
      </c>
      <c r="E915" s="274" t="s">
        <v>4375</v>
      </c>
      <c r="F915" s="272" t="s">
        <v>1547</v>
      </c>
      <c r="G915" s="272" t="s">
        <v>241</v>
      </c>
      <c r="H915" s="293">
        <v>24710</v>
      </c>
      <c r="I915" s="294">
        <v>1024</v>
      </c>
      <c r="J915" s="277">
        <f t="shared" si="48"/>
        <v>24710</v>
      </c>
      <c r="K915" s="277">
        <f t="shared" si="48"/>
        <v>1024</v>
      </c>
    </row>
    <row r="916" spans="1:11" ht="28.95" customHeight="1" x14ac:dyDescent="0.3">
      <c r="A916" s="292">
        <f t="shared" si="47"/>
        <v>875</v>
      </c>
      <c r="B916" s="272" t="s">
        <v>1756</v>
      </c>
      <c r="C916" s="297">
        <v>26.38</v>
      </c>
      <c r="D916" s="272" t="s">
        <v>4374</v>
      </c>
      <c r="E916" s="274" t="s">
        <v>4376</v>
      </c>
      <c r="F916" s="272" t="s">
        <v>1547</v>
      </c>
      <c r="G916" s="272" t="s">
        <v>241</v>
      </c>
      <c r="H916" s="293">
        <v>19640</v>
      </c>
      <c r="I916" s="294">
        <v>1024</v>
      </c>
      <c r="J916" s="277">
        <f t="shared" si="48"/>
        <v>19640</v>
      </c>
      <c r="K916" s="277">
        <f t="shared" si="48"/>
        <v>1024</v>
      </c>
    </row>
    <row r="917" spans="1:11" ht="28.95" customHeight="1" x14ac:dyDescent="0.3">
      <c r="A917" s="292">
        <f t="shared" si="47"/>
        <v>876</v>
      </c>
      <c r="B917" s="272" t="s">
        <v>1756</v>
      </c>
      <c r="C917" s="297">
        <v>26.39</v>
      </c>
      <c r="D917" s="272" t="s">
        <v>4374</v>
      </c>
      <c r="E917" s="274" t="s">
        <v>4377</v>
      </c>
      <c r="F917" s="272" t="s">
        <v>1547</v>
      </c>
      <c r="G917" s="272" t="s">
        <v>241</v>
      </c>
      <c r="H917" s="293">
        <v>16896</v>
      </c>
      <c r="I917" s="294">
        <v>1024</v>
      </c>
      <c r="J917" s="277">
        <f t="shared" si="48"/>
        <v>16896</v>
      </c>
      <c r="K917" s="277">
        <f t="shared" si="48"/>
        <v>1024</v>
      </c>
    </row>
    <row r="918" spans="1:11" ht="28.95" customHeight="1" x14ac:dyDescent="0.3">
      <c r="A918" s="292">
        <f t="shared" si="47"/>
        <v>877</v>
      </c>
      <c r="B918" s="272" t="s">
        <v>1756</v>
      </c>
      <c r="C918" s="297">
        <v>26.4</v>
      </c>
      <c r="D918" s="272" t="s">
        <v>4374</v>
      </c>
      <c r="E918" s="274" t="s">
        <v>4378</v>
      </c>
      <c r="F918" s="272" t="s">
        <v>1547</v>
      </c>
      <c r="G918" s="272" t="s">
        <v>241</v>
      </c>
      <c r="H918" s="293">
        <v>13108</v>
      </c>
      <c r="I918" s="294">
        <v>1024</v>
      </c>
      <c r="J918" s="277">
        <f t="shared" si="48"/>
        <v>13108</v>
      </c>
      <c r="K918" s="277">
        <f t="shared" si="48"/>
        <v>1024</v>
      </c>
    </row>
    <row r="919" spans="1:11" ht="28.95" customHeight="1" x14ac:dyDescent="0.3">
      <c r="A919" s="292">
        <f t="shared" si="47"/>
        <v>878</v>
      </c>
      <c r="B919" s="272" t="s">
        <v>1756</v>
      </c>
      <c r="C919" s="297">
        <v>26.41</v>
      </c>
      <c r="D919" s="272" t="s">
        <v>4374</v>
      </c>
      <c r="E919" s="274" t="s">
        <v>4379</v>
      </c>
      <c r="F919" s="272" t="s">
        <v>1547</v>
      </c>
      <c r="G919" s="272" t="s">
        <v>241</v>
      </c>
      <c r="H919" s="293">
        <v>10841</v>
      </c>
      <c r="I919" s="294">
        <v>1024</v>
      </c>
      <c r="J919" s="277">
        <f t="shared" si="48"/>
        <v>10841</v>
      </c>
      <c r="K919" s="277">
        <f t="shared" si="48"/>
        <v>1024</v>
      </c>
    </row>
    <row r="920" spans="1:11" ht="28.95" customHeight="1" x14ac:dyDescent="0.3">
      <c r="A920" s="292">
        <f t="shared" si="47"/>
        <v>879</v>
      </c>
      <c r="B920" s="272" t="s">
        <v>1756</v>
      </c>
      <c r="C920" s="297">
        <v>26.42</v>
      </c>
      <c r="D920" s="272" t="s">
        <v>4374</v>
      </c>
      <c r="E920" s="274" t="s">
        <v>4380</v>
      </c>
      <c r="F920" s="272" t="s">
        <v>1547</v>
      </c>
      <c r="G920" s="272" t="s">
        <v>241</v>
      </c>
      <c r="H920" s="293">
        <v>9051</v>
      </c>
      <c r="I920" s="294">
        <v>1024</v>
      </c>
      <c r="J920" s="277">
        <f t="shared" si="48"/>
        <v>9051</v>
      </c>
      <c r="K920" s="277">
        <f t="shared" si="48"/>
        <v>1024</v>
      </c>
    </row>
    <row r="921" spans="1:11" ht="28.95" customHeight="1" x14ac:dyDescent="0.3">
      <c r="A921" s="292">
        <f t="shared" si="47"/>
        <v>880</v>
      </c>
      <c r="B921" s="272" t="s">
        <v>1756</v>
      </c>
      <c r="C921" s="297">
        <v>26.44</v>
      </c>
      <c r="D921" s="272" t="s">
        <v>4374</v>
      </c>
      <c r="E921" s="274" t="s">
        <v>4381</v>
      </c>
      <c r="F921" s="272" t="s">
        <v>1547</v>
      </c>
      <c r="G921" s="272" t="s">
        <v>241</v>
      </c>
      <c r="H921" s="293">
        <v>7411</v>
      </c>
      <c r="I921" s="294">
        <v>1024</v>
      </c>
      <c r="J921" s="277">
        <f t="shared" si="48"/>
        <v>7411</v>
      </c>
      <c r="K921" s="277">
        <f t="shared" si="48"/>
        <v>1024</v>
      </c>
    </row>
    <row r="922" spans="1:11" ht="28.95" customHeight="1" x14ac:dyDescent="0.3">
      <c r="A922" s="292">
        <f t="shared" si="47"/>
        <v>881</v>
      </c>
      <c r="B922" s="272" t="s">
        <v>1756</v>
      </c>
      <c r="C922" s="297">
        <v>26.46</v>
      </c>
      <c r="D922" s="282" t="s">
        <v>1237</v>
      </c>
      <c r="E922" s="274" t="s">
        <v>4382</v>
      </c>
      <c r="F922" s="272" t="s">
        <v>4383</v>
      </c>
      <c r="G922" s="272" t="s">
        <v>3515</v>
      </c>
      <c r="H922" s="293">
        <v>937</v>
      </c>
      <c r="I922" s="294">
        <v>158</v>
      </c>
      <c r="J922" s="277">
        <f t="shared" si="48"/>
        <v>937</v>
      </c>
      <c r="K922" s="277">
        <f t="shared" si="48"/>
        <v>158</v>
      </c>
    </row>
    <row r="923" spans="1:11" ht="28.95" customHeight="1" x14ac:dyDescent="0.3">
      <c r="A923" s="292">
        <f t="shared" si="47"/>
        <v>882</v>
      </c>
      <c r="B923" s="272" t="s">
        <v>1756</v>
      </c>
      <c r="C923" s="297">
        <v>26.47</v>
      </c>
      <c r="D923" s="282" t="s">
        <v>1237</v>
      </c>
      <c r="E923" s="274" t="s">
        <v>4384</v>
      </c>
      <c r="F923" s="272" t="s">
        <v>4385</v>
      </c>
      <c r="G923" s="272" t="s">
        <v>3515</v>
      </c>
      <c r="H923" s="293">
        <v>1193</v>
      </c>
      <c r="I923" s="294">
        <v>158</v>
      </c>
      <c r="J923" s="277">
        <f t="shared" si="48"/>
        <v>1193</v>
      </c>
      <c r="K923" s="277">
        <f t="shared" si="48"/>
        <v>158</v>
      </c>
    </row>
    <row r="924" spans="1:11" ht="28.95" customHeight="1" x14ac:dyDescent="0.3">
      <c r="A924" s="292">
        <f t="shared" si="47"/>
        <v>883</v>
      </c>
      <c r="B924" s="272" t="s">
        <v>1756</v>
      </c>
      <c r="C924" s="297">
        <v>26.58</v>
      </c>
      <c r="D924" s="282" t="s">
        <v>1238</v>
      </c>
      <c r="E924" s="274" t="s">
        <v>4386</v>
      </c>
      <c r="F924" s="272" t="s">
        <v>4387</v>
      </c>
      <c r="G924" s="272" t="s">
        <v>3438</v>
      </c>
      <c r="H924" s="293">
        <v>15094</v>
      </c>
      <c r="I924" s="294">
        <v>7149</v>
      </c>
      <c r="J924" s="277">
        <f t="shared" si="48"/>
        <v>15094</v>
      </c>
      <c r="K924" s="277">
        <f t="shared" si="48"/>
        <v>7149</v>
      </c>
    </row>
    <row r="925" spans="1:11" ht="28.95" customHeight="1" x14ac:dyDescent="0.3">
      <c r="A925" s="292">
        <f t="shared" si="47"/>
        <v>884</v>
      </c>
      <c r="B925" s="272" t="s">
        <v>1756</v>
      </c>
      <c r="C925" s="297">
        <v>26.6</v>
      </c>
      <c r="D925" s="282" t="s">
        <v>1238</v>
      </c>
      <c r="E925" s="274" t="s">
        <v>4388</v>
      </c>
      <c r="F925" s="272" t="s">
        <v>4387</v>
      </c>
      <c r="G925" s="272" t="s">
        <v>3438</v>
      </c>
      <c r="H925" s="293">
        <v>15277</v>
      </c>
      <c r="I925" s="294">
        <v>7149</v>
      </c>
      <c r="J925" s="277">
        <f t="shared" si="48"/>
        <v>15277</v>
      </c>
      <c r="K925" s="277">
        <f t="shared" si="48"/>
        <v>7149</v>
      </c>
    </row>
    <row r="926" spans="1:11" ht="28.95" customHeight="1" x14ac:dyDescent="0.3">
      <c r="A926" s="292">
        <f t="shared" si="47"/>
        <v>885</v>
      </c>
      <c r="B926" s="272" t="s">
        <v>1756</v>
      </c>
      <c r="C926" s="297">
        <v>26.62</v>
      </c>
      <c r="D926" s="282" t="s">
        <v>1238</v>
      </c>
      <c r="E926" s="274" t="s">
        <v>4389</v>
      </c>
      <c r="F926" s="272" t="s">
        <v>4387</v>
      </c>
      <c r="G926" s="272" t="s">
        <v>3438</v>
      </c>
      <c r="H926" s="293">
        <v>15461</v>
      </c>
      <c r="I926" s="294">
        <v>7149</v>
      </c>
      <c r="J926" s="277">
        <f t="shared" si="48"/>
        <v>15461</v>
      </c>
      <c r="K926" s="277">
        <f t="shared" si="48"/>
        <v>7149</v>
      </c>
    </row>
    <row r="927" spans="1:11" ht="28.95" customHeight="1" x14ac:dyDescent="0.3">
      <c r="A927" s="292">
        <f t="shared" si="47"/>
        <v>886</v>
      </c>
      <c r="B927" s="272" t="s">
        <v>1756</v>
      </c>
      <c r="C927" s="297">
        <v>26.64</v>
      </c>
      <c r="D927" s="282" t="s">
        <v>1239</v>
      </c>
      <c r="E927" s="274" t="s">
        <v>4390</v>
      </c>
      <c r="F927" s="272" t="s">
        <v>4308</v>
      </c>
      <c r="G927" s="272" t="s">
        <v>3438</v>
      </c>
      <c r="H927" s="293">
        <v>15549</v>
      </c>
      <c r="I927" s="294">
        <v>7149</v>
      </c>
      <c r="J927" s="277">
        <f t="shared" si="48"/>
        <v>15549</v>
      </c>
      <c r="K927" s="277">
        <f t="shared" si="48"/>
        <v>7149</v>
      </c>
    </row>
    <row r="928" spans="1:11" ht="28.95" customHeight="1" x14ac:dyDescent="0.3">
      <c r="A928" s="292">
        <f t="shared" si="47"/>
        <v>887</v>
      </c>
      <c r="B928" s="272" t="s">
        <v>1756</v>
      </c>
      <c r="C928" s="297">
        <v>26.66</v>
      </c>
      <c r="D928" s="282" t="s">
        <v>1238</v>
      </c>
      <c r="E928" s="274" t="s">
        <v>4391</v>
      </c>
      <c r="F928" s="272" t="s">
        <v>4311</v>
      </c>
      <c r="G928" s="272" t="s">
        <v>3438</v>
      </c>
      <c r="H928" s="293">
        <v>15827</v>
      </c>
      <c r="I928" s="294">
        <v>7149</v>
      </c>
      <c r="J928" s="277">
        <f t="shared" si="48"/>
        <v>15827</v>
      </c>
      <c r="K928" s="277">
        <f t="shared" si="48"/>
        <v>7149</v>
      </c>
    </row>
    <row r="929" spans="1:11" ht="28.95" customHeight="1" x14ac:dyDescent="0.3">
      <c r="A929" s="292">
        <f t="shared" si="47"/>
        <v>888</v>
      </c>
      <c r="B929" s="272" t="s">
        <v>1756</v>
      </c>
      <c r="C929" s="297">
        <v>26.68</v>
      </c>
      <c r="D929" s="282" t="s">
        <v>1239</v>
      </c>
      <c r="E929" s="274" t="s">
        <v>4392</v>
      </c>
      <c r="F929" s="272" t="s">
        <v>1473</v>
      </c>
      <c r="G929" s="272" t="s">
        <v>3437</v>
      </c>
      <c r="H929" s="293">
        <v>397</v>
      </c>
      <c r="I929" s="294">
        <v>30</v>
      </c>
      <c r="J929" s="277">
        <f t="shared" si="48"/>
        <v>397</v>
      </c>
      <c r="K929" s="277">
        <f t="shared" si="48"/>
        <v>30</v>
      </c>
    </row>
    <row r="930" spans="1:11" ht="28.95" customHeight="1" x14ac:dyDescent="0.3">
      <c r="A930" s="268" t="s">
        <v>4393</v>
      </c>
      <c r="B930" s="269"/>
      <c r="C930" s="269"/>
      <c r="D930" s="269"/>
      <c r="E930" s="269"/>
      <c r="F930" s="269"/>
      <c r="G930" s="269"/>
      <c r="H930" s="269"/>
      <c r="I930" s="270"/>
      <c r="J930" s="277">
        <f t="shared" si="48"/>
        <v>0</v>
      </c>
      <c r="K930" s="277">
        <f t="shared" si="48"/>
        <v>0</v>
      </c>
    </row>
    <row r="931" spans="1:11" ht="28.95" customHeight="1" x14ac:dyDescent="0.3">
      <c r="A931" s="292">
        <f>A929+1</f>
        <v>889</v>
      </c>
      <c r="B931" s="272" t="s">
        <v>1757</v>
      </c>
      <c r="C931" s="297">
        <v>27.01</v>
      </c>
      <c r="D931" s="282" t="s">
        <v>1240</v>
      </c>
      <c r="E931" s="274" t="s">
        <v>4394</v>
      </c>
      <c r="F931" s="272" t="s">
        <v>4395</v>
      </c>
      <c r="G931" s="272" t="s">
        <v>3438</v>
      </c>
      <c r="H931" s="293">
        <v>7755</v>
      </c>
      <c r="I931" s="294">
        <v>1588</v>
      </c>
      <c r="J931" s="277">
        <f t="shared" si="48"/>
        <v>7755</v>
      </c>
      <c r="K931" s="277">
        <f t="shared" si="48"/>
        <v>1588</v>
      </c>
    </row>
    <row r="932" spans="1:11" ht="28.95" customHeight="1" x14ac:dyDescent="0.3">
      <c r="A932" s="292">
        <f>A931+1</f>
        <v>890</v>
      </c>
      <c r="B932" s="272" t="s">
        <v>1757</v>
      </c>
      <c r="C932" s="297">
        <v>27.02</v>
      </c>
      <c r="D932" s="282" t="s">
        <v>1241</v>
      </c>
      <c r="E932" s="274" t="s">
        <v>4396</v>
      </c>
      <c r="F932" s="272" t="s">
        <v>4397</v>
      </c>
      <c r="G932" s="272" t="s">
        <v>3438</v>
      </c>
      <c r="H932" s="293">
        <v>7928</v>
      </c>
      <c r="I932" s="294">
        <v>1739</v>
      </c>
      <c r="J932" s="277">
        <f t="shared" si="48"/>
        <v>7928</v>
      </c>
      <c r="K932" s="277">
        <f t="shared" si="48"/>
        <v>1739</v>
      </c>
    </row>
    <row r="933" spans="1:11" ht="28.95" customHeight="1" x14ac:dyDescent="0.3">
      <c r="A933" s="292">
        <f t="shared" ref="A933:A945" si="49">A932+1</f>
        <v>891</v>
      </c>
      <c r="B933" s="272" t="s">
        <v>1757</v>
      </c>
      <c r="C933" s="297">
        <v>27.03</v>
      </c>
      <c r="D933" s="282" t="s">
        <v>1242</v>
      </c>
      <c r="E933" s="274" t="s">
        <v>4398</v>
      </c>
      <c r="F933" s="272" t="s">
        <v>4399</v>
      </c>
      <c r="G933" s="272" t="s">
        <v>3438</v>
      </c>
      <c r="H933" s="293">
        <v>7514</v>
      </c>
      <c r="I933" s="294">
        <v>1348</v>
      </c>
      <c r="J933" s="277">
        <f t="shared" si="48"/>
        <v>7514</v>
      </c>
      <c r="K933" s="277">
        <f t="shared" si="48"/>
        <v>1348</v>
      </c>
    </row>
    <row r="934" spans="1:11" ht="28.95" customHeight="1" x14ac:dyDescent="0.3">
      <c r="A934" s="292">
        <f t="shared" si="49"/>
        <v>892</v>
      </c>
      <c r="B934" s="272" t="s">
        <v>1757</v>
      </c>
      <c r="C934" s="297">
        <v>27.05</v>
      </c>
      <c r="D934" s="282" t="s">
        <v>1243</v>
      </c>
      <c r="E934" s="274" t="s">
        <v>4400</v>
      </c>
      <c r="F934" s="272" t="s">
        <v>4401</v>
      </c>
      <c r="G934" s="272" t="s">
        <v>3438</v>
      </c>
      <c r="H934" s="293">
        <v>7994</v>
      </c>
      <c r="I934" s="294">
        <v>1705</v>
      </c>
      <c r="J934" s="277">
        <f t="shared" si="48"/>
        <v>7994</v>
      </c>
      <c r="K934" s="277">
        <f t="shared" si="48"/>
        <v>1705</v>
      </c>
    </row>
    <row r="935" spans="1:11" ht="28.95" customHeight="1" x14ac:dyDescent="0.3">
      <c r="A935" s="292">
        <f t="shared" si="49"/>
        <v>893</v>
      </c>
      <c r="B935" s="272" t="s">
        <v>1757</v>
      </c>
      <c r="C935" s="297">
        <v>27.06</v>
      </c>
      <c r="D935" s="282" t="s">
        <v>1244</v>
      </c>
      <c r="E935" s="274" t="s">
        <v>4402</v>
      </c>
      <c r="F935" s="272" t="s">
        <v>4403</v>
      </c>
      <c r="G935" s="272" t="s">
        <v>3515</v>
      </c>
      <c r="H935" s="293">
        <v>1119</v>
      </c>
      <c r="I935" s="294">
        <v>203</v>
      </c>
      <c r="J935" s="277">
        <f t="shared" si="48"/>
        <v>1119</v>
      </c>
      <c r="K935" s="277">
        <f t="shared" si="48"/>
        <v>203</v>
      </c>
    </row>
    <row r="936" spans="1:11" ht="28.95" customHeight="1" x14ac:dyDescent="0.3">
      <c r="A936" s="292">
        <f t="shared" si="49"/>
        <v>894</v>
      </c>
      <c r="B936" s="272" t="s">
        <v>1757</v>
      </c>
      <c r="C936" s="297">
        <v>27.07</v>
      </c>
      <c r="D936" s="282" t="s">
        <v>1245</v>
      </c>
      <c r="E936" s="274" t="s">
        <v>4404</v>
      </c>
      <c r="F936" s="272" t="s">
        <v>4405</v>
      </c>
      <c r="G936" s="272" t="s">
        <v>3515</v>
      </c>
      <c r="H936" s="293">
        <v>802</v>
      </c>
      <c r="I936" s="294">
        <v>177</v>
      </c>
      <c r="J936" s="277">
        <f t="shared" si="48"/>
        <v>802</v>
      </c>
      <c r="K936" s="277">
        <f t="shared" si="48"/>
        <v>177</v>
      </c>
    </row>
    <row r="937" spans="1:11" ht="28.95" customHeight="1" x14ac:dyDescent="0.3">
      <c r="A937" s="292">
        <f t="shared" si="49"/>
        <v>895</v>
      </c>
      <c r="B937" s="272" t="s">
        <v>1757</v>
      </c>
      <c r="C937" s="297">
        <v>27.08</v>
      </c>
      <c r="D937" s="282" t="s">
        <v>1246</v>
      </c>
      <c r="E937" s="274" t="s">
        <v>4406</v>
      </c>
      <c r="F937" s="272" t="s">
        <v>4407</v>
      </c>
      <c r="G937" s="272" t="s">
        <v>3438</v>
      </c>
      <c r="H937" s="293">
        <v>9525</v>
      </c>
      <c r="I937" s="294">
        <v>2704</v>
      </c>
      <c r="J937" s="277">
        <f t="shared" si="48"/>
        <v>9525</v>
      </c>
      <c r="K937" s="277">
        <f t="shared" si="48"/>
        <v>2704</v>
      </c>
    </row>
    <row r="938" spans="1:11" ht="28.95" customHeight="1" x14ac:dyDescent="0.3">
      <c r="A938" s="292">
        <f t="shared" si="49"/>
        <v>896</v>
      </c>
      <c r="B938" s="272" t="s">
        <v>1757</v>
      </c>
      <c r="C938" s="297">
        <v>27.09</v>
      </c>
      <c r="D938" s="282" t="s">
        <v>1246</v>
      </c>
      <c r="E938" s="274" t="s">
        <v>4408</v>
      </c>
      <c r="F938" s="272" t="s">
        <v>4409</v>
      </c>
      <c r="G938" s="272" t="s">
        <v>3438</v>
      </c>
      <c r="H938" s="293">
        <v>11311</v>
      </c>
      <c r="I938" s="294">
        <v>2908</v>
      </c>
      <c r="J938" s="277">
        <f t="shared" si="48"/>
        <v>11311</v>
      </c>
      <c r="K938" s="277">
        <f t="shared" si="48"/>
        <v>2908</v>
      </c>
    </row>
    <row r="939" spans="1:11" ht="28.95" customHeight="1" x14ac:dyDescent="0.3">
      <c r="A939" s="292">
        <f t="shared" si="49"/>
        <v>897</v>
      </c>
      <c r="B939" s="272" t="s">
        <v>1757</v>
      </c>
      <c r="C939" s="297">
        <v>27.1</v>
      </c>
      <c r="D939" s="282" t="s">
        <v>1247</v>
      </c>
      <c r="E939" s="274" t="s">
        <v>4410</v>
      </c>
      <c r="F939" s="272" t="s">
        <v>4411</v>
      </c>
      <c r="G939" s="272" t="s">
        <v>3438</v>
      </c>
      <c r="H939" s="293">
        <v>8419</v>
      </c>
      <c r="I939" s="294">
        <v>1966</v>
      </c>
      <c r="J939" s="277">
        <f t="shared" si="48"/>
        <v>8419</v>
      </c>
      <c r="K939" s="277">
        <f t="shared" si="48"/>
        <v>1966</v>
      </c>
    </row>
    <row r="940" spans="1:11" ht="28.95" customHeight="1" x14ac:dyDescent="0.3">
      <c r="A940" s="292">
        <f t="shared" si="49"/>
        <v>898</v>
      </c>
      <c r="B940" s="272" t="s">
        <v>1757</v>
      </c>
      <c r="C940" s="297">
        <v>27.11</v>
      </c>
      <c r="D940" s="282" t="s">
        <v>1247</v>
      </c>
      <c r="E940" s="274" t="s">
        <v>4412</v>
      </c>
      <c r="F940" s="272" t="s">
        <v>4413</v>
      </c>
      <c r="G940" s="272" t="s">
        <v>3438</v>
      </c>
      <c r="H940" s="293">
        <v>10163</v>
      </c>
      <c r="I940" s="294">
        <v>2144</v>
      </c>
      <c r="J940" s="277">
        <f t="shared" si="48"/>
        <v>10163</v>
      </c>
      <c r="K940" s="277">
        <f t="shared" si="48"/>
        <v>2144</v>
      </c>
    </row>
    <row r="941" spans="1:11" ht="28.95" customHeight="1" x14ac:dyDescent="0.3">
      <c r="A941" s="292">
        <f t="shared" si="49"/>
        <v>899</v>
      </c>
      <c r="B941" s="272" t="s">
        <v>1757</v>
      </c>
      <c r="C941" s="297">
        <v>27.12</v>
      </c>
      <c r="D941" s="282" t="s">
        <v>1248</v>
      </c>
      <c r="E941" s="274" t="s">
        <v>417</v>
      </c>
      <c r="F941" s="272" t="s">
        <v>4414</v>
      </c>
      <c r="G941" s="272" t="s">
        <v>3438</v>
      </c>
      <c r="H941" s="293">
        <v>6884</v>
      </c>
      <c r="I941" s="294">
        <v>1588</v>
      </c>
      <c r="J941" s="277">
        <f t="shared" si="48"/>
        <v>6884</v>
      </c>
      <c r="K941" s="277">
        <f t="shared" si="48"/>
        <v>1588</v>
      </c>
    </row>
    <row r="942" spans="1:11" ht="28.95" customHeight="1" x14ac:dyDescent="0.3">
      <c r="A942" s="292">
        <f t="shared" si="49"/>
        <v>900</v>
      </c>
      <c r="B942" s="272" t="s">
        <v>1757</v>
      </c>
      <c r="C942" s="297">
        <v>27.13</v>
      </c>
      <c r="D942" s="282" t="s">
        <v>1248</v>
      </c>
      <c r="E942" s="274" t="s">
        <v>4415</v>
      </c>
      <c r="F942" s="272" t="s">
        <v>4416</v>
      </c>
      <c r="G942" s="272" t="s">
        <v>3438</v>
      </c>
      <c r="H942" s="293">
        <v>7106</v>
      </c>
      <c r="I942" s="294">
        <v>1705</v>
      </c>
      <c r="J942" s="277">
        <f t="shared" si="48"/>
        <v>7106</v>
      </c>
      <c r="K942" s="277">
        <f t="shared" si="48"/>
        <v>1705</v>
      </c>
    </row>
    <row r="943" spans="1:11" ht="28.95" customHeight="1" x14ac:dyDescent="0.3">
      <c r="A943" s="292">
        <f t="shared" si="49"/>
        <v>901</v>
      </c>
      <c r="B943" s="272" t="s">
        <v>1757</v>
      </c>
      <c r="C943" s="297">
        <v>27.14</v>
      </c>
      <c r="D943" s="282" t="s">
        <v>1248</v>
      </c>
      <c r="E943" s="274" t="s">
        <v>4417</v>
      </c>
      <c r="F943" s="272" t="s">
        <v>1579</v>
      </c>
      <c r="G943" s="272" t="s">
        <v>3515</v>
      </c>
      <c r="H943" s="293">
        <v>1012</v>
      </c>
      <c r="I943" s="294">
        <v>203</v>
      </c>
      <c r="J943" s="277">
        <f t="shared" si="48"/>
        <v>1012</v>
      </c>
      <c r="K943" s="277">
        <f t="shared" si="48"/>
        <v>203</v>
      </c>
    </row>
    <row r="944" spans="1:11" ht="28.95" customHeight="1" x14ac:dyDescent="0.3">
      <c r="A944" s="292">
        <f t="shared" si="49"/>
        <v>902</v>
      </c>
      <c r="B944" s="272" t="s">
        <v>1757</v>
      </c>
      <c r="C944" s="297">
        <v>27.15</v>
      </c>
      <c r="D944" s="282" t="s">
        <v>1248</v>
      </c>
      <c r="E944" s="274" t="s">
        <v>419</v>
      </c>
      <c r="F944" s="272" t="s">
        <v>1580</v>
      </c>
      <c r="G944" s="272" t="s">
        <v>3438</v>
      </c>
      <c r="H944" s="293">
        <v>7340</v>
      </c>
      <c r="I944" s="294">
        <v>2080</v>
      </c>
      <c r="J944" s="277">
        <f t="shared" si="48"/>
        <v>7340</v>
      </c>
      <c r="K944" s="277">
        <f t="shared" si="48"/>
        <v>2080</v>
      </c>
    </row>
    <row r="945" spans="1:11" ht="28.95" customHeight="1" x14ac:dyDescent="0.3">
      <c r="A945" s="292">
        <f t="shared" si="49"/>
        <v>903</v>
      </c>
      <c r="B945" s="272" t="s">
        <v>1757</v>
      </c>
      <c r="C945" s="297">
        <v>27.16</v>
      </c>
      <c r="D945" s="282" t="s">
        <v>1248</v>
      </c>
      <c r="E945" s="274" t="s">
        <v>4418</v>
      </c>
      <c r="F945" s="272" t="s">
        <v>1580</v>
      </c>
      <c r="G945" s="272" t="s">
        <v>3515</v>
      </c>
      <c r="H945" s="293">
        <v>1026</v>
      </c>
      <c r="I945" s="294">
        <v>172</v>
      </c>
      <c r="J945" s="277">
        <f t="shared" si="48"/>
        <v>1026</v>
      </c>
      <c r="K945" s="277">
        <f t="shared" si="48"/>
        <v>172</v>
      </c>
    </row>
    <row r="946" spans="1:11" ht="28.95" customHeight="1" x14ac:dyDescent="0.3">
      <c r="A946" s="268" t="s">
        <v>4419</v>
      </c>
      <c r="B946" s="269"/>
      <c r="C946" s="269"/>
      <c r="D946" s="269"/>
      <c r="E946" s="269"/>
      <c r="F946" s="269"/>
      <c r="G946" s="269"/>
      <c r="H946" s="269"/>
      <c r="I946" s="270"/>
      <c r="J946" s="277">
        <f t="shared" si="48"/>
        <v>0</v>
      </c>
      <c r="K946" s="277">
        <f t="shared" si="48"/>
        <v>0</v>
      </c>
    </row>
    <row r="947" spans="1:11" ht="28.95" customHeight="1" x14ac:dyDescent="0.3">
      <c r="A947" s="292">
        <f>A945+1</f>
        <v>904</v>
      </c>
      <c r="B947" s="272" t="s">
        <v>1758</v>
      </c>
      <c r="C947" s="297">
        <v>28.01</v>
      </c>
      <c r="D947" s="282" t="s">
        <v>1249</v>
      </c>
      <c r="E947" s="274" t="s">
        <v>4420</v>
      </c>
      <c r="F947" s="272" t="s">
        <v>4421</v>
      </c>
      <c r="G947" s="272" t="s">
        <v>3438</v>
      </c>
      <c r="H947" s="293">
        <v>5025</v>
      </c>
      <c r="I947" s="294">
        <v>2513</v>
      </c>
      <c r="J947" s="277">
        <f t="shared" si="48"/>
        <v>5025</v>
      </c>
      <c r="K947" s="277">
        <f t="shared" si="48"/>
        <v>2513</v>
      </c>
    </row>
    <row r="948" spans="1:11" ht="28.95" customHeight="1" x14ac:dyDescent="0.3">
      <c r="A948" s="292">
        <f>A947+1</f>
        <v>905</v>
      </c>
      <c r="B948" s="272" t="s">
        <v>1758</v>
      </c>
      <c r="C948" s="297">
        <v>28.02</v>
      </c>
      <c r="D948" s="282" t="s">
        <v>1250</v>
      </c>
      <c r="E948" s="274" t="s">
        <v>4422</v>
      </c>
      <c r="F948" s="272" t="s">
        <v>4423</v>
      </c>
      <c r="G948" s="272" t="s">
        <v>3438</v>
      </c>
      <c r="H948" s="293">
        <v>5157</v>
      </c>
      <c r="I948" s="294">
        <v>2513</v>
      </c>
      <c r="J948" s="277">
        <f t="shared" si="48"/>
        <v>5157</v>
      </c>
      <c r="K948" s="277">
        <f t="shared" si="48"/>
        <v>2513</v>
      </c>
    </row>
    <row r="949" spans="1:11" ht="28.95" customHeight="1" x14ac:dyDescent="0.3">
      <c r="A949" s="292">
        <f t="shared" ref="A949:A959" si="50">A948+1</f>
        <v>906</v>
      </c>
      <c r="B949" s="272" t="s">
        <v>1758</v>
      </c>
      <c r="C949" s="297">
        <v>28.03</v>
      </c>
      <c r="D949" s="282" t="s">
        <v>1251</v>
      </c>
      <c r="E949" s="274" t="s">
        <v>4424</v>
      </c>
      <c r="F949" s="272" t="s">
        <v>4425</v>
      </c>
      <c r="G949" s="272" t="s">
        <v>3438</v>
      </c>
      <c r="H949" s="293">
        <v>5530</v>
      </c>
      <c r="I949" s="294">
        <v>2114</v>
      </c>
      <c r="J949" s="277">
        <f t="shared" si="48"/>
        <v>5530</v>
      </c>
      <c r="K949" s="277">
        <f t="shared" si="48"/>
        <v>2114</v>
      </c>
    </row>
    <row r="950" spans="1:11" ht="28.95" customHeight="1" x14ac:dyDescent="0.3">
      <c r="A950" s="292">
        <f t="shared" si="50"/>
        <v>907</v>
      </c>
      <c r="B950" s="272" t="s">
        <v>1758</v>
      </c>
      <c r="C950" s="297">
        <v>28.04</v>
      </c>
      <c r="D950" s="282" t="s">
        <v>1252</v>
      </c>
      <c r="E950" s="274" t="s">
        <v>4426</v>
      </c>
      <c r="F950" s="272" t="s">
        <v>4427</v>
      </c>
      <c r="G950" s="272" t="s">
        <v>3438</v>
      </c>
      <c r="H950" s="293">
        <v>5534</v>
      </c>
      <c r="I950" s="294">
        <v>3022</v>
      </c>
      <c r="J950" s="277">
        <f t="shared" si="48"/>
        <v>5534</v>
      </c>
      <c r="K950" s="277">
        <f t="shared" si="48"/>
        <v>3022</v>
      </c>
    </row>
    <row r="951" spans="1:11" ht="28.95" customHeight="1" x14ac:dyDescent="0.3">
      <c r="A951" s="292">
        <f t="shared" si="50"/>
        <v>908</v>
      </c>
      <c r="B951" s="272" t="s">
        <v>1758</v>
      </c>
      <c r="C951" s="297">
        <v>28.05</v>
      </c>
      <c r="D951" s="282" t="s">
        <v>1253</v>
      </c>
      <c r="E951" s="274" t="s">
        <v>4428</v>
      </c>
      <c r="F951" s="272" t="s">
        <v>4429</v>
      </c>
      <c r="G951" s="272" t="s">
        <v>3438</v>
      </c>
      <c r="H951" s="293">
        <v>4734</v>
      </c>
      <c r="I951" s="294">
        <v>2588</v>
      </c>
      <c r="J951" s="277">
        <f t="shared" si="48"/>
        <v>4734</v>
      </c>
      <c r="K951" s="277">
        <f t="shared" si="48"/>
        <v>2588</v>
      </c>
    </row>
    <row r="952" spans="1:11" ht="28.95" customHeight="1" x14ac:dyDescent="0.3">
      <c r="A952" s="292">
        <f t="shared" si="50"/>
        <v>909</v>
      </c>
      <c r="B952" s="272" t="s">
        <v>1758</v>
      </c>
      <c r="C952" s="297">
        <v>28.06</v>
      </c>
      <c r="D952" s="282" t="s">
        <v>1254</v>
      </c>
      <c r="E952" s="274" t="s">
        <v>4430</v>
      </c>
      <c r="F952" s="272" t="s">
        <v>4431</v>
      </c>
      <c r="G952" s="272" t="s">
        <v>3438</v>
      </c>
      <c r="H952" s="293">
        <v>5423</v>
      </c>
      <c r="I952" s="294">
        <v>2881</v>
      </c>
      <c r="J952" s="277">
        <f t="shared" si="48"/>
        <v>5423</v>
      </c>
      <c r="K952" s="277">
        <f t="shared" si="48"/>
        <v>2881</v>
      </c>
    </row>
    <row r="953" spans="1:11" ht="28.95" customHeight="1" x14ac:dyDescent="0.3">
      <c r="A953" s="292">
        <f t="shared" si="50"/>
        <v>910</v>
      </c>
      <c r="B953" s="272" t="s">
        <v>1758</v>
      </c>
      <c r="C953" s="297">
        <v>28.07</v>
      </c>
      <c r="D953" s="282" t="s">
        <v>1255</v>
      </c>
      <c r="E953" s="274" t="s">
        <v>4432</v>
      </c>
      <c r="F953" s="272" t="s">
        <v>4433</v>
      </c>
      <c r="G953" s="272" t="s">
        <v>3438</v>
      </c>
      <c r="H953" s="293">
        <v>5940</v>
      </c>
      <c r="I953" s="294">
        <v>3398</v>
      </c>
      <c r="J953" s="277">
        <f t="shared" si="48"/>
        <v>5940</v>
      </c>
      <c r="K953" s="277">
        <f t="shared" si="48"/>
        <v>3398</v>
      </c>
    </row>
    <row r="954" spans="1:11" ht="28.95" customHeight="1" x14ac:dyDescent="0.3">
      <c r="A954" s="292">
        <f t="shared" si="50"/>
        <v>911</v>
      </c>
      <c r="B954" s="272" t="s">
        <v>1758</v>
      </c>
      <c r="C954" s="297">
        <v>28.08</v>
      </c>
      <c r="D954" s="282" t="s">
        <v>1256</v>
      </c>
      <c r="E954" s="274" t="s">
        <v>4434</v>
      </c>
      <c r="F954" s="272" t="s">
        <v>4435</v>
      </c>
      <c r="G954" s="272" t="s">
        <v>3438</v>
      </c>
      <c r="H954" s="293">
        <v>6288</v>
      </c>
      <c r="I954" s="294">
        <v>3720</v>
      </c>
      <c r="J954" s="277">
        <f t="shared" si="48"/>
        <v>6288</v>
      </c>
      <c r="K954" s="277">
        <f t="shared" si="48"/>
        <v>3720</v>
      </c>
    </row>
    <row r="955" spans="1:11" ht="28.95" customHeight="1" x14ac:dyDescent="0.3">
      <c r="A955" s="292">
        <f t="shared" si="50"/>
        <v>912</v>
      </c>
      <c r="B955" s="272" t="s">
        <v>1758</v>
      </c>
      <c r="C955" s="297">
        <v>28.09</v>
      </c>
      <c r="D955" s="282" t="s">
        <v>1257</v>
      </c>
      <c r="E955" s="274" t="s">
        <v>4436</v>
      </c>
      <c r="F955" s="272" t="s">
        <v>4437</v>
      </c>
      <c r="G955" s="272" t="s">
        <v>3438</v>
      </c>
      <c r="H955" s="293">
        <v>11703</v>
      </c>
      <c r="I955" s="294">
        <v>3214</v>
      </c>
      <c r="J955" s="277">
        <f t="shared" si="48"/>
        <v>11703</v>
      </c>
      <c r="K955" s="277">
        <f t="shared" si="48"/>
        <v>3214</v>
      </c>
    </row>
    <row r="956" spans="1:11" ht="28.95" customHeight="1" x14ac:dyDescent="0.3">
      <c r="A956" s="292">
        <f t="shared" si="50"/>
        <v>913</v>
      </c>
      <c r="B956" s="272" t="s">
        <v>1758</v>
      </c>
      <c r="C956" s="297">
        <v>28.1</v>
      </c>
      <c r="D956" s="282" t="s">
        <v>1258</v>
      </c>
      <c r="E956" s="274" t="s">
        <v>4438</v>
      </c>
      <c r="F956" s="272" t="s">
        <v>4439</v>
      </c>
      <c r="G956" s="272" t="s">
        <v>3438</v>
      </c>
      <c r="H956" s="293">
        <v>12303</v>
      </c>
      <c r="I956" s="294">
        <v>3729</v>
      </c>
      <c r="J956" s="277">
        <f t="shared" si="48"/>
        <v>12303</v>
      </c>
      <c r="K956" s="277">
        <f t="shared" si="48"/>
        <v>3729</v>
      </c>
    </row>
    <row r="957" spans="1:11" ht="28.95" customHeight="1" x14ac:dyDescent="0.3">
      <c r="A957" s="292">
        <f t="shared" si="50"/>
        <v>914</v>
      </c>
      <c r="B957" s="272" t="s">
        <v>1758</v>
      </c>
      <c r="C957" s="297">
        <v>28.11</v>
      </c>
      <c r="D957" s="282" t="s">
        <v>1259</v>
      </c>
      <c r="E957" s="274" t="s">
        <v>4440</v>
      </c>
      <c r="F957" s="272" t="s">
        <v>4441</v>
      </c>
      <c r="G957" s="272" t="s">
        <v>3438</v>
      </c>
      <c r="H957" s="293">
        <v>12427</v>
      </c>
      <c r="I957" s="294">
        <v>3938</v>
      </c>
      <c r="J957" s="277">
        <f t="shared" si="48"/>
        <v>12427</v>
      </c>
      <c r="K957" s="277">
        <f t="shared" si="48"/>
        <v>3938</v>
      </c>
    </row>
    <row r="958" spans="1:11" ht="28.95" customHeight="1" x14ac:dyDescent="0.3">
      <c r="A958" s="292">
        <f t="shared" si="50"/>
        <v>915</v>
      </c>
      <c r="B958" s="272" t="s">
        <v>1758</v>
      </c>
      <c r="C958" s="297">
        <v>28.12</v>
      </c>
      <c r="D958" s="282" t="s">
        <v>1260</v>
      </c>
      <c r="E958" s="274" t="s">
        <v>4442</v>
      </c>
      <c r="F958" s="272" t="s">
        <v>4443</v>
      </c>
      <c r="G958" s="272" t="s">
        <v>3438</v>
      </c>
      <c r="H958" s="293">
        <v>13274</v>
      </c>
      <c r="I958" s="294">
        <v>4361</v>
      </c>
      <c r="J958" s="277">
        <f t="shared" si="48"/>
        <v>13274</v>
      </c>
      <c r="K958" s="277">
        <f t="shared" si="48"/>
        <v>4361</v>
      </c>
    </row>
    <row r="959" spans="1:11" ht="28.95" customHeight="1" x14ac:dyDescent="0.3">
      <c r="A959" s="292">
        <f t="shared" si="50"/>
        <v>916</v>
      </c>
      <c r="B959" s="272" t="s">
        <v>1758</v>
      </c>
      <c r="C959" s="297">
        <v>28.13</v>
      </c>
      <c r="D959" s="282" t="s">
        <v>1261</v>
      </c>
      <c r="E959" s="274" t="s">
        <v>4444</v>
      </c>
      <c r="F959" s="272" t="s">
        <v>4445</v>
      </c>
      <c r="G959" s="272" t="s">
        <v>3438</v>
      </c>
      <c r="H959" s="293">
        <v>12485</v>
      </c>
      <c r="I959" s="294">
        <v>5782</v>
      </c>
      <c r="J959" s="277">
        <f t="shared" si="48"/>
        <v>12485</v>
      </c>
      <c r="K959" s="277">
        <f t="shared" si="48"/>
        <v>5782</v>
      </c>
    </row>
    <row r="960" spans="1:11" ht="28.95" customHeight="1" x14ac:dyDescent="0.3">
      <c r="A960" s="268" t="s">
        <v>4446</v>
      </c>
      <c r="B960" s="269"/>
      <c r="C960" s="269"/>
      <c r="D960" s="269"/>
      <c r="E960" s="269"/>
      <c r="F960" s="269"/>
      <c r="G960" s="269"/>
      <c r="H960" s="269"/>
      <c r="I960" s="270"/>
      <c r="J960" s="277">
        <f t="shared" si="48"/>
        <v>0</v>
      </c>
      <c r="K960" s="277">
        <f t="shared" si="48"/>
        <v>0</v>
      </c>
    </row>
    <row r="961" spans="1:11" ht="28.95" customHeight="1" x14ac:dyDescent="0.3">
      <c r="A961" s="292">
        <f>A959+1</f>
        <v>917</v>
      </c>
      <c r="B961" s="272" t="s">
        <v>1759</v>
      </c>
      <c r="C961" s="297">
        <v>29.01</v>
      </c>
      <c r="D961" s="282" t="s">
        <v>1262</v>
      </c>
      <c r="E961" s="274" t="s">
        <v>4447</v>
      </c>
      <c r="F961" s="272" t="s">
        <v>4448</v>
      </c>
      <c r="G961" s="272" t="s">
        <v>3515</v>
      </c>
      <c r="H961" s="293">
        <v>1231</v>
      </c>
      <c r="I961" s="294">
        <v>557</v>
      </c>
      <c r="J961" s="277">
        <f t="shared" si="48"/>
        <v>1231</v>
      </c>
      <c r="K961" s="277">
        <f t="shared" si="48"/>
        <v>557</v>
      </c>
    </row>
    <row r="962" spans="1:11" ht="28.95" customHeight="1" x14ac:dyDescent="0.3">
      <c r="A962" s="292">
        <f>A961+1</f>
        <v>918</v>
      </c>
      <c r="B962" s="272" t="s">
        <v>1759</v>
      </c>
      <c r="C962" s="297">
        <v>29.02</v>
      </c>
      <c r="D962" s="282" t="s">
        <v>1262</v>
      </c>
      <c r="E962" s="274" t="s">
        <v>4449</v>
      </c>
      <c r="F962" s="272" t="s">
        <v>4448</v>
      </c>
      <c r="G962" s="272" t="s">
        <v>3515</v>
      </c>
      <c r="H962" s="293">
        <v>1332</v>
      </c>
      <c r="I962" s="294">
        <v>581</v>
      </c>
      <c r="J962" s="277">
        <f t="shared" si="48"/>
        <v>1332</v>
      </c>
      <c r="K962" s="277">
        <f t="shared" si="48"/>
        <v>581</v>
      </c>
    </row>
    <row r="963" spans="1:11" ht="28.95" customHeight="1" x14ac:dyDescent="0.3">
      <c r="A963" s="292">
        <f t="shared" ref="A963:A969" si="51">A962+1</f>
        <v>919</v>
      </c>
      <c r="B963" s="272" t="s">
        <v>1759</v>
      </c>
      <c r="C963" s="297">
        <v>29.03</v>
      </c>
      <c r="D963" s="282" t="s">
        <v>1263</v>
      </c>
      <c r="E963" s="274" t="s">
        <v>4450</v>
      </c>
      <c r="F963" s="272" t="s">
        <v>1595</v>
      </c>
      <c r="G963" s="272" t="s">
        <v>3438</v>
      </c>
      <c r="H963" s="293">
        <v>7638</v>
      </c>
      <c r="I963" s="294">
        <v>1438</v>
      </c>
      <c r="J963" s="277">
        <f t="shared" si="48"/>
        <v>7638</v>
      </c>
      <c r="K963" s="277">
        <f t="shared" si="48"/>
        <v>1438</v>
      </c>
    </row>
    <row r="964" spans="1:11" ht="28.95" customHeight="1" x14ac:dyDescent="0.3">
      <c r="A964" s="292">
        <f t="shared" si="51"/>
        <v>920</v>
      </c>
      <c r="B964" s="272" t="s">
        <v>1759</v>
      </c>
      <c r="C964" s="297">
        <v>29.04</v>
      </c>
      <c r="D964" s="282" t="s">
        <v>1263</v>
      </c>
      <c r="E964" s="274" t="s">
        <v>4451</v>
      </c>
      <c r="F964" s="272" t="s">
        <v>1595</v>
      </c>
      <c r="G964" s="272" t="s">
        <v>3438</v>
      </c>
      <c r="H964" s="293">
        <v>7682</v>
      </c>
      <c r="I964" s="294">
        <v>1588</v>
      </c>
      <c r="J964" s="277">
        <f t="shared" si="48"/>
        <v>7682</v>
      </c>
      <c r="K964" s="277">
        <f t="shared" si="48"/>
        <v>1588</v>
      </c>
    </row>
    <row r="965" spans="1:11" ht="28.95" customHeight="1" x14ac:dyDescent="0.3">
      <c r="A965" s="292">
        <f t="shared" si="51"/>
        <v>921</v>
      </c>
      <c r="B965" s="272" t="s">
        <v>1759</v>
      </c>
      <c r="C965" s="297">
        <v>29.05</v>
      </c>
      <c r="D965" s="282" t="s">
        <v>1263</v>
      </c>
      <c r="E965" s="274" t="s">
        <v>4452</v>
      </c>
      <c r="F965" s="272" t="s">
        <v>1595</v>
      </c>
      <c r="G965" s="272" t="s">
        <v>3438</v>
      </c>
      <c r="H965" s="293">
        <v>7765</v>
      </c>
      <c r="I965" s="294">
        <v>1671</v>
      </c>
      <c r="J965" s="277">
        <f t="shared" ref="J965:K1028" si="52">ROUNDUP(H965,0)</f>
        <v>7765</v>
      </c>
      <c r="K965" s="277">
        <f t="shared" si="52"/>
        <v>1671</v>
      </c>
    </row>
    <row r="966" spans="1:11" ht="28.95" customHeight="1" x14ac:dyDescent="0.3">
      <c r="A966" s="292">
        <f t="shared" si="51"/>
        <v>922</v>
      </c>
      <c r="B966" s="272" t="s">
        <v>1759</v>
      </c>
      <c r="C966" s="297">
        <v>29.06</v>
      </c>
      <c r="D966" s="282" t="s">
        <v>1263</v>
      </c>
      <c r="E966" s="274" t="s">
        <v>4453</v>
      </c>
      <c r="F966" s="272" t="s">
        <v>1595</v>
      </c>
      <c r="G966" s="272" t="s">
        <v>3515</v>
      </c>
      <c r="H966" s="293">
        <v>996</v>
      </c>
      <c r="I966" s="294">
        <v>203</v>
      </c>
      <c r="J966" s="277">
        <f t="shared" si="52"/>
        <v>996</v>
      </c>
      <c r="K966" s="277">
        <f t="shared" si="52"/>
        <v>203</v>
      </c>
    </row>
    <row r="967" spans="1:11" ht="28.95" customHeight="1" x14ac:dyDescent="0.3">
      <c r="A967" s="292">
        <f t="shared" si="51"/>
        <v>923</v>
      </c>
      <c r="B967" s="272" t="s">
        <v>1759</v>
      </c>
      <c r="C967" s="297">
        <v>29.11</v>
      </c>
      <c r="D967" s="282" t="s">
        <v>1263</v>
      </c>
      <c r="E967" s="274" t="s">
        <v>4454</v>
      </c>
      <c r="F967" s="272" t="s">
        <v>1596</v>
      </c>
      <c r="G967" s="272" t="s">
        <v>3515</v>
      </c>
      <c r="H967" s="293">
        <v>1551</v>
      </c>
      <c r="I967" s="294">
        <v>564</v>
      </c>
      <c r="J967" s="277">
        <f t="shared" si="52"/>
        <v>1551</v>
      </c>
      <c r="K967" s="277">
        <f t="shared" si="52"/>
        <v>564</v>
      </c>
    </row>
    <row r="968" spans="1:11" ht="28.95" customHeight="1" x14ac:dyDescent="0.3">
      <c r="A968" s="292">
        <f t="shared" si="51"/>
        <v>924</v>
      </c>
      <c r="B968" s="272" t="s">
        <v>1759</v>
      </c>
      <c r="C968" s="297">
        <v>29.12</v>
      </c>
      <c r="D968" s="282" t="s">
        <v>1263</v>
      </c>
      <c r="E968" s="274" t="s">
        <v>4455</v>
      </c>
      <c r="F968" s="272" t="s">
        <v>1595</v>
      </c>
      <c r="G968" s="272" t="s">
        <v>3515</v>
      </c>
      <c r="H968" s="293">
        <v>1757</v>
      </c>
      <c r="I968" s="294">
        <v>644</v>
      </c>
      <c r="J968" s="277">
        <f t="shared" si="52"/>
        <v>1757</v>
      </c>
      <c r="K968" s="277">
        <f t="shared" si="52"/>
        <v>644</v>
      </c>
    </row>
    <row r="969" spans="1:11" ht="28.95" customHeight="1" x14ac:dyDescent="0.3">
      <c r="A969" s="292">
        <f t="shared" si="51"/>
        <v>925</v>
      </c>
      <c r="B969" s="272" t="s">
        <v>1759</v>
      </c>
      <c r="C969" s="297">
        <v>29.13</v>
      </c>
      <c r="D969" s="282" t="s">
        <v>1263</v>
      </c>
      <c r="E969" s="274" t="s">
        <v>4456</v>
      </c>
      <c r="F969" s="272" t="s">
        <v>1595</v>
      </c>
      <c r="G969" s="272" t="s">
        <v>3515</v>
      </c>
      <c r="H969" s="293">
        <v>2795</v>
      </c>
      <c r="I969" s="294">
        <v>725</v>
      </c>
      <c r="J969" s="277">
        <f t="shared" si="52"/>
        <v>2795</v>
      </c>
      <c r="K969" s="277">
        <f t="shared" si="52"/>
        <v>725</v>
      </c>
    </row>
    <row r="970" spans="1:11" ht="28.95" customHeight="1" x14ac:dyDescent="0.3">
      <c r="A970" s="268" t="s">
        <v>4457</v>
      </c>
      <c r="B970" s="269"/>
      <c r="C970" s="269"/>
      <c r="D970" s="269"/>
      <c r="E970" s="269"/>
      <c r="F970" s="269"/>
      <c r="G970" s="269"/>
      <c r="H970" s="269"/>
      <c r="I970" s="270"/>
      <c r="J970" s="277">
        <f t="shared" si="52"/>
        <v>0</v>
      </c>
      <c r="K970" s="277">
        <f t="shared" si="52"/>
        <v>0</v>
      </c>
    </row>
    <row r="971" spans="1:11" ht="28.95" customHeight="1" x14ac:dyDescent="0.3">
      <c r="A971" s="292">
        <f>A969+1</f>
        <v>926</v>
      </c>
      <c r="B971" s="272" t="s">
        <v>1760</v>
      </c>
      <c r="C971" s="297">
        <v>30.01</v>
      </c>
      <c r="D971" s="282" t="s">
        <v>1264</v>
      </c>
      <c r="E971" s="274" t="s">
        <v>4458</v>
      </c>
      <c r="F971" s="272" t="s">
        <v>4459</v>
      </c>
      <c r="G971" s="272" t="s">
        <v>3515</v>
      </c>
      <c r="H971" s="293">
        <v>4257</v>
      </c>
      <c r="I971" s="294">
        <v>1135</v>
      </c>
      <c r="J971" s="277">
        <f t="shared" si="52"/>
        <v>4257</v>
      </c>
      <c r="K971" s="277">
        <f t="shared" si="52"/>
        <v>1135</v>
      </c>
    </row>
    <row r="972" spans="1:11" ht="28.95" customHeight="1" x14ac:dyDescent="0.3">
      <c r="A972" s="292">
        <f>A971+1</f>
        <v>927</v>
      </c>
      <c r="B972" s="272" t="s">
        <v>1760</v>
      </c>
      <c r="C972" s="297">
        <v>30.02</v>
      </c>
      <c r="D972" s="282" t="s">
        <v>1264</v>
      </c>
      <c r="E972" s="274" t="s">
        <v>4460</v>
      </c>
      <c r="F972" s="272" t="s">
        <v>4459</v>
      </c>
      <c r="G972" s="272" t="s">
        <v>3515</v>
      </c>
      <c r="H972" s="293">
        <v>4949</v>
      </c>
      <c r="I972" s="294">
        <v>1146</v>
      </c>
      <c r="J972" s="277">
        <f t="shared" si="52"/>
        <v>4949</v>
      </c>
      <c r="K972" s="277">
        <f t="shared" si="52"/>
        <v>1146</v>
      </c>
    </row>
    <row r="973" spans="1:11" ht="28.95" customHeight="1" x14ac:dyDescent="0.3">
      <c r="A973" s="292">
        <f t="shared" ref="A973:A981" si="53">A972+1</f>
        <v>928</v>
      </c>
      <c r="B973" s="272" t="s">
        <v>1760</v>
      </c>
      <c r="C973" s="297">
        <v>30.03</v>
      </c>
      <c r="D973" s="282" t="s">
        <v>1264</v>
      </c>
      <c r="E973" s="274" t="s">
        <v>4461</v>
      </c>
      <c r="F973" s="272" t="s">
        <v>4459</v>
      </c>
      <c r="G973" s="272" t="s">
        <v>3515</v>
      </c>
      <c r="H973" s="293">
        <v>5128</v>
      </c>
      <c r="I973" s="294">
        <v>1146</v>
      </c>
      <c r="J973" s="277">
        <f t="shared" si="52"/>
        <v>5128</v>
      </c>
      <c r="K973" s="277">
        <f t="shared" si="52"/>
        <v>1146</v>
      </c>
    </row>
    <row r="974" spans="1:11" ht="28.95" customHeight="1" x14ac:dyDescent="0.3">
      <c r="A974" s="292">
        <f t="shared" si="53"/>
        <v>929</v>
      </c>
      <c r="B974" s="272" t="s">
        <v>1760</v>
      </c>
      <c r="C974" s="297">
        <v>30.04</v>
      </c>
      <c r="D974" s="282" t="s">
        <v>1264</v>
      </c>
      <c r="E974" s="274" t="s">
        <v>4462</v>
      </c>
      <c r="F974" s="272" t="s">
        <v>4459</v>
      </c>
      <c r="G974" s="272" t="s">
        <v>3515</v>
      </c>
      <c r="H974" s="293">
        <v>5014</v>
      </c>
      <c r="I974" s="294">
        <v>1051</v>
      </c>
      <c r="J974" s="277">
        <f t="shared" si="52"/>
        <v>5014</v>
      </c>
      <c r="K974" s="277">
        <f t="shared" si="52"/>
        <v>1051</v>
      </c>
    </row>
    <row r="975" spans="1:11" ht="28.95" customHeight="1" x14ac:dyDescent="0.3">
      <c r="A975" s="292">
        <f t="shared" si="53"/>
        <v>930</v>
      </c>
      <c r="B975" s="272" t="s">
        <v>1760</v>
      </c>
      <c r="C975" s="297">
        <v>30.05</v>
      </c>
      <c r="D975" s="282" t="s">
        <v>1265</v>
      </c>
      <c r="E975" s="274" t="s">
        <v>4463</v>
      </c>
      <c r="F975" s="272" t="s">
        <v>1598</v>
      </c>
      <c r="G975" s="272" t="s">
        <v>3515</v>
      </c>
      <c r="H975" s="293">
        <v>5662</v>
      </c>
      <c r="I975" s="294">
        <v>1879</v>
      </c>
      <c r="J975" s="277">
        <f t="shared" si="52"/>
        <v>5662</v>
      </c>
      <c r="K975" s="277">
        <f t="shared" si="52"/>
        <v>1879</v>
      </c>
    </row>
    <row r="976" spans="1:11" ht="28.95" customHeight="1" x14ac:dyDescent="0.3">
      <c r="A976" s="292">
        <f t="shared" si="53"/>
        <v>931</v>
      </c>
      <c r="B976" s="272" t="s">
        <v>1760</v>
      </c>
      <c r="C976" s="297">
        <v>30.06</v>
      </c>
      <c r="D976" s="282" t="s">
        <v>1266</v>
      </c>
      <c r="E976" s="274" t="s">
        <v>4464</v>
      </c>
      <c r="F976" s="272" t="s">
        <v>1599</v>
      </c>
      <c r="G976" s="272" t="s">
        <v>3515</v>
      </c>
      <c r="H976" s="293">
        <v>5935</v>
      </c>
      <c r="I976" s="294">
        <v>1879</v>
      </c>
      <c r="J976" s="277">
        <f t="shared" si="52"/>
        <v>5935</v>
      </c>
      <c r="K976" s="277">
        <f t="shared" si="52"/>
        <v>1879</v>
      </c>
    </row>
    <row r="977" spans="1:11" ht="28.95" customHeight="1" x14ac:dyDescent="0.3">
      <c r="A977" s="292">
        <f t="shared" si="53"/>
        <v>932</v>
      </c>
      <c r="B977" s="272" t="s">
        <v>1760</v>
      </c>
      <c r="C977" s="297">
        <v>30.07</v>
      </c>
      <c r="D977" s="282" t="s">
        <v>1267</v>
      </c>
      <c r="E977" s="274" t="s">
        <v>4465</v>
      </c>
      <c r="F977" s="272" t="s">
        <v>1600</v>
      </c>
      <c r="G977" s="272" t="s">
        <v>3515</v>
      </c>
      <c r="H977" s="293">
        <v>4561</v>
      </c>
      <c r="I977" s="294">
        <v>744</v>
      </c>
      <c r="J977" s="277">
        <f t="shared" si="52"/>
        <v>4561</v>
      </c>
      <c r="K977" s="277">
        <f t="shared" si="52"/>
        <v>744</v>
      </c>
    </row>
    <row r="978" spans="1:11" ht="28.95" customHeight="1" x14ac:dyDescent="0.3">
      <c r="A978" s="292">
        <f t="shared" si="53"/>
        <v>933</v>
      </c>
      <c r="B978" s="272" t="s">
        <v>1760</v>
      </c>
      <c r="C978" s="297">
        <v>30.08</v>
      </c>
      <c r="D978" s="282" t="s">
        <v>1268</v>
      </c>
      <c r="E978" s="274" t="s">
        <v>4466</v>
      </c>
      <c r="F978" s="272" t="s">
        <v>1601</v>
      </c>
      <c r="G978" s="272" t="s">
        <v>3515</v>
      </c>
      <c r="H978" s="293">
        <v>4533</v>
      </c>
      <c r="I978" s="294">
        <v>744</v>
      </c>
      <c r="J978" s="277">
        <f t="shared" si="52"/>
        <v>4533</v>
      </c>
      <c r="K978" s="277">
        <f t="shared" si="52"/>
        <v>744</v>
      </c>
    </row>
    <row r="979" spans="1:11" ht="28.95" customHeight="1" x14ac:dyDescent="0.3">
      <c r="A979" s="292">
        <f t="shared" si="53"/>
        <v>934</v>
      </c>
      <c r="B979" s="272" t="s">
        <v>1760</v>
      </c>
      <c r="C979" s="297">
        <v>30.09</v>
      </c>
      <c r="D979" s="282" t="s">
        <v>1269</v>
      </c>
      <c r="E979" s="274" t="s">
        <v>4467</v>
      </c>
      <c r="F979" s="272" t="s">
        <v>1473</v>
      </c>
      <c r="G979" s="272" t="s">
        <v>3464</v>
      </c>
      <c r="H979" s="293">
        <v>2339</v>
      </c>
      <c r="I979" s="294">
        <v>258</v>
      </c>
      <c r="J979" s="277">
        <f t="shared" si="52"/>
        <v>2339</v>
      </c>
      <c r="K979" s="277">
        <f t="shared" si="52"/>
        <v>258</v>
      </c>
    </row>
    <row r="980" spans="1:11" ht="28.95" customHeight="1" x14ac:dyDescent="0.3">
      <c r="A980" s="292">
        <f t="shared" si="53"/>
        <v>935</v>
      </c>
      <c r="B980" s="272" t="s">
        <v>1760</v>
      </c>
      <c r="C980" s="297">
        <v>30.1</v>
      </c>
      <c r="D980" s="282" t="s">
        <v>1269</v>
      </c>
      <c r="E980" s="274" t="s">
        <v>4468</v>
      </c>
      <c r="F980" s="272" t="s">
        <v>1473</v>
      </c>
      <c r="G980" s="272" t="s">
        <v>3464</v>
      </c>
      <c r="H980" s="293">
        <v>2287</v>
      </c>
      <c r="I980" s="294">
        <v>189</v>
      </c>
      <c r="J980" s="277">
        <f t="shared" si="52"/>
        <v>2287</v>
      </c>
      <c r="K980" s="277">
        <f t="shared" si="52"/>
        <v>189</v>
      </c>
    </row>
    <row r="981" spans="1:11" ht="28.95" customHeight="1" x14ac:dyDescent="0.3">
      <c r="A981" s="292">
        <f t="shared" si="53"/>
        <v>936</v>
      </c>
      <c r="B981" s="272" t="s">
        <v>1760</v>
      </c>
      <c r="C981" s="297">
        <v>30.11</v>
      </c>
      <c r="D981" s="282"/>
      <c r="E981" s="274" t="s">
        <v>4469</v>
      </c>
      <c r="F981" s="272" t="s">
        <v>4470</v>
      </c>
      <c r="G981" s="272" t="s">
        <v>3515</v>
      </c>
      <c r="H981" s="293">
        <v>1767</v>
      </c>
      <c r="I981" s="294">
        <v>186</v>
      </c>
      <c r="J981" s="277">
        <f t="shared" si="52"/>
        <v>1767</v>
      </c>
      <c r="K981" s="277">
        <f t="shared" si="52"/>
        <v>186</v>
      </c>
    </row>
    <row r="982" spans="1:11" ht="28.95" customHeight="1" x14ac:dyDescent="0.3">
      <c r="A982" s="268" t="s">
        <v>4471</v>
      </c>
      <c r="B982" s="269"/>
      <c r="C982" s="269"/>
      <c r="D982" s="269"/>
      <c r="E982" s="269"/>
      <c r="F982" s="269"/>
      <c r="G982" s="269"/>
      <c r="H982" s="269"/>
      <c r="I982" s="270"/>
      <c r="J982" s="277">
        <f t="shared" si="52"/>
        <v>0</v>
      </c>
      <c r="K982" s="277">
        <f t="shared" si="52"/>
        <v>0</v>
      </c>
    </row>
    <row r="983" spans="1:11" ht="28.95" customHeight="1" x14ac:dyDescent="0.3">
      <c r="A983" s="292">
        <f>A981+1</f>
        <v>937</v>
      </c>
      <c r="B983" s="272" t="s">
        <v>1761</v>
      </c>
      <c r="C983" s="297">
        <v>31.01</v>
      </c>
      <c r="D983" s="282" t="s">
        <v>1270</v>
      </c>
      <c r="E983" s="274" t="s">
        <v>4472</v>
      </c>
      <c r="F983" s="272" t="s">
        <v>4473</v>
      </c>
      <c r="G983" s="272" t="s">
        <v>3515</v>
      </c>
      <c r="H983" s="293">
        <v>432</v>
      </c>
      <c r="I983" s="294">
        <v>98</v>
      </c>
      <c r="J983" s="277">
        <f t="shared" si="52"/>
        <v>432</v>
      </c>
      <c r="K983" s="277">
        <f t="shared" si="52"/>
        <v>98</v>
      </c>
    </row>
    <row r="984" spans="1:11" ht="28.95" customHeight="1" x14ac:dyDescent="0.3">
      <c r="A984" s="292">
        <f>A983+1</f>
        <v>938</v>
      </c>
      <c r="B984" s="272" t="s">
        <v>1761</v>
      </c>
      <c r="C984" s="297">
        <v>31.02</v>
      </c>
      <c r="D984" s="282" t="s">
        <v>1271</v>
      </c>
      <c r="E984" s="274" t="s">
        <v>4474</v>
      </c>
      <c r="F984" s="272" t="s">
        <v>4475</v>
      </c>
      <c r="G984" s="272" t="s">
        <v>3515</v>
      </c>
      <c r="H984" s="293">
        <v>246</v>
      </c>
      <c r="I984" s="294">
        <v>15</v>
      </c>
      <c r="J984" s="277">
        <f t="shared" si="52"/>
        <v>246</v>
      </c>
      <c r="K984" s="277">
        <f t="shared" si="52"/>
        <v>15</v>
      </c>
    </row>
    <row r="985" spans="1:11" ht="28.95" customHeight="1" x14ac:dyDescent="0.3">
      <c r="A985" s="292">
        <f t="shared" ref="A985:A1000" si="54">A984+1</f>
        <v>939</v>
      </c>
      <c r="B985" s="272" t="s">
        <v>1761</v>
      </c>
      <c r="C985" s="297">
        <v>31.03</v>
      </c>
      <c r="D985" s="282" t="s">
        <v>1272</v>
      </c>
      <c r="E985" s="274" t="s">
        <v>4476</v>
      </c>
      <c r="F985" s="272" t="s">
        <v>1496</v>
      </c>
      <c r="G985" s="272" t="s">
        <v>4477</v>
      </c>
      <c r="H985" s="293">
        <v>40</v>
      </c>
      <c r="I985" s="294">
        <v>14</v>
      </c>
      <c r="J985" s="277">
        <f t="shared" si="52"/>
        <v>40</v>
      </c>
      <c r="K985" s="277">
        <f t="shared" si="52"/>
        <v>14</v>
      </c>
    </row>
    <row r="986" spans="1:11" ht="28.95" customHeight="1" x14ac:dyDescent="0.3">
      <c r="A986" s="292">
        <f t="shared" si="54"/>
        <v>940</v>
      </c>
      <c r="B986" s="272" t="s">
        <v>1761</v>
      </c>
      <c r="C986" s="297">
        <v>31.04</v>
      </c>
      <c r="D986" s="282" t="s">
        <v>1272</v>
      </c>
      <c r="E986" s="274" t="s">
        <v>4478</v>
      </c>
      <c r="F986" s="272" t="s">
        <v>1496</v>
      </c>
      <c r="G986" s="272" t="s">
        <v>3515</v>
      </c>
      <c r="H986" s="293">
        <v>1155</v>
      </c>
      <c r="I986" s="294">
        <v>605</v>
      </c>
      <c r="J986" s="277">
        <f t="shared" si="52"/>
        <v>1155</v>
      </c>
      <c r="K986" s="277">
        <f t="shared" si="52"/>
        <v>605</v>
      </c>
    </row>
    <row r="987" spans="1:11" ht="28.95" customHeight="1" x14ac:dyDescent="0.3">
      <c r="A987" s="292">
        <f t="shared" si="54"/>
        <v>941</v>
      </c>
      <c r="B987" s="272" t="s">
        <v>1761</v>
      </c>
      <c r="C987" s="297">
        <v>31.05</v>
      </c>
      <c r="D987" s="282" t="s">
        <v>1272</v>
      </c>
      <c r="E987" s="274" t="s">
        <v>4479</v>
      </c>
      <c r="F987" s="272" t="s">
        <v>1496</v>
      </c>
      <c r="G987" s="272" t="s">
        <v>3515</v>
      </c>
      <c r="H987" s="293">
        <v>430</v>
      </c>
      <c r="I987" s="294">
        <v>210</v>
      </c>
      <c r="J987" s="277">
        <f t="shared" si="52"/>
        <v>430</v>
      </c>
      <c r="K987" s="277">
        <f t="shared" si="52"/>
        <v>210</v>
      </c>
    </row>
    <row r="988" spans="1:11" ht="28.95" customHeight="1" x14ac:dyDescent="0.3">
      <c r="A988" s="292">
        <f t="shared" si="54"/>
        <v>942</v>
      </c>
      <c r="B988" s="272" t="s">
        <v>1761</v>
      </c>
      <c r="C988" s="297">
        <v>31.06</v>
      </c>
      <c r="D988" s="282" t="s">
        <v>1272</v>
      </c>
      <c r="E988" s="274" t="s">
        <v>4480</v>
      </c>
      <c r="F988" s="272" t="s">
        <v>1496</v>
      </c>
      <c r="G988" s="272" t="s">
        <v>3515</v>
      </c>
      <c r="H988" s="293">
        <v>387</v>
      </c>
      <c r="I988" s="294">
        <v>238</v>
      </c>
      <c r="J988" s="277">
        <f t="shared" si="52"/>
        <v>387</v>
      </c>
      <c r="K988" s="277">
        <f t="shared" si="52"/>
        <v>238</v>
      </c>
    </row>
    <row r="989" spans="1:11" ht="28.95" customHeight="1" x14ac:dyDescent="0.3">
      <c r="A989" s="292">
        <f t="shared" si="54"/>
        <v>943</v>
      </c>
      <c r="B989" s="272" t="s">
        <v>1761</v>
      </c>
      <c r="C989" s="297">
        <v>31.07</v>
      </c>
      <c r="D989" s="282" t="s">
        <v>1272</v>
      </c>
      <c r="E989" s="274" t="s">
        <v>4481</v>
      </c>
      <c r="F989" s="272" t="s">
        <v>1496</v>
      </c>
      <c r="G989" s="272" t="s">
        <v>3515</v>
      </c>
      <c r="H989" s="293">
        <v>530</v>
      </c>
      <c r="I989" s="294">
        <v>272</v>
      </c>
      <c r="J989" s="277">
        <f t="shared" si="52"/>
        <v>530</v>
      </c>
      <c r="K989" s="277">
        <f t="shared" si="52"/>
        <v>272</v>
      </c>
    </row>
    <row r="990" spans="1:11" ht="28.95" customHeight="1" x14ac:dyDescent="0.3">
      <c r="A990" s="292">
        <f t="shared" si="54"/>
        <v>944</v>
      </c>
      <c r="B990" s="272" t="s">
        <v>1761</v>
      </c>
      <c r="C990" s="297">
        <v>31.08</v>
      </c>
      <c r="D990" s="282" t="s">
        <v>1272</v>
      </c>
      <c r="E990" s="274" t="s">
        <v>435</v>
      </c>
      <c r="F990" s="272" t="s">
        <v>1496</v>
      </c>
      <c r="G990" s="272" t="s">
        <v>3515</v>
      </c>
      <c r="H990" s="293">
        <v>26</v>
      </c>
      <c r="I990" s="294">
        <v>26</v>
      </c>
      <c r="J990" s="277">
        <f t="shared" si="52"/>
        <v>26</v>
      </c>
      <c r="K990" s="277">
        <f t="shared" si="52"/>
        <v>26</v>
      </c>
    </row>
    <row r="991" spans="1:11" ht="28.95" customHeight="1" x14ac:dyDescent="0.3">
      <c r="A991" s="292">
        <f t="shared" si="54"/>
        <v>945</v>
      </c>
      <c r="B991" s="272" t="s">
        <v>1761</v>
      </c>
      <c r="C991" s="297">
        <v>31.09</v>
      </c>
      <c r="D991" s="282" t="s">
        <v>1272</v>
      </c>
      <c r="E991" s="274" t="s">
        <v>4482</v>
      </c>
      <c r="F991" s="272" t="s">
        <v>1473</v>
      </c>
      <c r="G991" s="272" t="s">
        <v>3515</v>
      </c>
      <c r="H991" s="293">
        <v>615</v>
      </c>
      <c r="I991" s="294">
        <v>316</v>
      </c>
      <c r="J991" s="277">
        <f t="shared" si="52"/>
        <v>615</v>
      </c>
      <c r="K991" s="277">
        <f t="shared" si="52"/>
        <v>316</v>
      </c>
    </row>
    <row r="992" spans="1:11" ht="28.95" customHeight="1" x14ac:dyDescent="0.3">
      <c r="A992" s="292">
        <f t="shared" si="54"/>
        <v>946</v>
      </c>
      <c r="B992" s="272" t="s">
        <v>1761</v>
      </c>
      <c r="C992" s="297">
        <v>31.1</v>
      </c>
      <c r="D992" s="282" t="s">
        <v>1272</v>
      </c>
      <c r="E992" s="274" t="s">
        <v>4483</v>
      </c>
      <c r="F992" s="272" t="s">
        <v>1473</v>
      </c>
      <c r="G992" s="272" t="s">
        <v>3515</v>
      </c>
      <c r="H992" s="293">
        <v>1098</v>
      </c>
      <c r="I992" s="294">
        <v>234</v>
      </c>
      <c r="J992" s="277">
        <f t="shared" si="52"/>
        <v>1098</v>
      </c>
      <c r="K992" s="277">
        <f t="shared" si="52"/>
        <v>234</v>
      </c>
    </row>
    <row r="993" spans="1:11" ht="28.95" customHeight="1" x14ac:dyDescent="0.3">
      <c r="A993" s="292">
        <f t="shared" si="54"/>
        <v>947</v>
      </c>
      <c r="B993" s="272" t="s">
        <v>1761</v>
      </c>
      <c r="C993" s="297">
        <v>31.11</v>
      </c>
      <c r="D993" s="282" t="s">
        <v>1272</v>
      </c>
      <c r="E993" s="274" t="s">
        <v>4484</v>
      </c>
      <c r="F993" s="272" t="s">
        <v>1473</v>
      </c>
      <c r="G993" s="272" t="s">
        <v>3515</v>
      </c>
      <c r="H993" s="293">
        <v>1267</v>
      </c>
      <c r="I993" s="294">
        <v>234</v>
      </c>
      <c r="J993" s="277">
        <f t="shared" si="52"/>
        <v>1267</v>
      </c>
      <c r="K993" s="277">
        <f t="shared" si="52"/>
        <v>234</v>
      </c>
    </row>
    <row r="994" spans="1:11" ht="28.95" customHeight="1" x14ac:dyDescent="0.3">
      <c r="A994" s="292">
        <f t="shared" si="54"/>
        <v>948</v>
      </c>
      <c r="B994" s="272" t="s">
        <v>1761</v>
      </c>
      <c r="C994" s="297">
        <v>31.12</v>
      </c>
      <c r="D994" s="282" t="s">
        <v>1272</v>
      </c>
      <c r="E994" s="274" t="s">
        <v>4485</v>
      </c>
      <c r="F994" s="272" t="s">
        <v>4473</v>
      </c>
      <c r="G994" s="272" t="s">
        <v>3515</v>
      </c>
      <c r="H994" s="293">
        <v>1286</v>
      </c>
      <c r="I994" s="294">
        <v>393</v>
      </c>
      <c r="J994" s="277">
        <f t="shared" si="52"/>
        <v>1286</v>
      </c>
      <c r="K994" s="277">
        <f t="shared" si="52"/>
        <v>393</v>
      </c>
    </row>
    <row r="995" spans="1:11" ht="28.95" customHeight="1" x14ac:dyDescent="0.3">
      <c r="A995" s="292">
        <f t="shared" si="54"/>
        <v>949</v>
      </c>
      <c r="B995" s="272" t="s">
        <v>1761</v>
      </c>
      <c r="C995" s="297">
        <v>31.13</v>
      </c>
      <c r="D995" s="282" t="s">
        <v>1272</v>
      </c>
      <c r="E995" s="274" t="s">
        <v>4486</v>
      </c>
      <c r="F995" s="272" t="s">
        <v>4473</v>
      </c>
      <c r="G995" s="272" t="s">
        <v>3515</v>
      </c>
      <c r="H995" s="293">
        <v>1338</v>
      </c>
      <c r="I995" s="294">
        <v>509</v>
      </c>
      <c r="J995" s="277">
        <f t="shared" si="52"/>
        <v>1338</v>
      </c>
      <c r="K995" s="277">
        <f t="shared" si="52"/>
        <v>509</v>
      </c>
    </row>
    <row r="996" spans="1:11" ht="28.95" customHeight="1" x14ac:dyDescent="0.3">
      <c r="A996" s="292">
        <f t="shared" si="54"/>
        <v>950</v>
      </c>
      <c r="B996" s="272" t="s">
        <v>1761</v>
      </c>
      <c r="C996" s="297">
        <v>31.14</v>
      </c>
      <c r="D996" s="282" t="s">
        <v>1272</v>
      </c>
      <c r="E996" s="274" t="s">
        <v>4487</v>
      </c>
      <c r="F996" s="272" t="s">
        <v>4470</v>
      </c>
      <c r="G996" s="272" t="s">
        <v>3464</v>
      </c>
      <c r="H996" s="293">
        <v>1284</v>
      </c>
      <c r="I996" s="294">
        <v>391</v>
      </c>
      <c r="J996" s="277">
        <f t="shared" si="52"/>
        <v>1284</v>
      </c>
      <c r="K996" s="277">
        <f t="shared" si="52"/>
        <v>391</v>
      </c>
    </row>
    <row r="997" spans="1:11" ht="28.95" customHeight="1" x14ac:dyDescent="0.3">
      <c r="A997" s="292">
        <f t="shared" si="54"/>
        <v>951</v>
      </c>
      <c r="B997" s="272" t="s">
        <v>1761</v>
      </c>
      <c r="C997" s="297">
        <v>31.15</v>
      </c>
      <c r="D997" s="282" t="s">
        <v>1272</v>
      </c>
      <c r="E997" s="274" t="s">
        <v>4488</v>
      </c>
      <c r="F997" s="272" t="s">
        <v>1496</v>
      </c>
      <c r="G997" s="272" t="s">
        <v>3515</v>
      </c>
      <c r="H997" s="293">
        <v>546</v>
      </c>
      <c r="I997" s="294">
        <v>112</v>
      </c>
      <c r="J997" s="277">
        <f t="shared" si="52"/>
        <v>546</v>
      </c>
      <c r="K997" s="277">
        <f t="shared" si="52"/>
        <v>112</v>
      </c>
    </row>
    <row r="998" spans="1:11" ht="28.95" customHeight="1" x14ac:dyDescent="0.3">
      <c r="A998" s="292">
        <f t="shared" si="54"/>
        <v>952</v>
      </c>
      <c r="B998" s="272" t="s">
        <v>1761</v>
      </c>
      <c r="C998" s="297">
        <v>31.16</v>
      </c>
      <c r="D998" s="282" t="s">
        <v>1272</v>
      </c>
      <c r="E998" s="274" t="s">
        <v>4489</v>
      </c>
      <c r="F998" s="272" t="s">
        <v>1496</v>
      </c>
      <c r="G998" s="272" t="s">
        <v>3515</v>
      </c>
      <c r="H998" s="293">
        <v>845</v>
      </c>
      <c r="I998" s="294">
        <v>125</v>
      </c>
      <c r="J998" s="277">
        <f t="shared" si="52"/>
        <v>845</v>
      </c>
      <c r="K998" s="277">
        <f t="shared" si="52"/>
        <v>125</v>
      </c>
    </row>
    <row r="999" spans="1:11" ht="28.95" customHeight="1" x14ac:dyDescent="0.3">
      <c r="A999" s="292">
        <f t="shared" si="54"/>
        <v>953</v>
      </c>
      <c r="B999" s="272" t="s">
        <v>1761</v>
      </c>
      <c r="C999" s="297">
        <v>31.17</v>
      </c>
      <c r="D999" s="282"/>
      <c r="E999" s="274" t="s">
        <v>4490</v>
      </c>
      <c r="F999" s="272" t="s">
        <v>1473</v>
      </c>
      <c r="G999" s="272" t="s">
        <v>3515</v>
      </c>
      <c r="H999" s="293">
        <v>617</v>
      </c>
      <c r="I999" s="294">
        <v>217</v>
      </c>
      <c r="J999" s="277">
        <f t="shared" si="52"/>
        <v>617</v>
      </c>
      <c r="K999" s="277">
        <f t="shared" si="52"/>
        <v>217</v>
      </c>
    </row>
    <row r="1000" spans="1:11" ht="28.95" customHeight="1" x14ac:dyDescent="0.3">
      <c r="A1000" s="292">
        <f t="shared" si="54"/>
        <v>954</v>
      </c>
      <c r="B1000" s="272" t="s">
        <v>1761</v>
      </c>
      <c r="C1000" s="297">
        <v>31.26</v>
      </c>
      <c r="D1000" s="282" t="s">
        <v>1272</v>
      </c>
      <c r="E1000" s="274" t="s">
        <v>4491</v>
      </c>
      <c r="F1000" s="272" t="s">
        <v>1473</v>
      </c>
      <c r="G1000" s="272" t="s">
        <v>3438</v>
      </c>
      <c r="H1000" s="293">
        <v>6195</v>
      </c>
      <c r="I1000" s="294">
        <v>3352</v>
      </c>
      <c r="J1000" s="277">
        <f t="shared" si="52"/>
        <v>6195</v>
      </c>
      <c r="K1000" s="277">
        <f t="shared" si="52"/>
        <v>3352</v>
      </c>
    </row>
    <row r="1001" spans="1:11" ht="28.95" customHeight="1" x14ac:dyDescent="0.3">
      <c r="A1001" s="268" t="s">
        <v>4492</v>
      </c>
      <c r="B1001" s="269"/>
      <c r="C1001" s="269"/>
      <c r="D1001" s="269"/>
      <c r="E1001" s="269"/>
      <c r="F1001" s="269"/>
      <c r="G1001" s="269"/>
      <c r="H1001" s="269"/>
      <c r="I1001" s="270"/>
      <c r="J1001" s="277">
        <f t="shared" si="52"/>
        <v>0</v>
      </c>
      <c r="K1001" s="277">
        <f t="shared" si="52"/>
        <v>0</v>
      </c>
    </row>
    <row r="1002" spans="1:11" ht="28.95" customHeight="1" x14ac:dyDescent="0.3">
      <c r="A1002" s="292">
        <f>A1000+1</f>
        <v>955</v>
      </c>
      <c r="B1002" s="272" t="s">
        <v>1762</v>
      </c>
      <c r="C1002" s="297">
        <v>32.01</v>
      </c>
      <c r="D1002" s="282" t="s">
        <v>1273</v>
      </c>
      <c r="E1002" s="274" t="s">
        <v>4493</v>
      </c>
      <c r="F1002" s="272" t="s">
        <v>4494</v>
      </c>
      <c r="G1002" s="272" t="s">
        <v>3515</v>
      </c>
      <c r="H1002" s="293">
        <v>203</v>
      </c>
      <c r="I1002" s="294">
        <v>166</v>
      </c>
      <c r="J1002" s="277">
        <f t="shared" si="52"/>
        <v>203</v>
      </c>
      <c r="K1002" s="277">
        <f t="shared" si="52"/>
        <v>166</v>
      </c>
    </row>
    <row r="1003" spans="1:11" ht="28.95" customHeight="1" x14ac:dyDescent="0.3">
      <c r="A1003" s="292">
        <f>A1002+1</f>
        <v>956</v>
      </c>
      <c r="B1003" s="272" t="s">
        <v>1762</v>
      </c>
      <c r="C1003" s="297">
        <v>32.020000000000003</v>
      </c>
      <c r="D1003" s="282" t="s">
        <v>1273</v>
      </c>
      <c r="E1003" s="274" t="s">
        <v>4495</v>
      </c>
      <c r="F1003" s="272" t="s">
        <v>4494</v>
      </c>
      <c r="G1003" s="272" t="s">
        <v>3515</v>
      </c>
      <c r="H1003" s="293">
        <v>209</v>
      </c>
      <c r="I1003" s="294">
        <v>166</v>
      </c>
      <c r="J1003" s="277">
        <f t="shared" si="52"/>
        <v>209</v>
      </c>
      <c r="K1003" s="277">
        <f t="shared" si="52"/>
        <v>166</v>
      </c>
    </row>
    <row r="1004" spans="1:11" ht="28.95" customHeight="1" x14ac:dyDescent="0.3">
      <c r="A1004" s="292">
        <f t="shared" ref="A1004:A1034" si="55">A1003+1</f>
        <v>957</v>
      </c>
      <c r="B1004" s="272" t="s">
        <v>1762</v>
      </c>
      <c r="C1004" s="297">
        <v>32.03</v>
      </c>
      <c r="D1004" s="282" t="s">
        <v>1274</v>
      </c>
      <c r="E1004" s="274" t="s">
        <v>4496</v>
      </c>
      <c r="F1004" s="272" t="s">
        <v>4497</v>
      </c>
      <c r="G1004" s="272" t="s">
        <v>3515</v>
      </c>
      <c r="H1004" s="293">
        <v>271</v>
      </c>
      <c r="I1004" s="294">
        <v>204</v>
      </c>
      <c r="J1004" s="277">
        <f t="shared" si="52"/>
        <v>271</v>
      </c>
      <c r="K1004" s="277">
        <f t="shared" si="52"/>
        <v>204</v>
      </c>
    </row>
    <row r="1005" spans="1:11" ht="28.95" customHeight="1" x14ac:dyDescent="0.3">
      <c r="A1005" s="292">
        <f t="shared" si="55"/>
        <v>958</v>
      </c>
      <c r="B1005" s="272" t="s">
        <v>1762</v>
      </c>
      <c r="C1005" s="297">
        <v>32.04</v>
      </c>
      <c r="D1005" s="282" t="s">
        <v>1275</v>
      </c>
      <c r="E1005" s="274" t="s">
        <v>4498</v>
      </c>
      <c r="F1005" s="272" t="s">
        <v>4497</v>
      </c>
      <c r="G1005" s="272" t="s">
        <v>3515</v>
      </c>
      <c r="H1005" s="293">
        <v>278</v>
      </c>
      <c r="I1005" s="294">
        <v>204</v>
      </c>
      <c r="J1005" s="277">
        <f t="shared" si="52"/>
        <v>278</v>
      </c>
      <c r="K1005" s="277">
        <f t="shared" si="52"/>
        <v>204</v>
      </c>
    </row>
    <row r="1006" spans="1:11" ht="28.95" customHeight="1" x14ac:dyDescent="0.3">
      <c r="A1006" s="292">
        <f t="shared" si="55"/>
        <v>959</v>
      </c>
      <c r="B1006" s="272" t="s">
        <v>1762</v>
      </c>
      <c r="C1006" s="297">
        <v>32.049999999999997</v>
      </c>
      <c r="D1006" s="282" t="s">
        <v>1276</v>
      </c>
      <c r="E1006" s="274" t="s">
        <v>4499</v>
      </c>
      <c r="F1006" s="272" t="s">
        <v>4500</v>
      </c>
      <c r="G1006" s="272" t="s">
        <v>3515</v>
      </c>
      <c r="H1006" s="293">
        <v>289</v>
      </c>
      <c r="I1006" s="294">
        <v>204</v>
      </c>
      <c r="J1006" s="277">
        <f t="shared" si="52"/>
        <v>289</v>
      </c>
      <c r="K1006" s="277">
        <f t="shared" si="52"/>
        <v>204</v>
      </c>
    </row>
    <row r="1007" spans="1:11" ht="28.95" customHeight="1" x14ac:dyDescent="0.3">
      <c r="A1007" s="292">
        <f t="shared" si="55"/>
        <v>960</v>
      </c>
      <c r="B1007" s="272" t="s">
        <v>1762</v>
      </c>
      <c r="C1007" s="297">
        <v>32.06</v>
      </c>
      <c r="D1007" s="282" t="s">
        <v>1277</v>
      </c>
      <c r="E1007" s="274" t="s">
        <v>4501</v>
      </c>
      <c r="F1007" s="272" t="s">
        <v>4502</v>
      </c>
      <c r="G1007" s="272" t="s">
        <v>3515</v>
      </c>
      <c r="H1007" s="293">
        <v>375</v>
      </c>
      <c r="I1007" s="294">
        <v>253</v>
      </c>
      <c r="J1007" s="277">
        <f t="shared" si="52"/>
        <v>375</v>
      </c>
      <c r="K1007" s="277">
        <f t="shared" si="52"/>
        <v>253</v>
      </c>
    </row>
    <row r="1008" spans="1:11" ht="28.95" customHeight="1" x14ac:dyDescent="0.3">
      <c r="A1008" s="292">
        <f t="shared" si="55"/>
        <v>961</v>
      </c>
      <c r="B1008" s="272" t="s">
        <v>1762</v>
      </c>
      <c r="C1008" s="297">
        <v>32.07</v>
      </c>
      <c r="D1008" s="282" t="s">
        <v>1278</v>
      </c>
      <c r="E1008" s="274" t="s">
        <v>4503</v>
      </c>
      <c r="F1008" s="272" t="s">
        <v>4502</v>
      </c>
      <c r="G1008" s="272" t="s">
        <v>3515</v>
      </c>
      <c r="H1008" s="293">
        <v>382</v>
      </c>
      <c r="I1008" s="294">
        <v>253</v>
      </c>
      <c r="J1008" s="277">
        <f t="shared" si="52"/>
        <v>382</v>
      </c>
      <c r="K1008" s="277">
        <f t="shared" si="52"/>
        <v>253</v>
      </c>
    </row>
    <row r="1009" spans="1:11" ht="28.95" customHeight="1" x14ac:dyDescent="0.3">
      <c r="A1009" s="292">
        <f t="shared" si="55"/>
        <v>962</v>
      </c>
      <c r="B1009" s="272" t="s">
        <v>1762</v>
      </c>
      <c r="C1009" s="297">
        <v>32.08</v>
      </c>
      <c r="D1009" s="282" t="s">
        <v>1279</v>
      </c>
      <c r="E1009" s="274" t="s">
        <v>4504</v>
      </c>
      <c r="F1009" s="272" t="s">
        <v>4502</v>
      </c>
      <c r="G1009" s="272" t="s">
        <v>3515</v>
      </c>
      <c r="H1009" s="293">
        <v>393</v>
      </c>
      <c r="I1009" s="294">
        <v>253</v>
      </c>
      <c r="J1009" s="277">
        <f t="shared" si="52"/>
        <v>393</v>
      </c>
      <c r="K1009" s="277">
        <f t="shared" si="52"/>
        <v>253</v>
      </c>
    </row>
    <row r="1010" spans="1:11" ht="28.95" customHeight="1" x14ac:dyDescent="0.3">
      <c r="A1010" s="292">
        <f t="shared" si="55"/>
        <v>963</v>
      </c>
      <c r="B1010" s="272" t="s">
        <v>1762</v>
      </c>
      <c r="C1010" s="297">
        <v>32.11</v>
      </c>
      <c r="D1010" s="282" t="s">
        <v>1280</v>
      </c>
      <c r="E1010" s="274" t="s">
        <v>4505</v>
      </c>
      <c r="F1010" s="272" t="s">
        <v>4506</v>
      </c>
      <c r="G1010" s="272" t="s">
        <v>3515</v>
      </c>
      <c r="H1010" s="293">
        <v>639</v>
      </c>
      <c r="I1010" s="294">
        <v>412</v>
      </c>
      <c r="J1010" s="277">
        <f t="shared" si="52"/>
        <v>639</v>
      </c>
      <c r="K1010" s="277">
        <f t="shared" si="52"/>
        <v>412</v>
      </c>
    </row>
    <row r="1011" spans="1:11" ht="28.95" customHeight="1" x14ac:dyDescent="0.3">
      <c r="A1011" s="292">
        <f t="shared" si="55"/>
        <v>964</v>
      </c>
      <c r="B1011" s="272" t="s">
        <v>1762</v>
      </c>
      <c r="C1011" s="297">
        <v>32.119999999999997</v>
      </c>
      <c r="D1011" s="282" t="s">
        <v>1281</v>
      </c>
      <c r="E1011" s="274" t="s">
        <v>4507</v>
      </c>
      <c r="F1011" s="272" t="s">
        <v>4508</v>
      </c>
      <c r="G1011" s="272" t="s">
        <v>3515</v>
      </c>
      <c r="H1011" s="293">
        <v>563</v>
      </c>
      <c r="I1011" s="294">
        <v>423</v>
      </c>
      <c r="J1011" s="277">
        <f t="shared" si="52"/>
        <v>563</v>
      </c>
      <c r="K1011" s="277">
        <f t="shared" si="52"/>
        <v>423</v>
      </c>
    </row>
    <row r="1012" spans="1:11" ht="28.95" customHeight="1" x14ac:dyDescent="0.3">
      <c r="A1012" s="292">
        <f t="shared" si="55"/>
        <v>965</v>
      </c>
      <c r="B1012" s="272" t="s">
        <v>1762</v>
      </c>
      <c r="C1012" s="297">
        <v>32.130000000000003</v>
      </c>
      <c r="D1012" s="282" t="s">
        <v>1282</v>
      </c>
      <c r="E1012" s="274" t="s">
        <v>4509</v>
      </c>
      <c r="F1012" s="272" t="s">
        <v>4510</v>
      </c>
      <c r="G1012" s="272" t="s">
        <v>3515</v>
      </c>
      <c r="H1012" s="293">
        <v>574</v>
      </c>
      <c r="I1012" s="294">
        <v>423</v>
      </c>
      <c r="J1012" s="277">
        <f t="shared" si="52"/>
        <v>574</v>
      </c>
      <c r="K1012" s="277">
        <f t="shared" si="52"/>
        <v>423</v>
      </c>
    </row>
    <row r="1013" spans="1:11" ht="28.95" customHeight="1" x14ac:dyDescent="0.3">
      <c r="A1013" s="292">
        <f t="shared" si="55"/>
        <v>966</v>
      </c>
      <c r="B1013" s="272" t="s">
        <v>4511</v>
      </c>
      <c r="C1013" s="297">
        <v>32.15</v>
      </c>
      <c r="D1013" s="282" t="s">
        <v>1283</v>
      </c>
      <c r="E1013" s="274" t="s">
        <v>4512</v>
      </c>
      <c r="F1013" s="272" t="s">
        <v>4513</v>
      </c>
      <c r="G1013" s="272" t="s">
        <v>4514</v>
      </c>
      <c r="H1013" s="293">
        <v>65</v>
      </c>
      <c r="I1013" s="294">
        <v>56</v>
      </c>
      <c r="J1013" s="277">
        <f t="shared" si="52"/>
        <v>65</v>
      </c>
      <c r="K1013" s="277">
        <f t="shared" si="52"/>
        <v>56</v>
      </c>
    </row>
    <row r="1014" spans="1:11" ht="28.95" customHeight="1" x14ac:dyDescent="0.3">
      <c r="A1014" s="292">
        <f t="shared" si="55"/>
        <v>967</v>
      </c>
      <c r="B1014" s="272" t="s">
        <v>4511</v>
      </c>
      <c r="C1014" s="297">
        <v>32.159999999999997</v>
      </c>
      <c r="D1014" s="282" t="s">
        <v>1284</v>
      </c>
      <c r="E1014" s="274" t="s">
        <v>4515</v>
      </c>
      <c r="F1014" s="272" t="s">
        <v>4516</v>
      </c>
      <c r="G1014" s="272" t="s">
        <v>4514</v>
      </c>
      <c r="H1014" s="293">
        <v>173</v>
      </c>
      <c r="I1014" s="294">
        <v>155</v>
      </c>
      <c r="J1014" s="277">
        <f t="shared" si="52"/>
        <v>173</v>
      </c>
      <c r="K1014" s="277">
        <f t="shared" si="52"/>
        <v>155</v>
      </c>
    </row>
    <row r="1015" spans="1:11" ht="28.95" customHeight="1" x14ac:dyDescent="0.3">
      <c r="A1015" s="292">
        <f t="shared" si="55"/>
        <v>968</v>
      </c>
      <c r="B1015" s="272" t="s">
        <v>4511</v>
      </c>
      <c r="C1015" s="297">
        <v>32.17</v>
      </c>
      <c r="D1015" s="282" t="s">
        <v>1285</v>
      </c>
      <c r="E1015" s="274" t="s">
        <v>4517</v>
      </c>
      <c r="F1015" s="272" t="s">
        <v>4516</v>
      </c>
      <c r="G1015" s="272" t="s">
        <v>4514</v>
      </c>
      <c r="H1015" s="293">
        <v>182</v>
      </c>
      <c r="I1015" s="294">
        <v>155</v>
      </c>
      <c r="J1015" s="277">
        <f t="shared" si="52"/>
        <v>182</v>
      </c>
      <c r="K1015" s="277">
        <f t="shared" si="52"/>
        <v>155</v>
      </c>
    </row>
    <row r="1016" spans="1:11" ht="28.95" customHeight="1" x14ac:dyDescent="0.3">
      <c r="A1016" s="292">
        <f t="shared" si="55"/>
        <v>969</v>
      </c>
      <c r="B1016" s="272" t="s">
        <v>4511</v>
      </c>
      <c r="C1016" s="297">
        <v>32.18</v>
      </c>
      <c r="D1016" s="282" t="s">
        <v>1286</v>
      </c>
      <c r="E1016" s="274" t="s">
        <v>4518</v>
      </c>
      <c r="F1016" s="272" t="s">
        <v>4519</v>
      </c>
      <c r="G1016" s="272" t="s">
        <v>4514</v>
      </c>
      <c r="H1016" s="293">
        <v>179</v>
      </c>
      <c r="I1016" s="294">
        <v>155</v>
      </c>
      <c r="J1016" s="277">
        <f t="shared" si="52"/>
        <v>179</v>
      </c>
      <c r="K1016" s="277">
        <f t="shared" si="52"/>
        <v>155</v>
      </c>
    </row>
    <row r="1017" spans="1:11" ht="28.95" customHeight="1" x14ac:dyDescent="0.3">
      <c r="A1017" s="292">
        <f t="shared" si="55"/>
        <v>970</v>
      </c>
      <c r="B1017" s="272" t="s">
        <v>4511</v>
      </c>
      <c r="C1017" s="297">
        <v>32.19</v>
      </c>
      <c r="D1017" s="282" t="s">
        <v>1287</v>
      </c>
      <c r="E1017" s="274" t="s">
        <v>4520</v>
      </c>
      <c r="F1017" s="272" t="s">
        <v>4521</v>
      </c>
      <c r="G1017" s="272" t="s">
        <v>4514</v>
      </c>
      <c r="H1017" s="293">
        <v>179</v>
      </c>
      <c r="I1017" s="294">
        <v>155</v>
      </c>
      <c r="J1017" s="277">
        <f t="shared" si="52"/>
        <v>179</v>
      </c>
      <c r="K1017" s="277">
        <f t="shared" si="52"/>
        <v>155</v>
      </c>
    </row>
    <row r="1018" spans="1:11" ht="28.95" customHeight="1" x14ac:dyDescent="0.3">
      <c r="A1018" s="292">
        <f t="shared" si="55"/>
        <v>971</v>
      </c>
      <c r="B1018" s="272" t="s">
        <v>4511</v>
      </c>
      <c r="C1018" s="297">
        <v>32.200000000000003</v>
      </c>
      <c r="D1018" s="282" t="s">
        <v>1288</v>
      </c>
      <c r="E1018" s="274" t="s">
        <v>4522</v>
      </c>
      <c r="F1018" s="272" t="s">
        <v>4523</v>
      </c>
      <c r="G1018" s="272" t="s">
        <v>4514</v>
      </c>
      <c r="H1018" s="293">
        <v>173</v>
      </c>
      <c r="I1018" s="294">
        <v>155</v>
      </c>
      <c r="J1018" s="277">
        <f t="shared" si="52"/>
        <v>173</v>
      </c>
      <c r="K1018" s="277">
        <f t="shared" si="52"/>
        <v>155</v>
      </c>
    </row>
    <row r="1019" spans="1:11" ht="28.95" customHeight="1" x14ac:dyDescent="0.3">
      <c r="A1019" s="292">
        <f t="shared" si="55"/>
        <v>972</v>
      </c>
      <c r="B1019" s="272" t="s">
        <v>1762</v>
      </c>
      <c r="C1019" s="297">
        <v>32.21</v>
      </c>
      <c r="D1019" s="282" t="s">
        <v>1289</v>
      </c>
      <c r="E1019" s="274" t="s">
        <v>4524</v>
      </c>
      <c r="F1019" s="272" t="s">
        <v>4211</v>
      </c>
      <c r="G1019" s="272" t="s">
        <v>3515</v>
      </c>
      <c r="H1019" s="293">
        <v>72</v>
      </c>
      <c r="I1019" s="294">
        <v>57</v>
      </c>
      <c r="J1019" s="277">
        <f t="shared" si="52"/>
        <v>72</v>
      </c>
      <c r="K1019" s="277">
        <f t="shared" si="52"/>
        <v>57</v>
      </c>
    </row>
    <row r="1020" spans="1:11" ht="28.95" customHeight="1" x14ac:dyDescent="0.3">
      <c r="A1020" s="292">
        <f t="shared" si="55"/>
        <v>973</v>
      </c>
      <c r="B1020" s="272" t="s">
        <v>1762</v>
      </c>
      <c r="C1020" s="297">
        <v>32.22</v>
      </c>
      <c r="D1020" s="282" t="s">
        <v>1289</v>
      </c>
      <c r="E1020" s="274" t="s">
        <v>4525</v>
      </c>
      <c r="F1020" s="272" t="s">
        <v>4211</v>
      </c>
      <c r="G1020" s="272" t="s">
        <v>3464</v>
      </c>
      <c r="H1020" s="293">
        <v>49</v>
      </c>
      <c r="I1020" s="294">
        <v>49</v>
      </c>
      <c r="J1020" s="277">
        <f t="shared" si="52"/>
        <v>49</v>
      </c>
      <c r="K1020" s="277">
        <f t="shared" si="52"/>
        <v>49</v>
      </c>
    </row>
    <row r="1021" spans="1:11" ht="28.95" customHeight="1" x14ac:dyDescent="0.3">
      <c r="A1021" s="292">
        <f t="shared" si="55"/>
        <v>974</v>
      </c>
      <c r="B1021" s="272" t="s">
        <v>1762</v>
      </c>
      <c r="C1021" s="297">
        <v>32.229999999999997</v>
      </c>
      <c r="D1021" s="282" t="s">
        <v>1289</v>
      </c>
      <c r="E1021" s="274" t="s">
        <v>4526</v>
      </c>
      <c r="F1021" s="272" t="s">
        <v>4211</v>
      </c>
      <c r="G1021" s="272" t="s">
        <v>3464</v>
      </c>
      <c r="H1021" s="293">
        <v>52</v>
      </c>
      <c r="I1021" s="294">
        <v>44</v>
      </c>
      <c r="J1021" s="277">
        <f t="shared" si="52"/>
        <v>52</v>
      </c>
      <c r="K1021" s="277">
        <f t="shared" si="52"/>
        <v>44</v>
      </c>
    </row>
    <row r="1022" spans="1:11" ht="28.95" customHeight="1" x14ac:dyDescent="0.3">
      <c r="A1022" s="292">
        <f t="shared" si="55"/>
        <v>975</v>
      </c>
      <c r="B1022" s="272" t="s">
        <v>1762</v>
      </c>
      <c r="C1022" s="297">
        <v>32.24</v>
      </c>
      <c r="D1022" s="282" t="s">
        <v>1289</v>
      </c>
      <c r="E1022" s="274" t="s">
        <v>4527</v>
      </c>
      <c r="F1022" s="272" t="s">
        <v>4211</v>
      </c>
      <c r="G1022" s="272" t="s">
        <v>3464</v>
      </c>
      <c r="H1022" s="293">
        <v>67</v>
      </c>
      <c r="I1022" s="294">
        <v>57</v>
      </c>
      <c r="J1022" s="277">
        <f t="shared" si="52"/>
        <v>67</v>
      </c>
      <c r="K1022" s="277">
        <f t="shared" si="52"/>
        <v>57</v>
      </c>
    </row>
    <row r="1023" spans="1:11" ht="28.95" customHeight="1" x14ac:dyDescent="0.3">
      <c r="A1023" s="292">
        <f t="shared" si="55"/>
        <v>976</v>
      </c>
      <c r="B1023" s="272" t="s">
        <v>1762</v>
      </c>
      <c r="C1023" s="297">
        <v>32.25</v>
      </c>
      <c r="D1023" s="282" t="s">
        <v>1289</v>
      </c>
      <c r="E1023" s="274" t="s">
        <v>4528</v>
      </c>
      <c r="F1023" s="272" t="s">
        <v>4211</v>
      </c>
      <c r="G1023" s="272" t="s">
        <v>3464</v>
      </c>
      <c r="H1023" s="293">
        <v>81</v>
      </c>
      <c r="I1023" s="294">
        <v>66</v>
      </c>
      <c r="J1023" s="277">
        <f t="shared" si="52"/>
        <v>81</v>
      </c>
      <c r="K1023" s="277">
        <f t="shared" si="52"/>
        <v>66</v>
      </c>
    </row>
    <row r="1024" spans="1:11" ht="28.95" customHeight="1" x14ac:dyDescent="0.3">
      <c r="A1024" s="292">
        <f t="shared" si="55"/>
        <v>977</v>
      </c>
      <c r="B1024" s="272" t="s">
        <v>1762</v>
      </c>
      <c r="C1024" s="297">
        <v>32.26</v>
      </c>
      <c r="D1024" s="282" t="s">
        <v>1289</v>
      </c>
      <c r="E1024" s="274" t="s">
        <v>4529</v>
      </c>
      <c r="F1024" s="272" t="s">
        <v>1609</v>
      </c>
      <c r="G1024" s="272" t="s">
        <v>3464</v>
      </c>
      <c r="H1024" s="293">
        <v>57</v>
      </c>
      <c r="I1024" s="294">
        <v>15</v>
      </c>
      <c r="J1024" s="277">
        <f t="shared" si="52"/>
        <v>57</v>
      </c>
      <c r="K1024" s="277">
        <f t="shared" si="52"/>
        <v>15</v>
      </c>
    </row>
    <row r="1025" spans="1:11" ht="28.95" customHeight="1" x14ac:dyDescent="0.3">
      <c r="A1025" s="292">
        <f t="shared" si="55"/>
        <v>978</v>
      </c>
      <c r="B1025" s="272" t="s">
        <v>1762</v>
      </c>
      <c r="C1025" s="297">
        <v>32.270000000000003</v>
      </c>
      <c r="D1025" s="282" t="s">
        <v>1289</v>
      </c>
      <c r="E1025" s="274" t="s">
        <v>4530</v>
      </c>
      <c r="F1025" s="272" t="s">
        <v>4531</v>
      </c>
      <c r="G1025" s="272" t="s">
        <v>3515</v>
      </c>
      <c r="H1025" s="293">
        <v>144</v>
      </c>
      <c r="I1025" s="294">
        <v>79</v>
      </c>
      <c r="J1025" s="277">
        <f t="shared" si="52"/>
        <v>144</v>
      </c>
      <c r="K1025" s="277">
        <f t="shared" si="52"/>
        <v>79</v>
      </c>
    </row>
    <row r="1026" spans="1:11" ht="28.95" customHeight="1" x14ac:dyDescent="0.3">
      <c r="A1026" s="292">
        <f t="shared" si="55"/>
        <v>979</v>
      </c>
      <c r="B1026" s="272" t="s">
        <v>1762</v>
      </c>
      <c r="C1026" s="297">
        <v>32.28</v>
      </c>
      <c r="D1026" s="282" t="s">
        <v>1289</v>
      </c>
      <c r="E1026" s="274" t="s">
        <v>4532</v>
      </c>
      <c r="F1026" s="272" t="s">
        <v>1595</v>
      </c>
      <c r="G1026" s="272" t="s">
        <v>3515</v>
      </c>
      <c r="H1026" s="293">
        <v>263</v>
      </c>
      <c r="I1026" s="294">
        <v>61</v>
      </c>
      <c r="J1026" s="277">
        <f t="shared" si="52"/>
        <v>263</v>
      </c>
      <c r="K1026" s="277">
        <f t="shared" si="52"/>
        <v>61</v>
      </c>
    </row>
    <row r="1027" spans="1:11" ht="28.95" customHeight="1" x14ac:dyDescent="0.3">
      <c r="A1027" s="292">
        <f t="shared" si="55"/>
        <v>980</v>
      </c>
      <c r="B1027" s="272" t="s">
        <v>1762</v>
      </c>
      <c r="C1027" s="297">
        <v>32.29</v>
      </c>
      <c r="D1027" s="282" t="s">
        <v>1289</v>
      </c>
      <c r="E1027" s="274" t="s">
        <v>4533</v>
      </c>
      <c r="F1027" s="272" t="s">
        <v>1595</v>
      </c>
      <c r="G1027" s="272" t="s">
        <v>3515</v>
      </c>
      <c r="H1027" s="293">
        <v>2556</v>
      </c>
      <c r="I1027" s="294">
        <v>689</v>
      </c>
      <c r="J1027" s="277">
        <f t="shared" si="52"/>
        <v>2556</v>
      </c>
      <c r="K1027" s="277">
        <f t="shared" si="52"/>
        <v>689</v>
      </c>
    </row>
    <row r="1028" spans="1:11" ht="28.95" customHeight="1" x14ac:dyDescent="0.3">
      <c r="A1028" s="292">
        <f t="shared" si="55"/>
        <v>981</v>
      </c>
      <c r="B1028" s="272" t="s">
        <v>1762</v>
      </c>
      <c r="C1028" s="297">
        <v>32.299999999999997</v>
      </c>
      <c r="D1028" s="282" t="s">
        <v>1289</v>
      </c>
      <c r="E1028" s="274" t="s">
        <v>4534</v>
      </c>
      <c r="F1028" s="272" t="s">
        <v>1496</v>
      </c>
      <c r="G1028" s="272" t="s">
        <v>3515</v>
      </c>
      <c r="H1028" s="293">
        <v>572</v>
      </c>
      <c r="I1028" s="294">
        <v>193</v>
      </c>
      <c r="J1028" s="277">
        <f t="shared" si="52"/>
        <v>572</v>
      </c>
      <c r="K1028" s="277">
        <f t="shared" si="52"/>
        <v>193</v>
      </c>
    </row>
    <row r="1029" spans="1:11" ht="28.95" customHeight="1" x14ac:dyDescent="0.3">
      <c r="A1029" s="292">
        <f t="shared" si="55"/>
        <v>982</v>
      </c>
      <c r="B1029" s="272" t="s">
        <v>1762</v>
      </c>
      <c r="C1029" s="297">
        <v>32.31</v>
      </c>
      <c r="D1029" s="282" t="s">
        <v>1289</v>
      </c>
      <c r="E1029" s="274" t="s">
        <v>454</v>
      </c>
      <c r="F1029" s="272" t="s">
        <v>1496</v>
      </c>
      <c r="G1029" s="272" t="s">
        <v>3515</v>
      </c>
      <c r="H1029" s="293">
        <v>765</v>
      </c>
      <c r="I1029" s="294">
        <v>193</v>
      </c>
      <c r="J1029" s="277">
        <f t="shared" ref="J1029:K1092" si="56">ROUNDUP(H1029,0)</f>
        <v>765</v>
      </c>
      <c r="K1029" s="277">
        <f t="shared" si="56"/>
        <v>193</v>
      </c>
    </row>
    <row r="1030" spans="1:11" ht="28.95" customHeight="1" x14ac:dyDescent="0.3">
      <c r="A1030" s="292">
        <f t="shared" si="55"/>
        <v>983</v>
      </c>
      <c r="B1030" s="272" t="s">
        <v>1762</v>
      </c>
      <c r="C1030" s="297">
        <v>32.32</v>
      </c>
      <c r="D1030" s="282" t="s">
        <v>1289</v>
      </c>
      <c r="E1030" s="274" t="s">
        <v>4535</v>
      </c>
      <c r="F1030" s="272" t="s">
        <v>1496</v>
      </c>
      <c r="G1030" s="272" t="s">
        <v>3515</v>
      </c>
      <c r="H1030" s="293">
        <v>628</v>
      </c>
      <c r="I1030" s="294">
        <v>112</v>
      </c>
      <c r="J1030" s="277">
        <f t="shared" si="56"/>
        <v>628</v>
      </c>
      <c r="K1030" s="277">
        <f t="shared" si="56"/>
        <v>112</v>
      </c>
    </row>
    <row r="1031" spans="1:11" ht="28.95" customHeight="1" x14ac:dyDescent="0.3">
      <c r="A1031" s="292">
        <f t="shared" si="55"/>
        <v>984</v>
      </c>
      <c r="B1031" s="272" t="s">
        <v>1762</v>
      </c>
      <c r="C1031" s="297">
        <v>32.33</v>
      </c>
      <c r="D1031" s="282" t="s">
        <v>1289</v>
      </c>
      <c r="E1031" s="274" t="s">
        <v>4536</v>
      </c>
      <c r="F1031" s="272" t="s">
        <v>4206</v>
      </c>
      <c r="G1031" s="272" t="s">
        <v>3515</v>
      </c>
      <c r="H1031" s="293">
        <v>52</v>
      </c>
      <c r="I1031" s="294">
        <v>52</v>
      </c>
      <c r="J1031" s="277">
        <f t="shared" si="56"/>
        <v>52</v>
      </c>
      <c r="K1031" s="277">
        <f t="shared" si="56"/>
        <v>52</v>
      </c>
    </row>
    <row r="1032" spans="1:11" ht="28.95" customHeight="1" x14ac:dyDescent="0.3">
      <c r="A1032" s="292">
        <f t="shared" si="55"/>
        <v>985</v>
      </c>
      <c r="B1032" s="272" t="s">
        <v>1762</v>
      </c>
      <c r="C1032" s="297">
        <v>32.340000000000003</v>
      </c>
      <c r="D1032" s="282" t="s">
        <v>1289</v>
      </c>
      <c r="E1032" s="274" t="s">
        <v>455</v>
      </c>
      <c r="F1032" s="272" t="s">
        <v>4211</v>
      </c>
      <c r="G1032" s="272" t="s">
        <v>3515</v>
      </c>
      <c r="H1032" s="293">
        <v>90</v>
      </c>
      <c r="I1032" s="294">
        <v>52</v>
      </c>
      <c r="J1032" s="277">
        <f t="shared" si="56"/>
        <v>90</v>
      </c>
      <c r="K1032" s="277">
        <f t="shared" si="56"/>
        <v>52</v>
      </c>
    </row>
    <row r="1033" spans="1:11" ht="28.95" customHeight="1" x14ac:dyDescent="0.3">
      <c r="A1033" s="292">
        <f t="shared" si="55"/>
        <v>986</v>
      </c>
      <c r="B1033" s="272" t="s">
        <v>1762</v>
      </c>
      <c r="C1033" s="297">
        <v>32.36</v>
      </c>
      <c r="D1033" s="282" t="s">
        <v>1289</v>
      </c>
      <c r="E1033" s="274" t="s">
        <v>4537</v>
      </c>
      <c r="F1033" s="272" t="s">
        <v>4206</v>
      </c>
      <c r="G1033" s="272" t="s">
        <v>3515</v>
      </c>
      <c r="H1033" s="293">
        <v>40</v>
      </c>
      <c r="I1033" s="294">
        <v>32</v>
      </c>
      <c r="J1033" s="277">
        <f t="shared" si="56"/>
        <v>40</v>
      </c>
      <c r="K1033" s="277">
        <f t="shared" si="56"/>
        <v>32</v>
      </c>
    </row>
    <row r="1034" spans="1:11" ht="28.95" customHeight="1" x14ac:dyDescent="0.3">
      <c r="A1034" s="292">
        <f t="shared" si="55"/>
        <v>987</v>
      </c>
      <c r="B1034" s="272" t="s">
        <v>1762</v>
      </c>
      <c r="C1034" s="297">
        <v>32.369999999999997</v>
      </c>
      <c r="D1034" s="282" t="s">
        <v>1289</v>
      </c>
      <c r="E1034" s="274" t="s">
        <v>4538</v>
      </c>
      <c r="F1034" s="272" t="s">
        <v>1496</v>
      </c>
      <c r="G1034" s="272" t="s">
        <v>3464</v>
      </c>
      <c r="H1034" s="293">
        <v>40</v>
      </c>
      <c r="I1034" s="294">
        <v>40</v>
      </c>
      <c r="J1034" s="277">
        <f t="shared" si="56"/>
        <v>40</v>
      </c>
      <c r="K1034" s="277">
        <f t="shared" si="56"/>
        <v>40</v>
      </c>
    </row>
    <row r="1035" spans="1:11" ht="28.95" customHeight="1" x14ac:dyDescent="0.3">
      <c r="A1035" s="268" t="s">
        <v>4539</v>
      </c>
      <c r="B1035" s="269"/>
      <c r="C1035" s="269"/>
      <c r="D1035" s="269"/>
      <c r="E1035" s="269"/>
      <c r="F1035" s="269"/>
      <c r="G1035" s="269"/>
      <c r="H1035" s="269"/>
      <c r="I1035" s="270"/>
      <c r="J1035" s="277">
        <f t="shared" si="56"/>
        <v>0</v>
      </c>
      <c r="K1035" s="277">
        <f t="shared" si="56"/>
        <v>0</v>
      </c>
    </row>
    <row r="1036" spans="1:11" ht="28.95" customHeight="1" x14ac:dyDescent="0.3">
      <c r="A1036" s="292">
        <f>A1034+1</f>
        <v>988</v>
      </c>
      <c r="B1036" s="272" t="s">
        <v>1763</v>
      </c>
      <c r="C1036" s="297">
        <v>33.01</v>
      </c>
      <c r="D1036" s="282" t="s">
        <v>1290</v>
      </c>
      <c r="E1036" s="274" t="s">
        <v>4540</v>
      </c>
      <c r="F1036" s="272" t="s">
        <v>4541</v>
      </c>
      <c r="G1036" s="272" t="s">
        <v>3515</v>
      </c>
      <c r="H1036" s="293">
        <v>731</v>
      </c>
      <c r="I1036" s="294">
        <v>291</v>
      </c>
      <c r="J1036" s="277">
        <f t="shared" si="56"/>
        <v>731</v>
      </c>
      <c r="K1036" s="277">
        <f t="shared" si="56"/>
        <v>291</v>
      </c>
    </row>
    <row r="1037" spans="1:11" ht="28.95" customHeight="1" x14ac:dyDescent="0.3">
      <c r="A1037" s="292">
        <f>A1036+1</f>
        <v>989</v>
      </c>
      <c r="B1037" s="272" t="s">
        <v>1763</v>
      </c>
      <c r="C1037" s="297">
        <v>33.020000000000003</v>
      </c>
      <c r="D1037" s="282" t="s">
        <v>1291</v>
      </c>
      <c r="E1037" s="274" t="s">
        <v>4542</v>
      </c>
      <c r="F1037" s="272" t="s">
        <v>4541</v>
      </c>
      <c r="G1037" s="272" t="s">
        <v>3515</v>
      </c>
      <c r="H1037" s="293">
        <v>791</v>
      </c>
      <c r="I1037" s="294">
        <v>299</v>
      </c>
      <c r="J1037" s="277">
        <f t="shared" si="56"/>
        <v>791</v>
      </c>
      <c r="K1037" s="277">
        <f t="shared" si="56"/>
        <v>299</v>
      </c>
    </row>
    <row r="1038" spans="1:11" ht="28.95" customHeight="1" x14ac:dyDescent="0.3">
      <c r="A1038" s="292">
        <f t="shared" ref="A1038:A1101" si="57">A1037+1</f>
        <v>990</v>
      </c>
      <c r="B1038" s="272" t="s">
        <v>1763</v>
      </c>
      <c r="C1038" s="297">
        <v>33.03</v>
      </c>
      <c r="D1038" s="282" t="s">
        <v>1292</v>
      </c>
      <c r="E1038" s="274" t="s">
        <v>4543</v>
      </c>
      <c r="F1038" s="272" t="s">
        <v>4541</v>
      </c>
      <c r="G1038" s="272" t="s">
        <v>3515</v>
      </c>
      <c r="H1038" s="293">
        <v>900</v>
      </c>
      <c r="I1038" s="294">
        <v>312</v>
      </c>
      <c r="J1038" s="277">
        <f t="shared" si="56"/>
        <v>900</v>
      </c>
      <c r="K1038" s="277">
        <f t="shared" si="56"/>
        <v>312</v>
      </c>
    </row>
    <row r="1039" spans="1:11" ht="28.95" customHeight="1" x14ac:dyDescent="0.3">
      <c r="A1039" s="292">
        <f t="shared" si="57"/>
        <v>991</v>
      </c>
      <c r="B1039" s="272" t="s">
        <v>1763</v>
      </c>
      <c r="C1039" s="297">
        <v>33.04</v>
      </c>
      <c r="D1039" s="282" t="s">
        <v>1293</v>
      </c>
      <c r="E1039" s="274" t="s">
        <v>4544</v>
      </c>
      <c r="F1039" s="272" t="s">
        <v>4545</v>
      </c>
      <c r="G1039" s="272" t="s">
        <v>3515</v>
      </c>
      <c r="H1039" s="293">
        <v>826</v>
      </c>
      <c r="I1039" s="294">
        <v>292</v>
      </c>
      <c r="J1039" s="277">
        <f t="shared" si="56"/>
        <v>826</v>
      </c>
      <c r="K1039" s="277">
        <f t="shared" si="56"/>
        <v>292</v>
      </c>
    </row>
    <row r="1040" spans="1:11" ht="28.95" customHeight="1" x14ac:dyDescent="0.3">
      <c r="A1040" s="292">
        <f t="shared" si="57"/>
        <v>992</v>
      </c>
      <c r="B1040" s="272" t="s">
        <v>1763</v>
      </c>
      <c r="C1040" s="297">
        <v>33.049999999999997</v>
      </c>
      <c r="D1040" s="282" t="s">
        <v>1294</v>
      </c>
      <c r="E1040" s="274" t="s">
        <v>4546</v>
      </c>
      <c r="F1040" s="272" t="s">
        <v>4545</v>
      </c>
      <c r="G1040" s="272" t="s">
        <v>3515</v>
      </c>
      <c r="H1040" s="293">
        <v>1078</v>
      </c>
      <c r="I1040" s="294">
        <v>368</v>
      </c>
      <c r="J1040" s="277">
        <f t="shared" si="56"/>
        <v>1078</v>
      </c>
      <c r="K1040" s="277">
        <f t="shared" si="56"/>
        <v>368</v>
      </c>
    </row>
    <row r="1041" spans="1:11" ht="28.95" customHeight="1" x14ac:dyDescent="0.3">
      <c r="A1041" s="292">
        <f t="shared" si="57"/>
        <v>993</v>
      </c>
      <c r="B1041" s="272" t="s">
        <v>1763</v>
      </c>
      <c r="C1041" s="297">
        <v>33.06</v>
      </c>
      <c r="D1041" s="282" t="s">
        <v>1295</v>
      </c>
      <c r="E1041" s="274" t="s">
        <v>4547</v>
      </c>
      <c r="F1041" s="272" t="s">
        <v>4545</v>
      </c>
      <c r="G1041" s="272" t="s">
        <v>3515</v>
      </c>
      <c r="H1041" s="293">
        <v>1247</v>
      </c>
      <c r="I1041" s="294">
        <v>281</v>
      </c>
      <c r="J1041" s="277">
        <f t="shared" si="56"/>
        <v>1247</v>
      </c>
      <c r="K1041" s="277">
        <f t="shared" si="56"/>
        <v>281</v>
      </c>
    </row>
    <row r="1042" spans="1:11" ht="28.95" customHeight="1" x14ac:dyDescent="0.3">
      <c r="A1042" s="292">
        <f t="shared" si="57"/>
        <v>994</v>
      </c>
      <c r="B1042" s="272" t="s">
        <v>1763</v>
      </c>
      <c r="C1042" s="297">
        <v>33.07</v>
      </c>
      <c r="D1042" s="282" t="s">
        <v>1296</v>
      </c>
      <c r="E1042" s="274" t="s">
        <v>4548</v>
      </c>
      <c r="F1042" s="272" t="s">
        <v>4549</v>
      </c>
      <c r="G1042" s="272" t="s">
        <v>3515</v>
      </c>
      <c r="H1042" s="293">
        <v>1225</v>
      </c>
      <c r="I1042" s="294">
        <v>281</v>
      </c>
      <c r="J1042" s="277">
        <f t="shared" si="56"/>
        <v>1225</v>
      </c>
      <c r="K1042" s="277">
        <f t="shared" si="56"/>
        <v>281</v>
      </c>
    </row>
    <row r="1043" spans="1:11" ht="28.95" customHeight="1" x14ac:dyDescent="0.3">
      <c r="A1043" s="292">
        <f t="shared" si="57"/>
        <v>995</v>
      </c>
      <c r="B1043" s="272" t="s">
        <v>1763</v>
      </c>
      <c r="C1043" s="297">
        <v>33.08</v>
      </c>
      <c r="D1043" s="282" t="s">
        <v>1296</v>
      </c>
      <c r="E1043" s="274" t="s">
        <v>4550</v>
      </c>
      <c r="F1043" s="272" t="s">
        <v>4549</v>
      </c>
      <c r="G1043" s="272" t="s">
        <v>3515</v>
      </c>
      <c r="H1043" s="293">
        <v>1298</v>
      </c>
      <c r="I1043" s="294">
        <v>281</v>
      </c>
      <c r="J1043" s="277">
        <f t="shared" si="56"/>
        <v>1298</v>
      </c>
      <c r="K1043" s="277">
        <f t="shared" si="56"/>
        <v>281</v>
      </c>
    </row>
    <row r="1044" spans="1:11" ht="28.95" customHeight="1" x14ac:dyDescent="0.3">
      <c r="A1044" s="292">
        <f t="shared" si="57"/>
        <v>996</v>
      </c>
      <c r="B1044" s="272" t="s">
        <v>1763</v>
      </c>
      <c r="C1044" s="297">
        <v>33.090000000000003</v>
      </c>
      <c r="D1044" s="282" t="s">
        <v>1297</v>
      </c>
      <c r="E1044" s="274" t="s">
        <v>4551</v>
      </c>
      <c r="F1044" s="272" t="s">
        <v>4552</v>
      </c>
      <c r="G1044" s="272" t="s">
        <v>3515</v>
      </c>
      <c r="H1044" s="293">
        <v>536</v>
      </c>
      <c r="I1044" s="294">
        <v>308</v>
      </c>
      <c r="J1044" s="277">
        <f t="shared" si="56"/>
        <v>536</v>
      </c>
      <c r="K1044" s="277">
        <f t="shared" si="56"/>
        <v>308</v>
      </c>
    </row>
    <row r="1045" spans="1:11" ht="28.95" customHeight="1" x14ac:dyDescent="0.3">
      <c r="A1045" s="292">
        <f t="shared" si="57"/>
        <v>997</v>
      </c>
      <c r="B1045" s="272" t="s">
        <v>1763</v>
      </c>
      <c r="C1045" s="297">
        <v>33.1</v>
      </c>
      <c r="D1045" s="282" t="s">
        <v>1297</v>
      </c>
      <c r="E1045" s="274" t="s">
        <v>4553</v>
      </c>
      <c r="F1045" s="272" t="s">
        <v>4552</v>
      </c>
      <c r="G1045" s="272" t="s">
        <v>3515</v>
      </c>
      <c r="H1045" s="293">
        <v>494</v>
      </c>
      <c r="I1045" s="294">
        <v>308</v>
      </c>
      <c r="J1045" s="277">
        <f t="shared" si="56"/>
        <v>494</v>
      </c>
      <c r="K1045" s="277">
        <f t="shared" si="56"/>
        <v>308</v>
      </c>
    </row>
    <row r="1046" spans="1:11" ht="28.95" customHeight="1" x14ac:dyDescent="0.3">
      <c r="A1046" s="292">
        <f t="shared" si="57"/>
        <v>998</v>
      </c>
      <c r="B1046" s="272" t="s">
        <v>1763</v>
      </c>
      <c r="C1046" s="297">
        <v>33.11</v>
      </c>
      <c r="D1046" s="282" t="s">
        <v>1298</v>
      </c>
      <c r="E1046" s="274" t="s">
        <v>4554</v>
      </c>
      <c r="F1046" s="272" t="s">
        <v>4555</v>
      </c>
      <c r="G1046" s="272" t="s">
        <v>3515</v>
      </c>
      <c r="H1046" s="293">
        <v>537</v>
      </c>
      <c r="I1046" s="294">
        <v>308</v>
      </c>
      <c r="J1046" s="277">
        <f t="shared" si="56"/>
        <v>537</v>
      </c>
      <c r="K1046" s="277">
        <f t="shared" si="56"/>
        <v>308</v>
      </c>
    </row>
    <row r="1047" spans="1:11" ht="28.95" customHeight="1" x14ac:dyDescent="0.3">
      <c r="A1047" s="292">
        <f t="shared" si="57"/>
        <v>999</v>
      </c>
      <c r="B1047" s="272" t="s">
        <v>1763</v>
      </c>
      <c r="C1047" s="297">
        <v>33.119999999999997</v>
      </c>
      <c r="D1047" s="282" t="s">
        <v>1298</v>
      </c>
      <c r="E1047" s="274" t="s">
        <v>4554</v>
      </c>
      <c r="F1047" s="272" t="s">
        <v>4555</v>
      </c>
      <c r="G1047" s="272" t="s">
        <v>3515</v>
      </c>
      <c r="H1047" s="293">
        <v>534</v>
      </c>
      <c r="I1047" s="294">
        <v>308</v>
      </c>
      <c r="J1047" s="277">
        <f t="shared" si="56"/>
        <v>534</v>
      </c>
      <c r="K1047" s="277">
        <f t="shared" si="56"/>
        <v>308</v>
      </c>
    </row>
    <row r="1048" spans="1:11" ht="28.95" customHeight="1" x14ac:dyDescent="0.3">
      <c r="A1048" s="292">
        <f t="shared" si="57"/>
        <v>1000</v>
      </c>
      <c r="B1048" s="272" t="s">
        <v>1763</v>
      </c>
      <c r="C1048" s="297">
        <v>33.130000000000003</v>
      </c>
      <c r="D1048" s="282" t="s">
        <v>1299</v>
      </c>
      <c r="E1048" s="274" t="s">
        <v>459</v>
      </c>
      <c r="F1048" s="272" t="s">
        <v>4552</v>
      </c>
      <c r="G1048" s="272" t="s">
        <v>3515</v>
      </c>
      <c r="H1048" s="293">
        <v>581</v>
      </c>
      <c r="I1048" s="294">
        <v>308</v>
      </c>
      <c r="J1048" s="277">
        <f t="shared" si="56"/>
        <v>581</v>
      </c>
      <c r="K1048" s="277">
        <f t="shared" si="56"/>
        <v>308</v>
      </c>
    </row>
    <row r="1049" spans="1:11" ht="28.95" customHeight="1" x14ac:dyDescent="0.3">
      <c r="A1049" s="292">
        <f t="shared" si="57"/>
        <v>1001</v>
      </c>
      <c r="B1049" s="272" t="s">
        <v>1763</v>
      </c>
      <c r="C1049" s="297">
        <v>33.14</v>
      </c>
      <c r="D1049" s="282" t="s">
        <v>1299</v>
      </c>
      <c r="E1049" s="274" t="s">
        <v>4556</v>
      </c>
      <c r="F1049" s="272" t="s">
        <v>4552</v>
      </c>
      <c r="G1049" s="272" t="s">
        <v>3515</v>
      </c>
      <c r="H1049" s="293">
        <v>568</v>
      </c>
      <c r="I1049" s="294">
        <v>308</v>
      </c>
      <c r="J1049" s="277">
        <f t="shared" si="56"/>
        <v>568</v>
      </c>
      <c r="K1049" s="277">
        <f t="shared" si="56"/>
        <v>308</v>
      </c>
    </row>
    <row r="1050" spans="1:11" ht="28.95" customHeight="1" x14ac:dyDescent="0.3">
      <c r="A1050" s="292">
        <f t="shared" si="57"/>
        <v>1002</v>
      </c>
      <c r="B1050" s="272" t="s">
        <v>1763</v>
      </c>
      <c r="C1050" s="297">
        <v>33.15</v>
      </c>
      <c r="D1050" s="282" t="s">
        <v>1300</v>
      </c>
      <c r="E1050" s="274" t="s">
        <v>4557</v>
      </c>
      <c r="F1050" s="272" t="s">
        <v>4555</v>
      </c>
      <c r="G1050" s="272" t="s">
        <v>3515</v>
      </c>
      <c r="H1050" s="293">
        <v>594</v>
      </c>
      <c r="I1050" s="294">
        <v>308</v>
      </c>
      <c r="J1050" s="277">
        <f t="shared" si="56"/>
        <v>594</v>
      </c>
      <c r="K1050" s="277">
        <f t="shared" si="56"/>
        <v>308</v>
      </c>
    </row>
    <row r="1051" spans="1:11" ht="28.95" customHeight="1" x14ac:dyDescent="0.3">
      <c r="A1051" s="292">
        <f t="shared" si="57"/>
        <v>1003</v>
      </c>
      <c r="B1051" s="272" t="s">
        <v>1763</v>
      </c>
      <c r="C1051" s="297">
        <v>33.159999999999997</v>
      </c>
      <c r="D1051" s="282" t="s">
        <v>1300</v>
      </c>
      <c r="E1051" s="274" t="s">
        <v>4558</v>
      </c>
      <c r="F1051" s="272" t="s">
        <v>4555</v>
      </c>
      <c r="G1051" s="272" t="s">
        <v>3515</v>
      </c>
      <c r="H1051" s="293">
        <v>483</v>
      </c>
      <c r="I1051" s="294">
        <v>211</v>
      </c>
      <c r="J1051" s="277">
        <f t="shared" si="56"/>
        <v>483</v>
      </c>
      <c r="K1051" s="277">
        <f t="shared" si="56"/>
        <v>211</v>
      </c>
    </row>
    <row r="1052" spans="1:11" ht="28.95" customHeight="1" x14ac:dyDescent="0.3">
      <c r="A1052" s="292">
        <f t="shared" si="57"/>
        <v>1004</v>
      </c>
      <c r="B1052" s="272" t="s">
        <v>1763</v>
      </c>
      <c r="C1052" s="297">
        <v>33.17</v>
      </c>
      <c r="D1052" s="282" t="s">
        <v>1301</v>
      </c>
      <c r="E1052" s="274" t="s">
        <v>4559</v>
      </c>
      <c r="F1052" s="272" t="s">
        <v>4560</v>
      </c>
      <c r="G1052" s="272" t="s">
        <v>3515</v>
      </c>
      <c r="H1052" s="293">
        <v>1125</v>
      </c>
      <c r="I1052" s="294">
        <v>572</v>
      </c>
      <c r="J1052" s="277">
        <f t="shared" si="56"/>
        <v>1125</v>
      </c>
      <c r="K1052" s="277">
        <f t="shared" si="56"/>
        <v>572</v>
      </c>
    </row>
    <row r="1053" spans="1:11" ht="28.95" customHeight="1" x14ac:dyDescent="0.3">
      <c r="A1053" s="292">
        <f t="shared" si="57"/>
        <v>1005</v>
      </c>
      <c r="B1053" s="272" t="s">
        <v>1763</v>
      </c>
      <c r="C1053" s="297">
        <v>33.18</v>
      </c>
      <c r="D1053" s="282" t="s">
        <v>1302</v>
      </c>
      <c r="E1053" s="274" t="s">
        <v>4561</v>
      </c>
      <c r="F1053" s="272" t="s">
        <v>4560</v>
      </c>
      <c r="G1053" s="272" t="s">
        <v>3515</v>
      </c>
      <c r="H1053" s="293">
        <v>1572</v>
      </c>
      <c r="I1053" s="294">
        <v>572</v>
      </c>
      <c r="J1053" s="277">
        <f t="shared" si="56"/>
        <v>1572</v>
      </c>
      <c r="K1053" s="277">
        <f t="shared" si="56"/>
        <v>572</v>
      </c>
    </row>
    <row r="1054" spans="1:11" ht="28.95" customHeight="1" x14ac:dyDescent="0.3">
      <c r="A1054" s="292">
        <f t="shared" si="57"/>
        <v>1006</v>
      </c>
      <c r="B1054" s="272" t="s">
        <v>4562</v>
      </c>
      <c r="C1054" s="297">
        <v>33.19</v>
      </c>
      <c r="D1054" s="282" t="s">
        <v>1303</v>
      </c>
      <c r="E1054" s="274" t="s">
        <v>4563</v>
      </c>
      <c r="F1054" s="272" t="s">
        <v>4564</v>
      </c>
      <c r="G1054" s="272" t="s">
        <v>3515</v>
      </c>
      <c r="H1054" s="293">
        <v>1289</v>
      </c>
      <c r="I1054" s="294">
        <v>336</v>
      </c>
      <c r="J1054" s="277">
        <f t="shared" si="56"/>
        <v>1289</v>
      </c>
      <c r="K1054" s="277">
        <f t="shared" si="56"/>
        <v>336</v>
      </c>
    </row>
    <row r="1055" spans="1:11" ht="28.95" customHeight="1" x14ac:dyDescent="0.3">
      <c r="A1055" s="292">
        <f t="shared" si="57"/>
        <v>1007</v>
      </c>
      <c r="B1055" s="272" t="s">
        <v>4565</v>
      </c>
      <c r="C1055" s="297">
        <v>33.200000000000003</v>
      </c>
      <c r="D1055" s="282" t="s">
        <v>1304</v>
      </c>
      <c r="E1055" s="274" t="s">
        <v>4566</v>
      </c>
      <c r="F1055" s="272" t="s">
        <v>4564</v>
      </c>
      <c r="G1055" s="272" t="s">
        <v>3515</v>
      </c>
      <c r="H1055" s="293">
        <v>1084</v>
      </c>
      <c r="I1055" s="294">
        <v>336</v>
      </c>
      <c r="J1055" s="277">
        <f t="shared" si="56"/>
        <v>1084</v>
      </c>
      <c r="K1055" s="277">
        <f t="shared" si="56"/>
        <v>336</v>
      </c>
    </row>
    <row r="1056" spans="1:11" ht="28.95" customHeight="1" x14ac:dyDescent="0.3">
      <c r="A1056" s="292">
        <f t="shared" si="57"/>
        <v>1008</v>
      </c>
      <c r="B1056" s="272" t="s">
        <v>1763</v>
      </c>
      <c r="C1056" s="297">
        <v>33.21</v>
      </c>
      <c r="D1056" s="276">
        <v>0</v>
      </c>
      <c r="E1056" s="274" t="s">
        <v>4567</v>
      </c>
      <c r="F1056" s="272" t="s">
        <v>4568</v>
      </c>
      <c r="G1056" s="272" t="s">
        <v>3515</v>
      </c>
      <c r="H1056" s="293">
        <v>2149</v>
      </c>
      <c r="I1056" s="294">
        <v>336</v>
      </c>
      <c r="J1056" s="277">
        <f t="shared" si="56"/>
        <v>2149</v>
      </c>
      <c r="K1056" s="277">
        <f t="shared" si="56"/>
        <v>336</v>
      </c>
    </row>
    <row r="1057" spans="1:11" ht="28.95" customHeight="1" x14ac:dyDescent="0.3">
      <c r="A1057" s="292">
        <f t="shared" si="57"/>
        <v>1009</v>
      </c>
      <c r="B1057" s="272" t="s">
        <v>1763</v>
      </c>
      <c r="C1057" s="297">
        <v>33.22</v>
      </c>
      <c r="D1057" s="276">
        <v>0</v>
      </c>
      <c r="E1057" s="274" t="s">
        <v>4569</v>
      </c>
      <c r="F1057" s="272" t="s">
        <v>4570</v>
      </c>
      <c r="G1057" s="272" t="s">
        <v>3515</v>
      </c>
      <c r="H1057" s="293">
        <v>3886</v>
      </c>
      <c r="I1057" s="294">
        <v>336</v>
      </c>
      <c r="J1057" s="277">
        <f t="shared" si="56"/>
        <v>3886</v>
      </c>
      <c r="K1057" s="277">
        <f t="shared" si="56"/>
        <v>336</v>
      </c>
    </row>
    <row r="1058" spans="1:11" ht="28.95" customHeight="1" x14ac:dyDescent="0.3">
      <c r="A1058" s="292">
        <f t="shared" si="57"/>
        <v>1010</v>
      </c>
      <c r="B1058" s="272" t="s">
        <v>1763</v>
      </c>
      <c r="C1058" s="297">
        <v>33.229999999999997</v>
      </c>
      <c r="D1058" s="282" t="s">
        <v>1305</v>
      </c>
      <c r="E1058" s="274" t="s">
        <v>4571</v>
      </c>
      <c r="F1058" s="272" t="s">
        <v>4564</v>
      </c>
      <c r="G1058" s="272" t="s">
        <v>3515</v>
      </c>
      <c r="H1058" s="293">
        <v>1221</v>
      </c>
      <c r="I1058" s="294">
        <v>381</v>
      </c>
      <c r="J1058" s="277">
        <f t="shared" si="56"/>
        <v>1221</v>
      </c>
      <c r="K1058" s="277">
        <f t="shared" si="56"/>
        <v>381</v>
      </c>
    </row>
    <row r="1059" spans="1:11" ht="28.95" customHeight="1" x14ac:dyDescent="0.3">
      <c r="A1059" s="292">
        <f t="shared" si="57"/>
        <v>1011</v>
      </c>
      <c r="B1059" s="272" t="s">
        <v>1763</v>
      </c>
      <c r="C1059" s="297">
        <v>33.24</v>
      </c>
      <c r="D1059" s="282" t="s">
        <v>1306</v>
      </c>
      <c r="E1059" s="274" t="s">
        <v>4572</v>
      </c>
      <c r="F1059" s="272" t="s">
        <v>4573</v>
      </c>
      <c r="G1059" s="272" t="s">
        <v>3515</v>
      </c>
      <c r="H1059" s="293">
        <v>1182</v>
      </c>
      <c r="I1059" s="294">
        <v>355</v>
      </c>
      <c r="J1059" s="277">
        <f t="shared" si="56"/>
        <v>1182</v>
      </c>
      <c r="K1059" s="277">
        <f t="shared" si="56"/>
        <v>355</v>
      </c>
    </row>
    <row r="1060" spans="1:11" ht="28.95" customHeight="1" x14ac:dyDescent="0.3">
      <c r="A1060" s="292">
        <f t="shared" si="57"/>
        <v>1012</v>
      </c>
      <c r="B1060" s="272" t="s">
        <v>1763</v>
      </c>
      <c r="C1060" s="297">
        <v>33.25</v>
      </c>
      <c r="D1060" s="282" t="s">
        <v>1307</v>
      </c>
      <c r="E1060" s="274" t="s">
        <v>4574</v>
      </c>
      <c r="F1060" s="272" t="s">
        <v>4575</v>
      </c>
      <c r="G1060" s="272" t="s">
        <v>3515</v>
      </c>
      <c r="H1060" s="293">
        <v>1255</v>
      </c>
      <c r="I1060" s="294">
        <v>434</v>
      </c>
      <c r="J1060" s="277">
        <f t="shared" si="56"/>
        <v>1255</v>
      </c>
      <c r="K1060" s="277">
        <f t="shared" si="56"/>
        <v>434</v>
      </c>
    </row>
    <row r="1061" spans="1:11" ht="28.95" customHeight="1" x14ac:dyDescent="0.3">
      <c r="A1061" s="292">
        <f t="shared" si="57"/>
        <v>1013</v>
      </c>
      <c r="B1061" s="272" t="s">
        <v>1763</v>
      </c>
      <c r="C1061" s="297">
        <v>33.26</v>
      </c>
      <c r="D1061" s="282" t="s">
        <v>1307</v>
      </c>
      <c r="E1061" s="274" t="s">
        <v>4576</v>
      </c>
      <c r="F1061" s="272" t="s">
        <v>4575</v>
      </c>
      <c r="G1061" s="272" t="s">
        <v>3515</v>
      </c>
      <c r="H1061" s="293">
        <v>1278</v>
      </c>
      <c r="I1061" s="294">
        <v>431</v>
      </c>
      <c r="J1061" s="277">
        <f t="shared" si="56"/>
        <v>1278</v>
      </c>
      <c r="K1061" s="277">
        <f t="shared" si="56"/>
        <v>431</v>
      </c>
    </row>
    <row r="1062" spans="1:11" ht="28.95" customHeight="1" x14ac:dyDescent="0.3">
      <c r="A1062" s="292">
        <f t="shared" si="57"/>
        <v>1014</v>
      </c>
      <c r="B1062" s="272" t="s">
        <v>1763</v>
      </c>
      <c r="C1062" s="297">
        <v>33.270000000000003</v>
      </c>
      <c r="D1062" s="282" t="s">
        <v>1307</v>
      </c>
      <c r="E1062" s="274" t="s">
        <v>4577</v>
      </c>
      <c r="F1062" s="272" t="s">
        <v>4575</v>
      </c>
      <c r="G1062" s="272" t="s">
        <v>3515</v>
      </c>
      <c r="H1062" s="293">
        <v>1392</v>
      </c>
      <c r="I1062" s="294">
        <v>434</v>
      </c>
      <c r="J1062" s="277">
        <f t="shared" si="56"/>
        <v>1392</v>
      </c>
      <c r="K1062" s="277">
        <f t="shared" si="56"/>
        <v>434</v>
      </c>
    </row>
    <row r="1063" spans="1:11" ht="28.95" customHeight="1" x14ac:dyDescent="0.3">
      <c r="A1063" s="292">
        <f t="shared" si="57"/>
        <v>1015</v>
      </c>
      <c r="B1063" s="272" t="s">
        <v>1763</v>
      </c>
      <c r="C1063" s="297">
        <v>33.28</v>
      </c>
      <c r="D1063" s="282" t="s">
        <v>1296</v>
      </c>
      <c r="E1063" s="274" t="s">
        <v>4578</v>
      </c>
      <c r="F1063" s="272" t="s">
        <v>1496</v>
      </c>
      <c r="G1063" s="272" t="s">
        <v>3515</v>
      </c>
      <c r="H1063" s="293">
        <v>149</v>
      </c>
      <c r="I1063" s="294">
        <v>36</v>
      </c>
      <c r="J1063" s="277">
        <f t="shared" si="56"/>
        <v>149</v>
      </c>
      <c r="K1063" s="277">
        <f t="shared" si="56"/>
        <v>36</v>
      </c>
    </row>
    <row r="1064" spans="1:11" ht="28.95" customHeight="1" x14ac:dyDescent="0.3">
      <c r="A1064" s="292">
        <f t="shared" si="57"/>
        <v>1016</v>
      </c>
      <c r="B1064" s="272" t="s">
        <v>4565</v>
      </c>
      <c r="C1064" s="297">
        <v>33.29</v>
      </c>
      <c r="D1064" s="282" t="s">
        <v>1296</v>
      </c>
      <c r="E1064" s="274" t="s">
        <v>4579</v>
      </c>
      <c r="F1064" s="272" t="s">
        <v>4211</v>
      </c>
      <c r="G1064" s="272" t="s">
        <v>3464</v>
      </c>
      <c r="H1064" s="293">
        <v>79</v>
      </c>
      <c r="I1064" s="294">
        <v>36</v>
      </c>
      <c r="J1064" s="277">
        <f t="shared" si="56"/>
        <v>79</v>
      </c>
      <c r="K1064" s="277">
        <f t="shared" si="56"/>
        <v>36</v>
      </c>
    </row>
    <row r="1065" spans="1:11" ht="28.95" customHeight="1" x14ac:dyDescent="0.3">
      <c r="A1065" s="292">
        <f t="shared" si="57"/>
        <v>1017</v>
      </c>
      <c r="B1065" s="272" t="s">
        <v>4565</v>
      </c>
      <c r="C1065" s="297">
        <v>33.299999999999997</v>
      </c>
      <c r="D1065" s="282" t="s">
        <v>1296</v>
      </c>
      <c r="E1065" s="274" t="s">
        <v>4580</v>
      </c>
      <c r="F1065" s="272" t="s">
        <v>4470</v>
      </c>
      <c r="G1065" s="272" t="s">
        <v>3515</v>
      </c>
      <c r="H1065" s="293">
        <v>796</v>
      </c>
      <c r="I1065" s="294">
        <v>191</v>
      </c>
      <c r="J1065" s="277">
        <f t="shared" si="56"/>
        <v>796</v>
      </c>
      <c r="K1065" s="277">
        <f t="shared" si="56"/>
        <v>191</v>
      </c>
    </row>
    <row r="1066" spans="1:11" ht="28.95" customHeight="1" x14ac:dyDescent="0.3">
      <c r="A1066" s="292">
        <f t="shared" si="57"/>
        <v>1018</v>
      </c>
      <c r="B1066" s="272" t="s">
        <v>4565</v>
      </c>
      <c r="C1066" s="297">
        <v>33.31</v>
      </c>
      <c r="D1066" s="282" t="s">
        <v>1296</v>
      </c>
      <c r="E1066" s="274" t="s">
        <v>4581</v>
      </c>
      <c r="F1066" s="272" t="s">
        <v>4470</v>
      </c>
      <c r="G1066" s="272" t="s">
        <v>3515</v>
      </c>
      <c r="H1066" s="293">
        <v>1464</v>
      </c>
      <c r="I1066" s="294">
        <v>346</v>
      </c>
      <c r="J1066" s="277">
        <f t="shared" si="56"/>
        <v>1464</v>
      </c>
      <c r="K1066" s="277">
        <f t="shared" si="56"/>
        <v>346</v>
      </c>
    </row>
    <row r="1067" spans="1:11" ht="28.95" customHeight="1" x14ac:dyDescent="0.3">
      <c r="A1067" s="292">
        <f t="shared" si="57"/>
        <v>1019</v>
      </c>
      <c r="B1067" s="272" t="s">
        <v>1763</v>
      </c>
      <c r="C1067" s="297">
        <v>33.32</v>
      </c>
      <c r="D1067" s="282" t="s">
        <v>1308</v>
      </c>
      <c r="E1067" s="274" t="s">
        <v>4582</v>
      </c>
      <c r="F1067" s="272" t="s">
        <v>4583</v>
      </c>
      <c r="G1067" s="272" t="s">
        <v>3515</v>
      </c>
      <c r="H1067" s="293">
        <v>988</v>
      </c>
      <c r="I1067" s="294">
        <v>332</v>
      </c>
      <c r="J1067" s="277">
        <f t="shared" si="56"/>
        <v>988</v>
      </c>
      <c r="K1067" s="277">
        <f t="shared" si="56"/>
        <v>332</v>
      </c>
    </row>
    <row r="1068" spans="1:11" ht="28.95" customHeight="1" x14ac:dyDescent="0.3">
      <c r="A1068" s="292">
        <f t="shared" si="57"/>
        <v>1020</v>
      </c>
      <c r="B1068" s="272" t="s">
        <v>1763</v>
      </c>
      <c r="C1068" s="297">
        <v>33.33</v>
      </c>
      <c r="D1068" s="282" t="s">
        <v>1308</v>
      </c>
      <c r="E1068" s="274" t="s">
        <v>4584</v>
      </c>
      <c r="F1068" s="272" t="s">
        <v>4583</v>
      </c>
      <c r="G1068" s="272" t="s">
        <v>3515</v>
      </c>
      <c r="H1068" s="293">
        <v>1159</v>
      </c>
      <c r="I1068" s="294">
        <v>332</v>
      </c>
      <c r="J1068" s="277">
        <f t="shared" si="56"/>
        <v>1159</v>
      </c>
      <c r="K1068" s="277">
        <f t="shared" si="56"/>
        <v>332</v>
      </c>
    </row>
    <row r="1069" spans="1:11" ht="28.95" customHeight="1" x14ac:dyDescent="0.3">
      <c r="A1069" s="292">
        <f t="shared" si="57"/>
        <v>1021</v>
      </c>
      <c r="B1069" s="272" t="s">
        <v>1763</v>
      </c>
      <c r="C1069" s="297">
        <v>33.340000000000003</v>
      </c>
      <c r="D1069" s="282" t="s">
        <v>1293</v>
      </c>
      <c r="E1069" s="274" t="s">
        <v>4585</v>
      </c>
      <c r="F1069" s="272" t="s">
        <v>4586</v>
      </c>
      <c r="G1069" s="272" t="s">
        <v>3515</v>
      </c>
      <c r="H1069" s="293">
        <v>4024</v>
      </c>
      <c r="I1069" s="294">
        <v>332</v>
      </c>
      <c r="J1069" s="277">
        <f t="shared" si="56"/>
        <v>4024</v>
      </c>
      <c r="K1069" s="277">
        <f t="shared" si="56"/>
        <v>332</v>
      </c>
    </row>
    <row r="1070" spans="1:11" ht="28.95" customHeight="1" x14ac:dyDescent="0.3">
      <c r="A1070" s="292">
        <f t="shared" si="57"/>
        <v>1022</v>
      </c>
      <c r="B1070" s="272" t="s">
        <v>1763</v>
      </c>
      <c r="C1070" s="297">
        <v>33.35</v>
      </c>
      <c r="D1070" s="282" t="s">
        <v>1301</v>
      </c>
      <c r="E1070" s="274" t="s">
        <v>4587</v>
      </c>
      <c r="F1070" s="272" t="s">
        <v>4588</v>
      </c>
      <c r="G1070" s="272" t="s">
        <v>3515</v>
      </c>
      <c r="H1070" s="293">
        <v>4172</v>
      </c>
      <c r="I1070" s="294">
        <v>438</v>
      </c>
      <c r="J1070" s="277">
        <f t="shared" si="56"/>
        <v>4172</v>
      </c>
      <c r="K1070" s="277">
        <f t="shared" si="56"/>
        <v>438</v>
      </c>
    </row>
    <row r="1071" spans="1:11" ht="28.95" customHeight="1" x14ac:dyDescent="0.3">
      <c r="A1071" s="292">
        <f t="shared" si="57"/>
        <v>1023</v>
      </c>
      <c r="B1071" s="272" t="s">
        <v>1763</v>
      </c>
      <c r="C1071" s="297">
        <v>33.36</v>
      </c>
      <c r="D1071" s="282" t="s">
        <v>1308</v>
      </c>
      <c r="E1071" s="274" t="s">
        <v>4589</v>
      </c>
      <c r="F1071" s="272" t="s">
        <v>4590</v>
      </c>
      <c r="G1071" s="272" t="s">
        <v>3515</v>
      </c>
      <c r="H1071" s="293">
        <v>4019</v>
      </c>
      <c r="I1071" s="294">
        <v>332</v>
      </c>
      <c r="J1071" s="277">
        <f t="shared" si="56"/>
        <v>4019</v>
      </c>
      <c r="K1071" s="277">
        <f t="shared" si="56"/>
        <v>332</v>
      </c>
    </row>
    <row r="1072" spans="1:11" ht="28.95" customHeight="1" x14ac:dyDescent="0.3">
      <c r="A1072" s="292">
        <f t="shared" si="57"/>
        <v>1024</v>
      </c>
      <c r="B1072" s="272" t="s">
        <v>1763</v>
      </c>
      <c r="C1072" s="297">
        <v>33.369999999999997</v>
      </c>
      <c r="D1072" s="282" t="s">
        <v>1308</v>
      </c>
      <c r="E1072" s="274" t="s">
        <v>4591</v>
      </c>
      <c r="F1072" s="272" t="s">
        <v>4590</v>
      </c>
      <c r="G1072" s="272" t="s">
        <v>3515</v>
      </c>
      <c r="H1072" s="293">
        <v>4010</v>
      </c>
      <c r="I1072" s="294">
        <v>332</v>
      </c>
      <c r="J1072" s="277">
        <f t="shared" si="56"/>
        <v>4010</v>
      </c>
      <c r="K1072" s="277">
        <f t="shared" si="56"/>
        <v>332</v>
      </c>
    </row>
    <row r="1073" spans="1:11" ht="28.95" customHeight="1" x14ac:dyDescent="0.3">
      <c r="A1073" s="292">
        <f t="shared" si="57"/>
        <v>1025</v>
      </c>
      <c r="B1073" s="272" t="s">
        <v>1763</v>
      </c>
      <c r="C1073" s="297">
        <v>33.380000000000003</v>
      </c>
      <c r="D1073" s="282" t="s">
        <v>1308</v>
      </c>
      <c r="E1073" s="274" t="s">
        <v>4592</v>
      </c>
      <c r="F1073" s="272" t="s">
        <v>4593</v>
      </c>
      <c r="G1073" s="272" t="s">
        <v>3515</v>
      </c>
      <c r="H1073" s="293">
        <v>2812</v>
      </c>
      <c r="I1073" s="294">
        <v>395</v>
      </c>
      <c r="J1073" s="277">
        <f t="shared" si="56"/>
        <v>2812</v>
      </c>
      <c r="K1073" s="277">
        <f t="shared" si="56"/>
        <v>395</v>
      </c>
    </row>
    <row r="1074" spans="1:11" ht="28.95" customHeight="1" x14ac:dyDescent="0.3">
      <c r="A1074" s="292">
        <f t="shared" si="57"/>
        <v>1026</v>
      </c>
      <c r="B1074" s="272" t="s">
        <v>4562</v>
      </c>
      <c r="C1074" s="297">
        <v>33.39</v>
      </c>
      <c r="D1074" s="282" t="s">
        <v>1308</v>
      </c>
      <c r="E1074" s="274" t="s">
        <v>4594</v>
      </c>
      <c r="F1074" s="272" t="s">
        <v>4593</v>
      </c>
      <c r="G1074" s="272" t="s">
        <v>3515</v>
      </c>
      <c r="H1074" s="293">
        <v>641</v>
      </c>
      <c r="I1074" s="294">
        <v>166</v>
      </c>
      <c r="J1074" s="277">
        <f t="shared" si="56"/>
        <v>641</v>
      </c>
      <c r="K1074" s="277">
        <f t="shared" si="56"/>
        <v>166</v>
      </c>
    </row>
    <row r="1075" spans="1:11" ht="28.95" customHeight="1" x14ac:dyDescent="0.3">
      <c r="A1075" s="292">
        <f t="shared" si="57"/>
        <v>1027</v>
      </c>
      <c r="B1075" s="272" t="s">
        <v>1763</v>
      </c>
      <c r="C1075" s="297">
        <v>33.4</v>
      </c>
      <c r="D1075" s="282" t="s">
        <v>1306</v>
      </c>
      <c r="E1075" s="274" t="s">
        <v>4595</v>
      </c>
      <c r="F1075" s="272" t="s">
        <v>4596</v>
      </c>
      <c r="G1075" s="272" t="s">
        <v>3515</v>
      </c>
      <c r="H1075" s="293">
        <v>1177</v>
      </c>
      <c r="I1075" s="294">
        <v>273</v>
      </c>
      <c r="J1075" s="277">
        <f t="shared" si="56"/>
        <v>1177</v>
      </c>
      <c r="K1075" s="277">
        <f t="shared" si="56"/>
        <v>273</v>
      </c>
    </row>
    <row r="1076" spans="1:11" ht="28.95" customHeight="1" x14ac:dyDescent="0.3">
      <c r="A1076" s="292">
        <f t="shared" si="57"/>
        <v>1028</v>
      </c>
      <c r="B1076" s="272" t="s">
        <v>1763</v>
      </c>
      <c r="C1076" s="297">
        <v>33.409999999999997</v>
      </c>
      <c r="D1076" s="282" t="s">
        <v>1306</v>
      </c>
      <c r="E1076" s="274" t="s">
        <v>4597</v>
      </c>
      <c r="F1076" s="272" t="s">
        <v>4596</v>
      </c>
      <c r="G1076" s="272" t="s">
        <v>3515</v>
      </c>
      <c r="H1076" s="293">
        <v>1252</v>
      </c>
      <c r="I1076" s="294">
        <v>352</v>
      </c>
      <c r="J1076" s="277">
        <f t="shared" si="56"/>
        <v>1252</v>
      </c>
      <c r="K1076" s="277">
        <f t="shared" si="56"/>
        <v>352</v>
      </c>
    </row>
    <row r="1077" spans="1:11" ht="28.95" customHeight="1" x14ac:dyDescent="0.3">
      <c r="A1077" s="292">
        <f t="shared" si="57"/>
        <v>1029</v>
      </c>
      <c r="B1077" s="272" t="s">
        <v>1763</v>
      </c>
      <c r="C1077" s="297">
        <v>33.42</v>
      </c>
      <c r="D1077" s="282" t="s">
        <v>1306</v>
      </c>
      <c r="E1077" s="274" t="s">
        <v>4598</v>
      </c>
      <c r="F1077" s="272" t="s">
        <v>4599</v>
      </c>
      <c r="G1077" s="272" t="s">
        <v>3515</v>
      </c>
      <c r="H1077" s="293">
        <v>1600</v>
      </c>
      <c r="I1077" s="294">
        <v>273</v>
      </c>
      <c r="J1077" s="277">
        <f t="shared" si="56"/>
        <v>1600</v>
      </c>
      <c r="K1077" s="277">
        <f t="shared" si="56"/>
        <v>273</v>
      </c>
    </row>
    <row r="1078" spans="1:11" ht="28.95" customHeight="1" x14ac:dyDescent="0.3">
      <c r="A1078" s="292">
        <f t="shared" si="57"/>
        <v>1030</v>
      </c>
      <c r="B1078" s="272" t="s">
        <v>1763</v>
      </c>
      <c r="C1078" s="297">
        <v>33.43</v>
      </c>
      <c r="D1078" s="282" t="s">
        <v>1306</v>
      </c>
      <c r="E1078" s="274" t="s">
        <v>4600</v>
      </c>
      <c r="F1078" s="272" t="s">
        <v>4599</v>
      </c>
      <c r="G1078" s="272" t="s">
        <v>3515</v>
      </c>
      <c r="H1078" s="293">
        <v>1675</v>
      </c>
      <c r="I1078" s="294">
        <v>352</v>
      </c>
      <c r="J1078" s="277">
        <f t="shared" si="56"/>
        <v>1675</v>
      </c>
      <c r="K1078" s="277">
        <f t="shared" si="56"/>
        <v>352</v>
      </c>
    </row>
    <row r="1079" spans="1:11" ht="28.95" customHeight="1" x14ac:dyDescent="0.3">
      <c r="A1079" s="292">
        <f t="shared" si="57"/>
        <v>1031</v>
      </c>
      <c r="B1079" s="272" t="s">
        <v>1763</v>
      </c>
      <c r="C1079" s="297">
        <v>33.44</v>
      </c>
      <c r="D1079" s="282" t="s">
        <v>1306</v>
      </c>
      <c r="E1079" s="274" t="s">
        <v>4601</v>
      </c>
      <c r="F1079" s="272" t="s">
        <v>4599</v>
      </c>
      <c r="G1079" s="272" t="s">
        <v>3515</v>
      </c>
      <c r="H1079" s="293">
        <v>1769</v>
      </c>
      <c r="I1079" s="294">
        <v>355</v>
      </c>
      <c r="J1079" s="277">
        <f t="shared" si="56"/>
        <v>1769</v>
      </c>
      <c r="K1079" s="277">
        <f t="shared" si="56"/>
        <v>355</v>
      </c>
    </row>
    <row r="1080" spans="1:11" ht="28.95" customHeight="1" x14ac:dyDescent="0.3">
      <c r="A1080" s="292">
        <f t="shared" si="57"/>
        <v>1032</v>
      </c>
      <c r="B1080" s="272" t="s">
        <v>1763</v>
      </c>
      <c r="C1080" s="297">
        <v>33.450000000000003</v>
      </c>
      <c r="D1080" s="282" t="s">
        <v>1306</v>
      </c>
      <c r="E1080" s="274" t="s">
        <v>4602</v>
      </c>
      <c r="F1080" s="272" t="s">
        <v>4599</v>
      </c>
      <c r="G1080" s="272" t="s">
        <v>3515</v>
      </c>
      <c r="H1080" s="293">
        <v>1844</v>
      </c>
      <c r="I1080" s="294">
        <v>434</v>
      </c>
      <c r="J1080" s="277">
        <f t="shared" si="56"/>
        <v>1844</v>
      </c>
      <c r="K1080" s="277">
        <f t="shared" si="56"/>
        <v>434</v>
      </c>
    </row>
    <row r="1081" spans="1:11" ht="28.95" customHeight="1" x14ac:dyDescent="0.3">
      <c r="A1081" s="292">
        <f t="shared" si="57"/>
        <v>1033</v>
      </c>
      <c r="B1081" s="272" t="s">
        <v>1763</v>
      </c>
      <c r="C1081" s="297">
        <v>33.46</v>
      </c>
      <c r="D1081" s="282" t="s">
        <v>1306</v>
      </c>
      <c r="E1081" s="274" t="s">
        <v>4603</v>
      </c>
      <c r="F1081" s="272" t="s">
        <v>4604</v>
      </c>
      <c r="G1081" s="272" t="s">
        <v>3515</v>
      </c>
      <c r="H1081" s="293">
        <v>1769</v>
      </c>
      <c r="I1081" s="294">
        <v>355</v>
      </c>
      <c r="J1081" s="277">
        <f t="shared" si="56"/>
        <v>1769</v>
      </c>
      <c r="K1081" s="277">
        <f t="shared" si="56"/>
        <v>355</v>
      </c>
    </row>
    <row r="1082" spans="1:11" ht="28.95" customHeight="1" x14ac:dyDescent="0.3">
      <c r="A1082" s="292">
        <f t="shared" si="57"/>
        <v>1034</v>
      </c>
      <c r="B1082" s="272" t="s">
        <v>1763</v>
      </c>
      <c r="C1082" s="297">
        <v>33.47</v>
      </c>
      <c r="D1082" s="282" t="s">
        <v>1306</v>
      </c>
      <c r="E1082" s="274" t="s">
        <v>4605</v>
      </c>
      <c r="F1082" s="272" t="s">
        <v>4604</v>
      </c>
      <c r="G1082" s="272" t="s">
        <v>3515</v>
      </c>
      <c r="H1082" s="293">
        <v>1844</v>
      </c>
      <c r="I1082" s="294">
        <v>434</v>
      </c>
      <c r="J1082" s="277">
        <f t="shared" si="56"/>
        <v>1844</v>
      </c>
      <c r="K1082" s="277">
        <f t="shared" si="56"/>
        <v>434</v>
      </c>
    </row>
    <row r="1083" spans="1:11" ht="28.95" customHeight="1" x14ac:dyDescent="0.3">
      <c r="A1083" s="292">
        <f t="shared" si="57"/>
        <v>1035</v>
      </c>
      <c r="B1083" s="272" t="s">
        <v>1763</v>
      </c>
      <c r="C1083" s="297">
        <v>33.479999999999997</v>
      </c>
      <c r="D1083" s="282" t="s">
        <v>1306</v>
      </c>
      <c r="E1083" s="274" t="s">
        <v>4606</v>
      </c>
      <c r="F1083" s="272" t="s">
        <v>1623</v>
      </c>
      <c r="G1083" s="272" t="s">
        <v>3515</v>
      </c>
      <c r="H1083" s="293">
        <v>2367</v>
      </c>
      <c r="I1083" s="294">
        <v>318</v>
      </c>
      <c r="J1083" s="277">
        <f t="shared" si="56"/>
        <v>2367</v>
      </c>
      <c r="K1083" s="277">
        <f t="shared" si="56"/>
        <v>318</v>
      </c>
    </row>
    <row r="1084" spans="1:11" ht="28.95" customHeight="1" x14ac:dyDescent="0.3">
      <c r="A1084" s="292">
        <f t="shared" si="57"/>
        <v>1036</v>
      </c>
      <c r="B1084" s="272" t="s">
        <v>1763</v>
      </c>
      <c r="C1084" s="297">
        <v>33.49</v>
      </c>
      <c r="D1084" s="282" t="s">
        <v>1296</v>
      </c>
      <c r="E1084" s="274" t="s">
        <v>4607</v>
      </c>
      <c r="F1084" s="272" t="s">
        <v>1624</v>
      </c>
      <c r="G1084" s="272" t="s">
        <v>3515</v>
      </c>
      <c r="H1084" s="293">
        <v>840</v>
      </c>
      <c r="I1084" s="294">
        <v>100</v>
      </c>
      <c r="J1084" s="277">
        <f t="shared" si="56"/>
        <v>840</v>
      </c>
      <c r="K1084" s="277">
        <f t="shared" si="56"/>
        <v>100</v>
      </c>
    </row>
    <row r="1085" spans="1:11" ht="28.95" customHeight="1" x14ac:dyDescent="0.3">
      <c r="A1085" s="292">
        <f t="shared" si="57"/>
        <v>1037</v>
      </c>
      <c r="B1085" s="272" t="s">
        <v>1763</v>
      </c>
      <c r="C1085" s="297">
        <v>33.5</v>
      </c>
      <c r="D1085" s="282" t="s">
        <v>1296</v>
      </c>
      <c r="E1085" s="274" t="s">
        <v>4608</v>
      </c>
      <c r="F1085" s="272" t="s">
        <v>1624</v>
      </c>
      <c r="G1085" s="272" t="s">
        <v>3515</v>
      </c>
      <c r="H1085" s="293">
        <v>1032</v>
      </c>
      <c r="I1085" s="294">
        <v>100</v>
      </c>
      <c r="J1085" s="277">
        <f t="shared" si="56"/>
        <v>1032</v>
      </c>
      <c r="K1085" s="277">
        <f t="shared" si="56"/>
        <v>100</v>
      </c>
    </row>
    <row r="1086" spans="1:11" ht="28.95" customHeight="1" x14ac:dyDescent="0.3">
      <c r="A1086" s="292">
        <f t="shared" si="57"/>
        <v>1038</v>
      </c>
      <c r="B1086" s="272" t="s">
        <v>1763</v>
      </c>
      <c r="C1086" s="297">
        <v>33.51</v>
      </c>
      <c r="D1086" s="282" t="s">
        <v>1296</v>
      </c>
      <c r="E1086" s="274" t="s">
        <v>4609</v>
      </c>
      <c r="F1086" s="272" t="s">
        <v>1624</v>
      </c>
      <c r="G1086" s="272" t="s">
        <v>3515</v>
      </c>
      <c r="H1086" s="293">
        <v>919</v>
      </c>
      <c r="I1086" s="294">
        <v>100</v>
      </c>
      <c r="J1086" s="277">
        <f t="shared" si="56"/>
        <v>919</v>
      </c>
      <c r="K1086" s="277">
        <f t="shared" si="56"/>
        <v>100</v>
      </c>
    </row>
    <row r="1087" spans="1:11" ht="28.95" customHeight="1" x14ac:dyDescent="0.3">
      <c r="A1087" s="292">
        <f t="shared" si="57"/>
        <v>1039</v>
      </c>
      <c r="B1087" s="272" t="s">
        <v>1763</v>
      </c>
      <c r="C1087" s="297">
        <v>33.520000000000003</v>
      </c>
      <c r="D1087" s="282" t="s">
        <v>1296</v>
      </c>
      <c r="E1087" s="274" t="s">
        <v>4610</v>
      </c>
      <c r="F1087" s="272" t="s">
        <v>1473</v>
      </c>
      <c r="G1087" s="272" t="s">
        <v>3515</v>
      </c>
      <c r="H1087" s="293">
        <v>1166</v>
      </c>
      <c r="I1087" s="294">
        <v>100</v>
      </c>
      <c r="J1087" s="277">
        <f t="shared" si="56"/>
        <v>1166</v>
      </c>
      <c r="K1087" s="277">
        <f t="shared" si="56"/>
        <v>100</v>
      </c>
    </row>
    <row r="1088" spans="1:11" ht="28.95" customHeight="1" x14ac:dyDescent="0.3">
      <c r="A1088" s="292">
        <f t="shared" si="57"/>
        <v>1040</v>
      </c>
      <c r="B1088" s="272" t="s">
        <v>1763</v>
      </c>
      <c r="C1088" s="297">
        <v>33.53</v>
      </c>
      <c r="D1088" s="282" t="s">
        <v>1306</v>
      </c>
      <c r="E1088" s="274" t="s">
        <v>4611</v>
      </c>
      <c r="F1088" s="272" t="s">
        <v>4612</v>
      </c>
      <c r="G1088" s="272" t="s">
        <v>3515</v>
      </c>
      <c r="H1088" s="293">
        <v>1096</v>
      </c>
      <c r="I1088" s="294">
        <v>100</v>
      </c>
      <c r="J1088" s="277">
        <f t="shared" si="56"/>
        <v>1096</v>
      </c>
      <c r="K1088" s="277">
        <f t="shared" si="56"/>
        <v>100</v>
      </c>
    </row>
    <row r="1089" spans="1:11" ht="28.95" customHeight="1" x14ac:dyDescent="0.3">
      <c r="A1089" s="292">
        <f t="shared" si="57"/>
        <v>1041</v>
      </c>
      <c r="B1089" s="272" t="s">
        <v>1763</v>
      </c>
      <c r="C1089" s="297">
        <v>33.54</v>
      </c>
      <c r="D1089" s="282" t="s">
        <v>1296</v>
      </c>
      <c r="E1089" s="274" t="s">
        <v>4613</v>
      </c>
      <c r="F1089" s="272" t="s">
        <v>1626</v>
      </c>
      <c r="G1089" s="272" t="s">
        <v>3515</v>
      </c>
      <c r="H1089" s="293">
        <v>1401</v>
      </c>
      <c r="I1089" s="294">
        <v>100</v>
      </c>
      <c r="J1089" s="277">
        <f t="shared" si="56"/>
        <v>1401</v>
      </c>
      <c r="K1089" s="277">
        <f t="shared" si="56"/>
        <v>100</v>
      </c>
    </row>
    <row r="1090" spans="1:11" ht="28.95" customHeight="1" x14ac:dyDescent="0.3">
      <c r="A1090" s="292">
        <f t="shared" si="57"/>
        <v>1042</v>
      </c>
      <c r="B1090" s="272" t="s">
        <v>1763</v>
      </c>
      <c r="C1090" s="297">
        <v>33.549999999999997</v>
      </c>
      <c r="D1090" s="282" t="s">
        <v>1296</v>
      </c>
      <c r="E1090" s="274" t="s">
        <v>4614</v>
      </c>
      <c r="F1090" s="272" t="s">
        <v>1473</v>
      </c>
      <c r="G1090" s="272" t="s">
        <v>3515</v>
      </c>
      <c r="H1090" s="293">
        <v>842</v>
      </c>
      <c r="I1090" s="294">
        <v>100</v>
      </c>
      <c r="J1090" s="277">
        <f t="shared" si="56"/>
        <v>842</v>
      </c>
      <c r="K1090" s="277">
        <f t="shared" si="56"/>
        <v>100</v>
      </c>
    </row>
    <row r="1091" spans="1:11" ht="28.95" customHeight="1" x14ac:dyDescent="0.3">
      <c r="A1091" s="292">
        <f t="shared" si="57"/>
        <v>1043</v>
      </c>
      <c r="B1091" s="272" t="s">
        <v>1763</v>
      </c>
      <c r="C1091" s="297">
        <v>33.56</v>
      </c>
      <c r="D1091" s="282" t="s">
        <v>1296</v>
      </c>
      <c r="E1091" s="274" t="s">
        <v>4615</v>
      </c>
      <c r="F1091" s="272" t="s">
        <v>1473</v>
      </c>
      <c r="G1091" s="272" t="s">
        <v>3515</v>
      </c>
      <c r="H1091" s="293">
        <v>720</v>
      </c>
      <c r="I1091" s="294">
        <v>158</v>
      </c>
      <c r="J1091" s="277">
        <f t="shared" si="56"/>
        <v>720</v>
      </c>
      <c r="K1091" s="277">
        <f t="shared" si="56"/>
        <v>158</v>
      </c>
    </row>
    <row r="1092" spans="1:11" ht="28.95" customHeight="1" x14ac:dyDescent="0.3">
      <c r="A1092" s="292">
        <f t="shared" si="57"/>
        <v>1044</v>
      </c>
      <c r="B1092" s="272" t="s">
        <v>1763</v>
      </c>
      <c r="C1092" s="297">
        <v>33.57</v>
      </c>
      <c r="D1092" s="282" t="s">
        <v>1296</v>
      </c>
      <c r="E1092" s="274" t="s">
        <v>4616</v>
      </c>
      <c r="F1092" s="272" t="s">
        <v>1473</v>
      </c>
      <c r="G1092" s="272" t="s">
        <v>3515</v>
      </c>
      <c r="H1092" s="293">
        <v>608</v>
      </c>
      <c r="I1092" s="294">
        <v>158</v>
      </c>
      <c r="J1092" s="277">
        <f t="shared" si="56"/>
        <v>608</v>
      </c>
      <c r="K1092" s="277">
        <f t="shared" si="56"/>
        <v>158</v>
      </c>
    </row>
    <row r="1093" spans="1:11" ht="28.95" customHeight="1" x14ac:dyDescent="0.3">
      <c r="A1093" s="292">
        <f t="shared" si="57"/>
        <v>1045</v>
      </c>
      <c r="B1093" s="272" t="s">
        <v>1763</v>
      </c>
      <c r="C1093" s="297">
        <v>33.58</v>
      </c>
      <c r="D1093" s="282" t="s">
        <v>1306</v>
      </c>
      <c r="E1093" s="274" t="s">
        <v>4617</v>
      </c>
      <c r="F1093" s="272" t="s">
        <v>4612</v>
      </c>
      <c r="G1093" s="272" t="s">
        <v>3515</v>
      </c>
      <c r="H1093" s="293">
        <v>1217</v>
      </c>
      <c r="I1093" s="294">
        <v>156</v>
      </c>
      <c r="J1093" s="277">
        <f t="shared" ref="J1093:K1156" si="58">ROUNDUP(H1093,0)</f>
        <v>1217</v>
      </c>
      <c r="K1093" s="277">
        <f t="shared" si="58"/>
        <v>156</v>
      </c>
    </row>
    <row r="1094" spans="1:11" ht="28.95" customHeight="1" x14ac:dyDescent="0.3">
      <c r="A1094" s="292">
        <f t="shared" si="57"/>
        <v>1046</v>
      </c>
      <c r="B1094" s="272" t="s">
        <v>1763</v>
      </c>
      <c r="C1094" s="297">
        <v>33.590000000000003</v>
      </c>
      <c r="D1094" s="276" t="str">
        <f>D1093</f>
        <v>BDM 12</v>
      </c>
      <c r="E1094" s="274" t="s">
        <v>4618</v>
      </c>
      <c r="F1094" s="272" t="s">
        <v>4619</v>
      </c>
      <c r="G1094" s="272" t="s">
        <v>3515</v>
      </c>
      <c r="H1094" s="293">
        <v>1636</v>
      </c>
      <c r="I1094" s="294">
        <v>156</v>
      </c>
      <c r="J1094" s="277">
        <f t="shared" si="58"/>
        <v>1636</v>
      </c>
      <c r="K1094" s="277">
        <f t="shared" si="58"/>
        <v>156</v>
      </c>
    </row>
    <row r="1095" spans="1:11" ht="28.95" customHeight="1" x14ac:dyDescent="0.3">
      <c r="A1095" s="292">
        <f t="shared" si="57"/>
        <v>1047</v>
      </c>
      <c r="B1095" s="272" t="s">
        <v>1763</v>
      </c>
      <c r="C1095" s="297">
        <v>33.61</v>
      </c>
      <c r="D1095" s="276" t="str">
        <f>D1094</f>
        <v>BDM 12</v>
      </c>
      <c r="E1095" s="274" t="s">
        <v>4620</v>
      </c>
      <c r="F1095" s="272" t="s">
        <v>4621</v>
      </c>
      <c r="G1095" s="272" t="s">
        <v>3515</v>
      </c>
      <c r="H1095" s="293">
        <v>2223</v>
      </c>
      <c r="I1095" s="294">
        <v>156</v>
      </c>
      <c r="J1095" s="277">
        <f t="shared" si="58"/>
        <v>2223</v>
      </c>
      <c r="K1095" s="277">
        <f t="shared" si="58"/>
        <v>156</v>
      </c>
    </row>
    <row r="1096" spans="1:11" ht="28.95" customHeight="1" x14ac:dyDescent="0.3">
      <c r="A1096" s="292">
        <f t="shared" si="57"/>
        <v>1048</v>
      </c>
      <c r="B1096" s="272" t="s">
        <v>1763</v>
      </c>
      <c r="C1096" s="297">
        <v>33.619999999999997</v>
      </c>
      <c r="D1096" s="276" t="str">
        <f>D1095</f>
        <v>BDM 12</v>
      </c>
      <c r="E1096" s="274" t="s">
        <v>4622</v>
      </c>
      <c r="F1096" s="272" t="s">
        <v>4619</v>
      </c>
      <c r="G1096" s="272" t="s">
        <v>3515</v>
      </c>
      <c r="H1096" s="293">
        <v>1761</v>
      </c>
      <c r="I1096" s="294">
        <v>195</v>
      </c>
      <c r="J1096" s="277">
        <f t="shared" si="58"/>
        <v>1761</v>
      </c>
      <c r="K1096" s="277">
        <f t="shared" si="58"/>
        <v>195</v>
      </c>
    </row>
    <row r="1097" spans="1:11" ht="28.95" customHeight="1" x14ac:dyDescent="0.3">
      <c r="A1097" s="292">
        <f t="shared" si="57"/>
        <v>1049</v>
      </c>
      <c r="B1097" s="272" t="s">
        <v>1763</v>
      </c>
      <c r="C1097" s="297">
        <v>33.65</v>
      </c>
      <c r="D1097" s="282" t="s">
        <v>1306</v>
      </c>
      <c r="E1097" s="274" t="s">
        <v>4623</v>
      </c>
      <c r="F1097" s="272" t="s">
        <v>4612</v>
      </c>
      <c r="G1097" s="272" t="s">
        <v>3515</v>
      </c>
      <c r="H1097" s="293">
        <v>1805</v>
      </c>
      <c r="I1097" s="294">
        <v>195</v>
      </c>
      <c r="J1097" s="277">
        <f t="shared" si="58"/>
        <v>1805</v>
      </c>
      <c r="K1097" s="277">
        <f t="shared" si="58"/>
        <v>195</v>
      </c>
    </row>
    <row r="1098" spans="1:11" ht="28.95" customHeight="1" x14ac:dyDescent="0.3">
      <c r="A1098" s="292">
        <f t="shared" si="57"/>
        <v>1050</v>
      </c>
      <c r="B1098" s="272" t="s">
        <v>1763</v>
      </c>
      <c r="C1098" s="297">
        <v>33.659999999999997</v>
      </c>
      <c r="D1098" s="282" t="s">
        <v>1296</v>
      </c>
      <c r="E1098" s="274" t="s">
        <v>4624</v>
      </c>
      <c r="F1098" s="272" t="s">
        <v>4612</v>
      </c>
      <c r="G1098" s="272" t="s">
        <v>3515</v>
      </c>
      <c r="H1098" s="293">
        <v>735</v>
      </c>
      <c r="I1098" s="294">
        <v>197</v>
      </c>
      <c r="J1098" s="277">
        <f t="shared" si="58"/>
        <v>735</v>
      </c>
      <c r="K1098" s="277">
        <f t="shared" si="58"/>
        <v>197</v>
      </c>
    </row>
    <row r="1099" spans="1:11" ht="28.95" customHeight="1" x14ac:dyDescent="0.3">
      <c r="A1099" s="292">
        <f t="shared" si="57"/>
        <v>1051</v>
      </c>
      <c r="B1099" s="272" t="s">
        <v>1763</v>
      </c>
      <c r="C1099" s="297">
        <v>33.67</v>
      </c>
      <c r="D1099" s="282" t="s">
        <v>1296</v>
      </c>
      <c r="E1099" s="274" t="s">
        <v>4625</v>
      </c>
      <c r="F1099" s="272" t="s">
        <v>4612</v>
      </c>
      <c r="G1099" s="272" t="s">
        <v>3515</v>
      </c>
      <c r="H1099" s="293">
        <v>1200</v>
      </c>
      <c r="I1099" s="294">
        <v>355</v>
      </c>
      <c r="J1099" s="277">
        <f t="shared" si="58"/>
        <v>1200</v>
      </c>
      <c r="K1099" s="277">
        <f t="shared" si="58"/>
        <v>355</v>
      </c>
    </row>
    <row r="1100" spans="1:11" ht="28.95" customHeight="1" x14ac:dyDescent="0.3">
      <c r="A1100" s="292">
        <f t="shared" si="57"/>
        <v>1052</v>
      </c>
      <c r="B1100" s="272" t="s">
        <v>1763</v>
      </c>
      <c r="C1100" s="297">
        <v>33.68</v>
      </c>
      <c r="D1100" s="282" t="s">
        <v>1296</v>
      </c>
      <c r="E1100" s="274" t="s">
        <v>4626</v>
      </c>
      <c r="F1100" s="272" t="s">
        <v>1629</v>
      </c>
      <c r="G1100" s="272" t="s">
        <v>3515</v>
      </c>
      <c r="H1100" s="293">
        <v>4386</v>
      </c>
      <c r="I1100" s="294">
        <v>679</v>
      </c>
      <c r="J1100" s="277">
        <f t="shared" si="58"/>
        <v>4386</v>
      </c>
      <c r="K1100" s="277">
        <f t="shared" si="58"/>
        <v>679</v>
      </c>
    </row>
    <row r="1101" spans="1:11" ht="28.95" customHeight="1" x14ac:dyDescent="0.3">
      <c r="A1101" s="292">
        <f t="shared" si="57"/>
        <v>1053</v>
      </c>
      <c r="B1101" s="272" t="s">
        <v>1763</v>
      </c>
      <c r="C1101" s="297">
        <v>33.75</v>
      </c>
      <c r="D1101" s="282" t="s">
        <v>1296</v>
      </c>
      <c r="E1101" s="274" t="s">
        <v>4627</v>
      </c>
      <c r="F1101" s="272" t="s">
        <v>4628</v>
      </c>
      <c r="G1101" s="272" t="s">
        <v>3515</v>
      </c>
      <c r="H1101" s="293">
        <v>1583</v>
      </c>
      <c r="I1101" s="294">
        <v>479</v>
      </c>
      <c r="J1101" s="277">
        <f t="shared" si="58"/>
        <v>1583</v>
      </c>
      <c r="K1101" s="277">
        <f t="shared" si="58"/>
        <v>479</v>
      </c>
    </row>
    <row r="1102" spans="1:11" ht="28.95" customHeight="1" x14ac:dyDescent="0.3">
      <c r="A1102" s="292">
        <f t="shared" ref="A1102:A1107" si="59">A1101+1</f>
        <v>1054</v>
      </c>
      <c r="B1102" s="272" t="s">
        <v>1763</v>
      </c>
      <c r="C1102" s="297">
        <v>33.76</v>
      </c>
      <c r="D1102" s="282" t="s">
        <v>1296</v>
      </c>
      <c r="E1102" s="274" t="s">
        <v>4629</v>
      </c>
      <c r="F1102" s="272" t="s">
        <v>1631</v>
      </c>
      <c r="G1102" s="272" t="s">
        <v>3515</v>
      </c>
      <c r="H1102" s="293">
        <v>1102</v>
      </c>
      <c r="I1102" s="294">
        <v>355</v>
      </c>
      <c r="J1102" s="277">
        <f t="shared" si="58"/>
        <v>1102</v>
      </c>
      <c r="K1102" s="277">
        <f t="shared" si="58"/>
        <v>355</v>
      </c>
    </row>
    <row r="1103" spans="1:11" ht="28.95" customHeight="1" x14ac:dyDescent="0.3">
      <c r="A1103" s="292">
        <f t="shared" si="59"/>
        <v>1055</v>
      </c>
      <c r="B1103" s="272" t="s">
        <v>1763</v>
      </c>
      <c r="C1103" s="297">
        <v>33.770000000000003</v>
      </c>
      <c r="D1103" s="282" t="s">
        <v>1296</v>
      </c>
      <c r="E1103" s="274" t="s">
        <v>4630</v>
      </c>
      <c r="F1103" s="272" t="s">
        <v>1631</v>
      </c>
      <c r="G1103" s="272" t="s">
        <v>3515</v>
      </c>
      <c r="H1103" s="293">
        <v>1175</v>
      </c>
      <c r="I1103" s="294">
        <v>434</v>
      </c>
      <c r="J1103" s="277">
        <f t="shared" si="58"/>
        <v>1175</v>
      </c>
      <c r="K1103" s="277">
        <f t="shared" si="58"/>
        <v>434</v>
      </c>
    </row>
    <row r="1104" spans="1:11" ht="28.95" customHeight="1" x14ac:dyDescent="0.3">
      <c r="A1104" s="292">
        <f t="shared" si="59"/>
        <v>1056</v>
      </c>
      <c r="B1104" s="272" t="s">
        <v>4565</v>
      </c>
      <c r="C1104" s="297">
        <v>33.78</v>
      </c>
      <c r="D1104" s="282" t="s">
        <v>1296</v>
      </c>
      <c r="E1104" s="274" t="s">
        <v>4631</v>
      </c>
      <c r="F1104" s="272" t="s">
        <v>4632</v>
      </c>
      <c r="G1104" s="272" t="s">
        <v>3515</v>
      </c>
      <c r="H1104" s="293">
        <v>177</v>
      </c>
      <c r="I1104" s="294">
        <v>149</v>
      </c>
      <c r="J1104" s="277">
        <f t="shared" si="58"/>
        <v>177</v>
      </c>
      <c r="K1104" s="277">
        <f t="shared" si="58"/>
        <v>149</v>
      </c>
    </row>
    <row r="1105" spans="1:11" ht="28.95" customHeight="1" x14ac:dyDescent="0.3">
      <c r="A1105" s="292">
        <f t="shared" si="59"/>
        <v>1057</v>
      </c>
      <c r="B1105" s="272" t="s">
        <v>4565</v>
      </c>
      <c r="C1105" s="297">
        <v>33.79</v>
      </c>
      <c r="D1105" s="282" t="s">
        <v>1296</v>
      </c>
      <c r="E1105" s="274" t="s">
        <v>479</v>
      </c>
      <c r="F1105" s="272" t="s">
        <v>4632</v>
      </c>
      <c r="G1105" s="272" t="s">
        <v>3515</v>
      </c>
      <c r="H1105" s="293">
        <v>79</v>
      </c>
      <c r="I1105" s="294">
        <v>74</v>
      </c>
      <c r="J1105" s="277">
        <f t="shared" si="58"/>
        <v>79</v>
      </c>
      <c r="K1105" s="277">
        <f t="shared" si="58"/>
        <v>74</v>
      </c>
    </row>
    <row r="1106" spans="1:11" ht="28.95" customHeight="1" x14ac:dyDescent="0.3">
      <c r="A1106" s="292">
        <f t="shared" si="59"/>
        <v>1058</v>
      </c>
      <c r="B1106" s="272" t="s">
        <v>4565</v>
      </c>
      <c r="C1106" s="297">
        <v>33.799999999999997</v>
      </c>
      <c r="D1106" s="282" t="s">
        <v>1296</v>
      </c>
      <c r="E1106" s="274" t="s">
        <v>480</v>
      </c>
      <c r="F1106" s="272" t="s">
        <v>4632</v>
      </c>
      <c r="G1106" s="272" t="s">
        <v>3515</v>
      </c>
      <c r="H1106" s="293">
        <v>441</v>
      </c>
      <c r="I1106" s="294">
        <v>223</v>
      </c>
      <c r="J1106" s="277">
        <f t="shared" si="58"/>
        <v>441</v>
      </c>
      <c r="K1106" s="277">
        <f t="shared" si="58"/>
        <v>223</v>
      </c>
    </row>
    <row r="1107" spans="1:11" ht="28.95" customHeight="1" x14ac:dyDescent="0.3">
      <c r="A1107" s="292">
        <f t="shared" si="59"/>
        <v>1059</v>
      </c>
      <c r="B1107" s="272" t="s">
        <v>1763</v>
      </c>
      <c r="C1107" s="297">
        <v>33.81</v>
      </c>
      <c r="D1107" s="282" t="s">
        <v>1296</v>
      </c>
      <c r="E1107" s="274" t="s">
        <v>4633</v>
      </c>
      <c r="F1107" s="272" t="s">
        <v>1547</v>
      </c>
      <c r="G1107" s="272" t="s">
        <v>3515</v>
      </c>
      <c r="H1107" s="293">
        <v>1344</v>
      </c>
      <c r="I1107" s="294">
        <v>366</v>
      </c>
      <c r="J1107" s="277">
        <f t="shared" si="58"/>
        <v>1344</v>
      </c>
      <c r="K1107" s="277">
        <f t="shared" si="58"/>
        <v>366</v>
      </c>
    </row>
    <row r="1108" spans="1:11" ht="28.95" customHeight="1" x14ac:dyDescent="0.3">
      <c r="A1108" s="268" t="s">
        <v>4634</v>
      </c>
      <c r="B1108" s="269"/>
      <c r="C1108" s="269"/>
      <c r="D1108" s="269"/>
      <c r="E1108" s="269"/>
      <c r="F1108" s="269"/>
      <c r="G1108" s="269"/>
      <c r="H1108" s="269"/>
      <c r="I1108" s="270"/>
      <c r="J1108" s="277">
        <f t="shared" si="58"/>
        <v>0</v>
      </c>
      <c r="K1108" s="277">
        <f t="shared" si="58"/>
        <v>0</v>
      </c>
    </row>
    <row r="1109" spans="1:11" ht="28.95" customHeight="1" x14ac:dyDescent="0.3">
      <c r="A1109" s="292">
        <f>A1107+1</f>
        <v>1060</v>
      </c>
      <c r="B1109" s="272" t="s">
        <v>1764</v>
      </c>
      <c r="C1109" s="297">
        <v>34.01</v>
      </c>
      <c r="D1109" s="282" t="s">
        <v>1309</v>
      </c>
      <c r="E1109" s="274" t="s">
        <v>4635</v>
      </c>
      <c r="F1109" s="272" t="s">
        <v>4636</v>
      </c>
      <c r="G1109" s="272" t="s">
        <v>3515</v>
      </c>
      <c r="H1109" s="293">
        <v>27</v>
      </c>
      <c r="I1109" s="294">
        <v>17</v>
      </c>
      <c r="J1109" s="277">
        <f t="shared" si="58"/>
        <v>27</v>
      </c>
      <c r="K1109" s="277">
        <f t="shared" si="58"/>
        <v>17</v>
      </c>
    </row>
    <row r="1110" spans="1:11" ht="28.95" customHeight="1" x14ac:dyDescent="0.3">
      <c r="A1110" s="292">
        <f>A1109+1</f>
        <v>1061</v>
      </c>
      <c r="B1110" s="272" t="s">
        <v>1764</v>
      </c>
      <c r="C1110" s="297">
        <v>34.020000000000003</v>
      </c>
      <c r="D1110" s="282" t="s">
        <v>1309</v>
      </c>
      <c r="E1110" s="274" t="s">
        <v>4637</v>
      </c>
      <c r="F1110" s="272" t="s">
        <v>4638</v>
      </c>
      <c r="G1110" s="272" t="s">
        <v>3515</v>
      </c>
      <c r="H1110" s="293">
        <v>44</v>
      </c>
      <c r="I1110" s="294">
        <v>31</v>
      </c>
      <c r="J1110" s="277">
        <f t="shared" si="58"/>
        <v>44</v>
      </c>
      <c r="K1110" s="277">
        <f t="shared" si="58"/>
        <v>31</v>
      </c>
    </row>
    <row r="1111" spans="1:11" ht="28.95" customHeight="1" x14ac:dyDescent="0.3">
      <c r="A1111" s="292">
        <f t="shared" ref="A1111:A1119" si="60">A1110+1</f>
        <v>1062</v>
      </c>
      <c r="B1111" s="272" t="s">
        <v>1764</v>
      </c>
      <c r="C1111" s="297">
        <v>34.03</v>
      </c>
      <c r="D1111" s="282" t="s">
        <v>1310</v>
      </c>
      <c r="E1111" s="274" t="s">
        <v>4639</v>
      </c>
      <c r="F1111" s="272" t="s">
        <v>4640</v>
      </c>
      <c r="G1111" s="272" t="s">
        <v>4514</v>
      </c>
      <c r="H1111" s="293">
        <v>56</v>
      </c>
      <c r="I1111" s="294">
        <v>47</v>
      </c>
      <c r="J1111" s="277">
        <f t="shared" si="58"/>
        <v>56</v>
      </c>
      <c r="K1111" s="277">
        <f t="shared" si="58"/>
        <v>47</v>
      </c>
    </row>
    <row r="1112" spans="1:11" ht="28.95" customHeight="1" x14ac:dyDescent="0.3">
      <c r="A1112" s="292">
        <f t="shared" si="60"/>
        <v>1063</v>
      </c>
      <c r="B1112" s="272" t="s">
        <v>1764</v>
      </c>
      <c r="C1112" s="297">
        <v>34.04</v>
      </c>
      <c r="D1112" s="282" t="s">
        <v>1310</v>
      </c>
      <c r="E1112" s="274" t="s">
        <v>4641</v>
      </c>
      <c r="F1112" s="272" t="s">
        <v>4642</v>
      </c>
      <c r="G1112" s="272" t="s">
        <v>3515</v>
      </c>
      <c r="H1112" s="293">
        <v>45</v>
      </c>
      <c r="I1112" s="294">
        <v>31</v>
      </c>
      <c r="J1112" s="277">
        <f t="shared" si="58"/>
        <v>45</v>
      </c>
      <c r="K1112" s="277">
        <f t="shared" si="58"/>
        <v>31</v>
      </c>
    </row>
    <row r="1113" spans="1:11" ht="28.95" customHeight="1" x14ac:dyDescent="0.3">
      <c r="A1113" s="292">
        <f t="shared" si="60"/>
        <v>1064</v>
      </c>
      <c r="B1113" s="272" t="s">
        <v>1764</v>
      </c>
      <c r="C1113" s="297">
        <v>34.049999999999997</v>
      </c>
      <c r="D1113" s="282" t="s">
        <v>1311</v>
      </c>
      <c r="E1113" s="274" t="s">
        <v>4643</v>
      </c>
      <c r="F1113" s="272" t="s">
        <v>4644</v>
      </c>
      <c r="G1113" s="272" t="s">
        <v>3515</v>
      </c>
      <c r="H1113" s="293">
        <v>123</v>
      </c>
      <c r="I1113" s="294">
        <v>89</v>
      </c>
      <c r="J1113" s="277">
        <f t="shared" si="58"/>
        <v>123</v>
      </c>
      <c r="K1113" s="277">
        <f t="shared" si="58"/>
        <v>89</v>
      </c>
    </row>
    <row r="1114" spans="1:11" ht="28.95" customHeight="1" x14ac:dyDescent="0.3">
      <c r="A1114" s="292">
        <f t="shared" si="60"/>
        <v>1065</v>
      </c>
      <c r="B1114" s="272" t="s">
        <v>1764</v>
      </c>
      <c r="C1114" s="297">
        <v>34.06</v>
      </c>
      <c r="D1114" s="282" t="s">
        <v>1311</v>
      </c>
      <c r="E1114" s="274" t="s">
        <v>4645</v>
      </c>
      <c r="F1114" s="272" t="s">
        <v>4644</v>
      </c>
      <c r="G1114" s="272" t="s">
        <v>3515</v>
      </c>
      <c r="H1114" s="293">
        <v>241</v>
      </c>
      <c r="I1114" s="294">
        <v>192</v>
      </c>
      <c r="J1114" s="277">
        <f t="shared" si="58"/>
        <v>241</v>
      </c>
      <c r="K1114" s="277">
        <f t="shared" si="58"/>
        <v>192</v>
      </c>
    </row>
    <row r="1115" spans="1:11" ht="28.95" customHeight="1" x14ac:dyDescent="0.3">
      <c r="A1115" s="292">
        <f t="shared" si="60"/>
        <v>1066</v>
      </c>
      <c r="B1115" s="272" t="s">
        <v>1764</v>
      </c>
      <c r="C1115" s="297">
        <v>34.07</v>
      </c>
      <c r="D1115" s="282" t="s">
        <v>1312</v>
      </c>
      <c r="E1115" s="274" t="s">
        <v>4646</v>
      </c>
      <c r="F1115" s="272" t="s">
        <v>4647</v>
      </c>
      <c r="G1115" s="272" t="s">
        <v>3515</v>
      </c>
      <c r="H1115" s="293">
        <v>41</v>
      </c>
      <c r="I1115" s="294">
        <v>22</v>
      </c>
      <c r="J1115" s="277">
        <f t="shared" si="58"/>
        <v>41</v>
      </c>
      <c r="K1115" s="277">
        <f t="shared" si="58"/>
        <v>22</v>
      </c>
    </row>
    <row r="1116" spans="1:11" ht="28.95" customHeight="1" x14ac:dyDescent="0.3">
      <c r="A1116" s="292">
        <f t="shared" si="60"/>
        <v>1067</v>
      </c>
      <c r="B1116" s="272" t="s">
        <v>1764</v>
      </c>
      <c r="C1116" s="297">
        <v>34.08</v>
      </c>
      <c r="D1116" s="282" t="s">
        <v>1312</v>
      </c>
      <c r="E1116" s="274" t="s">
        <v>4648</v>
      </c>
      <c r="F1116" s="272" t="s">
        <v>4649</v>
      </c>
      <c r="G1116" s="272" t="s">
        <v>4514</v>
      </c>
      <c r="H1116" s="293">
        <v>64</v>
      </c>
      <c r="I1116" s="294">
        <v>31</v>
      </c>
      <c r="J1116" s="277">
        <f t="shared" si="58"/>
        <v>64</v>
      </c>
      <c r="K1116" s="277">
        <f t="shared" si="58"/>
        <v>31</v>
      </c>
    </row>
    <row r="1117" spans="1:11" ht="28.95" customHeight="1" x14ac:dyDescent="0.3">
      <c r="A1117" s="292">
        <f t="shared" si="60"/>
        <v>1068</v>
      </c>
      <c r="B1117" s="272" t="s">
        <v>1764</v>
      </c>
      <c r="C1117" s="297">
        <v>34.090000000000003</v>
      </c>
      <c r="D1117" s="282" t="s">
        <v>1313</v>
      </c>
      <c r="E1117" s="274" t="s">
        <v>4650</v>
      </c>
      <c r="F1117" s="272" t="s">
        <v>1632</v>
      </c>
      <c r="G1117" s="272" t="s">
        <v>3515</v>
      </c>
      <c r="H1117" s="293">
        <v>829</v>
      </c>
      <c r="I1117" s="294">
        <v>546</v>
      </c>
      <c r="J1117" s="277">
        <f t="shared" si="58"/>
        <v>829</v>
      </c>
      <c r="K1117" s="277">
        <f t="shared" si="58"/>
        <v>546</v>
      </c>
    </row>
    <row r="1118" spans="1:11" ht="28.95" customHeight="1" x14ac:dyDescent="0.3">
      <c r="A1118" s="292">
        <f t="shared" si="60"/>
        <v>1069</v>
      </c>
      <c r="B1118" s="272" t="s">
        <v>1764</v>
      </c>
      <c r="C1118" s="297">
        <v>34.1</v>
      </c>
      <c r="D1118" s="282" t="s">
        <v>1313</v>
      </c>
      <c r="E1118" s="274" t="s">
        <v>4651</v>
      </c>
      <c r="F1118" s="272" t="s">
        <v>4652</v>
      </c>
      <c r="G1118" s="272" t="s">
        <v>3515</v>
      </c>
      <c r="H1118" s="293">
        <v>67</v>
      </c>
      <c r="I1118" s="294">
        <v>38</v>
      </c>
      <c r="J1118" s="277">
        <f t="shared" si="58"/>
        <v>67</v>
      </c>
      <c r="K1118" s="277">
        <f t="shared" si="58"/>
        <v>38</v>
      </c>
    </row>
    <row r="1119" spans="1:11" ht="28.95" customHeight="1" x14ac:dyDescent="0.3">
      <c r="A1119" s="292">
        <f t="shared" si="60"/>
        <v>1070</v>
      </c>
      <c r="B1119" s="272" t="s">
        <v>1764</v>
      </c>
      <c r="C1119" s="297">
        <v>34.11</v>
      </c>
      <c r="D1119" s="282" t="s">
        <v>1313</v>
      </c>
      <c r="E1119" s="274" t="s">
        <v>4653</v>
      </c>
      <c r="F1119" s="272" t="s">
        <v>4654</v>
      </c>
      <c r="G1119" s="272" t="s">
        <v>3515</v>
      </c>
      <c r="H1119" s="293">
        <v>105</v>
      </c>
      <c r="I1119" s="294">
        <v>56</v>
      </c>
      <c r="J1119" s="277">
        <f t="shared" si="58"/>
        <v>105</v>
      </c>
      <c r="K1119" s="277">
        <f t="shared" si="58"/>
        <v>56</v>
      </c>
    </row>
    <row r="1120" spans="1:11" ht="28.95" customHeight="1" x14ac:dyDescent="0.3">
      <c r="A1120" s="268" t="s">
        <v>4655</v>
      </c>
      <c r="B1120" s="269"/>
      <c r="C1120" s="269"/>
      <c r="D1120" s="269"/>
      <c r="E1120" s="269"/>
      <c r="F1120" s="269"/>
      <c r="G1120" s="269"/>
      <c r="H1120" s="269"/>
      <c r="I1120" s="270"/>
      <c r="J1120" s="277">
        <f t="shared" si="58"/>
        <v>0</v>
      </c>
      <c r="K1120" s="277">
        <f t="shared" si="58"/>
        <v>0</v>
      </c>
    </row>
    <row r="1121" spans="1:11" ht="28.95" customHeight="1" x14ac:dyDescent="0.3">
      <c r="A1121" s="292">
        <f>A1119+1</f>
        <v>1071</v>
      </c>
      <c r="B1121" s="272" t="s">
        <v>1765</v>
      </c>
      <c r="C1121" s="297">
        <v>35.01</v>
      </c>
      <c r="D1121" s="282" t="s">
        <v>1314</v>
      </c>
      <c r="E1121" s="274" t="s">
        <v>4656</v>
      </c>
      <c r="F1121" s="272" t="s">
        <v>4657</v>
      </c>
      <c r="G1121" s="272" t="s">
        <v>3515</v>
      </c>
      <c r="H1121" s="293">
        <v>89</v>
      </c>
      <c r="I1121" s="294">
        <v>32</v>
      </c>
      <c r="J1121" s="277">
        <f t="shared" si="58"/>
        <v>89</v>
      </c>
      <c r="K1121" s="277">
        <f t="shared" si="58"/>
        <v>32</v>
      </c>
    </row>
    <row r="1122" spans="1:11" ht="28.95" customHeight="1" x14ac:dyDescent="0.3">
      <c r="A1122" s="292">
        <f>A1121+1</f>
        <v>1072</v>
      </c>
      <c r="B1122" s="272" t="s">
        <v>1765</v>
      </c>
      <c r="C1122" s="297">
        <v>35.020000000000003</v>
      </c>
      <c r="D1122" s="282" t="s">
        <v>1315</v>
      </c>
      <c r="E1122" s="274" t="s">
        <v>4658</v>
      </c>
      <c r="F1122" s="272" t="s">
        <v>4659</v>
      </c>
      <c r="G1122" s="272" t="s">
        <v>3515</v>
      </c>
      <c r="H1122" s="293">
        <v>46</v>
      </c>
      <c r="I1122" s="294">
        <v>16</v>
      </c>
      <c r="J1122" s="277">
        <f t="shared" si="58"/>
        <v>46</v>
      </c>
      <c r="K1122" s="277">
        <f t="shared" si="58"/>
        <v>16</v>
      </c>
    </row>
    <row r="1123" spans="1:11" ht="28.95" customHeight="1" x14ac:dyDescent="0.3">
      <c r="A1123" s="292">
        <f t="shared" ref="A1123:A1146" si="61">A1122+1</f>
        <v>1073</v>
      </c>
      <c r="B1123" s="272" t="s">
        <v>1765</v>
      </c>
      <c r="C1123" s="297">
        <v>35.03</v>
      </c>
      <c r="D1123" s="282" t="s">
        <v>1316</v>
      </c>
      <c r="E1123" s="274" t="s">
        <v>4660</v>
      </c>
      <c r="F1123" s="272" t="s">
        <v>4659</v>
      </c>
      <c r="G1123" s="272" t="s">
        <v>3515</v>
      </c>
      <c r="H1123" s="293">
        <v>72</v>
      </c>
      <c r="I1123" s="294">
        <v>32</v>
      </c>
      <c r="J1123" s="277">
        <f t="shared" si="58"/>
        <v>72</v>
      </c>
      <c r="K1123" s="277">
        <f t="shared" si="58"/>
        <v>32</v>
      </c>
    </row>
    <row r="1124" spans="1:11" ht="28.95" customHeight="1" x14ac:dyDescent="0.3">
      <c r="A1124" s="292">
        <f t="shared" si="61"/>
        <v>1074</v>
      </c>
      <c r="B1124" s="272" t="s">
        <v>1765</v>
      </c>
      <c r="C1124" s="297">
        <v>35.04</v>
      </c>
      <c r="D1124" s="282" t="s">
        <v>1317</v>
      </c>
      <c r="E1124" s="274" t="s">
        <v>4661</v>
      </c>
      <c r="F1124" s="272" t="s">
        <v>4662</v>
      </c>
      <c r="G1124" s="272" t="s">
        <v>3515</v>
      </c>
      <c r="H1124" s="293">
        <v>89</v>
      </c>
      <c r="I1124" s="294">
        <v>35</v>
      </c>
      <c r="J1124" s="277">
        <f t="shared" si="58"/>
        <v>89</v>
      </c>
      <c r="K1124" s="277">
        <f t="shared" si="58"/>
        <v>35</v>
      </c>
    </row>
    <row r="1125" spans="1:11" ht="28.95" customHeight="1" x14ac:dyDescent="0.3">
      <c r="A1125" s="292">
        <f t="shared" si="61"/>
        <v>1075</v>
      </c>
      <c r="B1125" s="272" t="s">
        <v>1765</v>
      </c>
      <c r="C1125" s="297">
        <v>35.049999999999997</v>
      </c>
      <c r="D1125" s="282" t="s">
        <v>1318</v>
      </c>
      <c r="E1125" s="274" t="s">
        <v>4663</v>
      </c>
      <c r="F1125" s="272" t="s">
        <v>4664</v>
      </c>
      <c r="G1125" s="272" t="s">
        <v>3515</v>
      </c>
      <c r="H1125" s="293">
        <v>86</v>
      </c>
      <c r="I1125" s="294">
        <v>27</v>
      </c>
      <c r="J1125" s="277">
        <f t="shared" si="58"/>
        <v>86</v>
      </c>
      <c r="K1125" s="277">
        <f t="shared" si="58"/>
        <v>27</v>
      </c>
    </row>
    <row r="1126" spans="1:11" ht="28.95" customHeight="1" x14ac:dyDescent="0.3">
      <c r="A1126" s="292">
        <f t="shared" si="61"/>
        <v>1076</v>
      </c>
      <c r="B1126" s="272" t="s">
        <v>1765</v>
      </c>
      <c r="C1126" s="297">
        <v>35.06</v>
      </c>
      <c r="D1126" s="282" t="s">
        <v>1319</v>
      </c>
      <c r="E1126" s="274" t="s">
        <v>4665</v>
      </c>
      <c r="F1126" s="272" t="s">
        <v>4666</v>
      </c>
      <c r="G1126" s="272" t="s">
        <v>3515</v>
      </c>
      <c r="H1126" s="293">
        <v>128</v>
      </c>
      <c r="I1126" s="294">
        <v>47</v>
      </c>
      <c r="J1126" s="277">
        <f t="shared" si="58"/>
        <v>128</v>
      </c>
      <c r="K1126" s="277">
        <f t="shared" si="58"/>
        <v>47</v>
      </c>
    </row>
    <row r="1127" spans="1:11" ht="28.95" customHeight="1" x14ac:dyDescent="0.3">
      <c r="A1127" s="292">
        <f t="shared" si="61"/>
        <v>1077</v>
      </c>
      <c r="B1127" s="272" t="s">
        <v>1765</v>
      </c>
      <c r="C1127" s="297">
        <v>35.07</v>
      </c>
      <c r="D1127" s="282" t="s">
        <v>1320</v>
      </c>
      <c r="E1127" s="274" t="s">
        <v>4667</v>
      </c>
      <c r="F1127" s="272" t="s">
        <v>4668</v>
      </c>
      <c r="G1127" s="272" t="s">
        <v>3515</v>
      </c>
      <c r="H1127" s="293">
        <v>96</v>
      </c>
      <c r="I1127" s="294">
        <v>47</v>
      </c>
      <c r="J1127" s="277">
        <f t="shared" si="58"/>
        <v>96</v>
      </c>
      <c r="K1127" s="277">
        <f t="shared" si="58"/>
        <v>47</v>
      </c>
    </row>
    <row r="1128" spans="1:11" ht="28.95" customHeight="1" x14ac:dyDescent="0.3">
      <c r="A1128" s="292">
        <f t="shared" si="61"/>
        <v>1078</v>
      </c>
      <c r="B1128" s="272" t="s">
        <v>1765</v>
      </c>
      <c r="C1128" s="297">
        <v>35.08</v>
      </c>
      <c r="D1128" s="282" t="s">
        <v>1321</v>
      </c>
      <c r="E1128" s="274" t="s">
        <v>4669</v>
      </c>
      <c r="F1128" s="272" t="s">
        <v>4670</v>
      </c>
      <c r="G1128" s="272" t="s">
        <v>3515</v>
      </c>
      <c r="H1128" s="293">
        <v>57</v>
      </c>
      <c r="I1128" s="294">
        <v>25</v>
      </c>
      <c r="J1128" s="277">
        <f t="shared" si="58"/>
        <v>57</v>
      </c>
      <c r="K1128" s="277">
        <f t="shared" si="58"/>
        <v>25</v>
      </c>
    </row>
    <row r="1129" spans="1:11" ht="28.95" customHeight="1" x14ac:dyDescent="0.3">
      <c r="A1129" s="292">
        <f t="shared" si="61"/>
        <v>1079</v>
      </c>
      <c r="B1129" s="272" t="s">
        <v>1765</v>
      </c>
      <c r="C1129" s="297">
        <v>35.090000000000003</v>
      </c>
      <c r="D1129" s="282" t="s">
        <v>1322</v>
      </c>
      <c r="E1129" s="274" t="s">
        <v>4671</v>
      </c>
      <c r="F1129" s="272" t="s">
        <v>4670</v>
      </c>
      <c r="G1129" s="272" t="s">
        <v>3515</v>
      </c>
      <c r="H1129" s="293">
        <v>85</v>
      </c>
      <c r="I1129" s="294">
        <v>47</v>
      </c>
      <c r="J1129" s="277">
        <f t="shared" si="58"/>
        <v>85</v>
      </c>
      <c r="K1129" s="277">
        <f t="shared" si="58"/>
        <v>47</v>
      </c>
    </row>
    <row r="1130" spans="1:11" ht="28.95" customHeight="1" x14ac:dyDescent="0.3">
      <c r="A1130" s="292">
        <f t="shared" si="61"/>
        <v>1080</v>
      </c>
      <c r="B1130" s="272" t="s">
        <v>1765</v>
      </c>
      <c r="C1130" s="297">
        <v>35.1</v>
      </c>
      <c r="D1130" s="282" t="s">
        <v>1323</v>
      </c>
      <c r="E1130" s="274" t="s">
        <v>4672</v>
      </c>
      <c r="F1130" s="272" t="s">
        <v>4673</v>
      </c>
      <c r="G1130" s="272" t="s">
        <v>3515</v>
      </c>
      <c r="H1130" s="293">
        <v>53</v>
      </c>
      <c r="I1130" s="294">
        <v>25</v>
      </c>
      <c r="J1130" s="277">
        <f t="shared" si="58"/>
        <v>53</v>
      </c>
      <c r="K1130" s="277">
        <f t="shared" si="58"/>
        <v>25</v>
      </c>
    </row>
    <row r="1131" spans="1:11" ht="28.95" customHeight="1" x14ac:dyDescent="0.3">
      <c r="A1131" s="292">
        <f t="shared" si="61"/>
        <v>1081</v>
      </c>
      <c r="B1131" s="272" t="s">
        <v>1765</v>
      </c>
      <c r="C1131" s="297">
        <v>35.11</v>
      </c>
      <c r="D1131" s="282" t="s">
        <v>1331</v>
      </c>
      <c r="E1131" s="274" t="s">
        <v>4674</v>
      </c>
      <c r="F1131" s="272" t="s">
        <v>1640</v>
      </c>
      <c r="G1131" s="272" t="s">
        <v>3515</v>
      </c>
      <c r="H1131" s="293">
        <v>88</v>
      </c>
      <c r="I1131" s="294">
        <v>44</v>
      </c>
      <c r="J1131" s="277">
        <f t="shared" si="58"/>
        <v>88</v>
      </c>
      <c r="K1131" s="277">
        <f t="shared" si="58"/>
        <v>44</v>
      </c>
    </row>
    <row r="1132" spans="1:11" ht="28.95" customHeight="1" x14ac:dyDescent="0.3">
      <c r="A1132" s="292">
        <f t="shared" si="61"/>
        <v>1082</v>
      </c>
      <c r="B1132" s="272" t="s">
        <v>1765</v>
      </c>
      <c r="C1132" s="297">
        <v>35.119999999999997</v>
      </c>
      <c r="D1132" s="282" t="s">
        <v>1324</v>
      </c>
      <c r="E1132" s="274" t="s">
        <v>4675</v>
      </c>
      <c r="F1132" s="272" t="s">
        <v>4676</v>
      </c>
      <c r="G1132" s="272" t="s">
        <v>3515</v>
      </c>
      <c r="H1132" s="293">
        <v>101</v>
      </c>
      <c r="I1132" s="294">
        <v>44</v>
      </c>
      <c r="J1132" s="277">
        <f t="shared" si="58"/>
        <v>101</v>
      </c>
      <c r="K1132" s="277">
        <f t="shared" si="58"/>
        <v>44</v>
      </c>
    </row>
    <row r="1133" spans="1:11" ht="28.95" customHeight="1" x14ac:dyDescent="0.3">
      <c r="A1133" s="292">
        <f t="shared" si="61"/>
        <v>1083</v>
      </c>
      <c r="B1133" s="272" t="s">
        <v>1765</v>
      </c>
      <c r="C1133" s="297">
        <v>35.130000000000003</v>
      </c>
      <c r="D1133" s="282" t="s">
        <v>1325</v>
      </c>
      <c r="E1133" s="274" t="s">
        <v>4677</v>
      </c>
      <c r="F1133" s="272" t="s">
        <v>4678</v>
      </c>
      <c r="G1133" s="272" t="s">
        <v>3515</v>
      </c>
      <c r="H1133" s="293">
        <v>79</v>
      </c>
      <c r="I1133" s="294">
        <v>51</v>
      </c>
      <c r="J1133" s="277">
        <f t="shared" si="58"/>
        <v>79</v>
      </c>
      <c r="K1133" s="277">
        <f t="shared" si="58"/>
        <v>51</v>
      </c>
    </row>
    <row r="1134" spans="1:11" ht="28.95" customHeight="1" x14ac:dyDescent="0.3">
      <c r="A1134" s="292">
        <f t="shared" si="61"/>
        <v>1084</v>
      </c>
      <c r="B1134" s="272" t="s">
        <v>1765</v>
      </c>
      <c r="C1134" s="297">
        <v>35.14</v>
      </c>
      <c r="D1134" s="282" t="s">
        <v>1331</v>
      </c>
      <c r="E1134" s="274" t="s">
        <v>4679</v>
      </c>
      <c r="F1134" s="272" t="s">
        <v>1640</v>
      </c>
      <c r="G1134" s="272" t="s">
        <v>3515</v>
      </c>
      <c r="H1134" s="293">
        <v>78</v>
      </c>
      <c r="I1134" s="294">
        <v>50</v>
      </c>
      <c r="J1134" s="277">
        <f t="shared" si="58"/>
        <v>78</v>
      </c>
      <c r="K1134" s="277">
        <f t="shared" si="58"/>
        <v>50</v>
      </c>
    </row>
    <row r="1135" spans="1:11" ht="28.95" customHeight="1" x14ac:dyDescent="0.3">
      <c r="A1135" s="292">
        <f t="shared" si="61"/>
        <v>1085</v>
      </c>
      <c r="B1135" s="272" t="s">
        <v>1765</v>
      </c>
      <c r="C1135" s="297">
        <v>35.15</v>
      </c>
      <c r="D1135" s="282" t="s">
        <v>1331</v>
      </c>
      <c r="E1135" s="274" t="s">
        <v>4680</v>
      </c>
      <c r="F1135" s="272" t="s">
        <v>4681</v>
      </c>
      <c r="G1135" s="272" t="s">
        <v>3515</v>
      </c>
      <c r="H1135" s="293">
        <v>104</v>
      </c>
      <c r="I1135" s="294">
        <v>67</v>
      </c>
      <c r="J1135" s="277">
        <f t="shared" si="58"/>
        <v>104</v>
      </c>
      <c r="K1135" s="277">
        <f t="shared" si="58"/>
        <v>67</v>
      </c>
    </row>
    <row r="1136" spans="1:11" ht="28.95" customHeight="1" x14ac:dyDescent="0.3">
      <c r="A1136" s="292">
        <f t="shared" si="61"/>
        <v>1086</v>
      </c>
      <c r="B1136" s="272" t="s">
        <v>1765</v>
      </c>
      <c r="C1136" s="297">
        <v>35.159999999999997</v>
      </c>
      <c r="D1136" s="282" t="s">
        <v>1331</v>
      </c>
      <c r="E1136" s="274" t="s">
        <v>4682</v>
      </c>
      <c r="F1136" s="272" t="s">
        <v>4681</v>
      </c>
      <c r="G1136" s="272" t="s">
        <v>3515</v>
      </c>
      <c r="H1136" s="293">
        <v>97</v>
      </c>
      <c r="I1136" s="294">
        <v>67</v>
      </c>
      <c r="J1136" s="277">
        <f t="shared" si="58"/>
        <v>97</v>
      </c>
      <c r="K1136" s="277">
        <f t="shared" si="58"/>
        <v>67</v>
      </c>
    </row>
    <row r="1137" spans="1:11" ht="28.95" customHeight="1" x14ac:dyDescent="0.3">
      <c r="A1137" s="292">
        <f t="shared" si="61"/>
        <v>1087</v>
      </c>
      <c r="B1137" s="272" t="s">
        <v>1765</v>
      </c>
      <c r="C1137" s="297">
        <v>35.18</v>
      </c>
      <c r="D1137" s="282" t="s">
        <v>1326</v>
      </c>
      <c r="E1137" s="274" t="s">
        <v>482</v>
      </c>
      <c r="F1137" s="272" t="s">
        <v>4211</v>
      </c>
      <c r="G1137" s="272" t="s">
        <v>3515</v>
      </c>
      <c r="H1137" s="293">
        <v>17</v>
      </c>
      <c r="I1137" s="294">
        <v>17</v>
      </c>
      <c r="J1137" s="277">
        <f t="shared" si="58"/>
        <v>17</v>
      </c>
      <c r="K1137" s="277">
        <f t="shared" si="58"/>
        <v>17</v>
      </c>
    </row>
    <row r="1138" spans="1:11" ht="28.95" customHeight="1" x14ac:dyDescent="0.3">
      <c r="A1138" s="292">
        <f t="shared" si="61"/>
        <v>1088</v>
      </c>
      <c r="B1138" s="272" t="s">
        <v>1765</v>
      </c>
      <c r="C1138" s="297">
        <v>35.19</v>
      </c>
      <c r="D1138" s="282" t="s">
        <v>1327</v>
      </c>
      <c r="E1138" s="274" t="s">
        <v>4683</v>
      </c>
      <c r="F1138" s="272" t="s">
        <v>1496</v>
      </c>
      <c r="G1138" s="272" t="s">
        <v>3515</v>
      </c>
      <c r="H1138" s="293">
        <v>34</v>
      </c>
      <c r="I1138" s="294">
        <v>13</v>
      </c>
      <c r="J1138" s="277">
        <f t="shared" si="58"/>
        <v>34</v>
      </c>
      <c r="K1138" s="277">
        <f t="shared" si="58"/>
        <v>13</v>
      </c>
    </row>
    <row r="1139" spans="1:11" ht="28.95" customHeight="1" x14ac:dyDescent="0.3">
      <c r="A1139" s="292">
        <f t="shared" si="61"/>
        <v>1089</v>
      </c>
      <c r="B1139" s="272" t="s">
        <v>1765</v>
      </c>
      <c r="C1139" s="297">
        <v>35.200000000000003</v>
      </c>
      <c r="D1139" s="282" t="s">
        <v>1328</v>
      </c>
      <c r="E1139" s="274" t="s">
        <v>4684</v>
      </c>
      <c r="F1139" s="272" t="s">
        <v>4685</v>
      </c>
      <c r="G1139" s="272" t="s">
        <v>3515</v>
      </c>
      <c r="H1139" s="293">
        <v>37</v>
      </c>
      <c r="I1139" s="294">
        <v>19</v>
      </c>
      <c r="J1139" s="277">
        <f t="shared" si="58"/>
        <v>37</v>
      </c>
      <c r="K1139" s="277">
        <f t="shared" si="58"/>
        <v>19</v>
      </c>
    </row>
    <row r="1140" spans="1:11" ht="28.95" customHeight="1" x14ac:dyDescent="0.3">
      <c r="A1140" s="292">
        <f t="shared" si="61"/>
        <v>1090</v>
      </c>
      <c r="B1140" s="272" t="s">
        <v>1765</v>
      </c>
      <c r="C1140" s="297">
        <v>35.21</v>
      </c>
      <c r="D1140" s="282" t="s">
        <v>1329</v>
      </c>
      <c r="E1140" s="274" t="s">
        <v>4686</v>
      </c>
      <c r="F1140" s="272" t="s">
        <v>1496</v>
      </c>
      <c r="G1140" s="272" t="s">
        <v>3515</v>
      </c>
      <c r="H1140" s="293">
        <v>36</v>
      </c>
      <c r="I1140" s="294">
        <v>12</v>
      </c>
      <c r="J1140" s="277">
        <f t="shared" si="58"/>
        <v>36</v>
      </c>
      <c r="K1140" s="277">
        <f t="shared" si="58"/>
        <v>12</v>
      </c>
    </row>
    <row r="1141" spans="1:11" ht="28.95" customHeight="1" x14ac:dyDescent="0.3">
      <c r="A1141" s="292">
        <f t="shared" si="61"/>
        <v>1091</v>
      </c>
      <c r="B1141" s="272" t="s">
        <v>1765</v>
      </c>
      <c r="C1141" s="297">
        <v>35.22</v>
      </c>
      <c r="D1141" s="282" t="s">
        <v>1330</v>
      </c>
      <c r="E1141" s="274" t="s">
        <v>4687</v>
      </c>
      <c r="F1141" s="272" t="s">
        <v>1496</v>
      </c>
      <c r="G1141" s="272" t="s">
        <v>3515</v>
      </c>
      <c r="H1141" s="293">
        <v>22</v>
      </c>
      <c r="I1141" s="294">
        <v>16</v>
      </c>
      <c r="J1141" s="277">
        <f t="shared" si="58"/>
        <v>22</v>
      </c>
      <c r="K1141" s="277">
        <f t="shared" si="58"/>
        <v>16</v>
      </c>
    </row>
    <row r="1142" spans="1:11" ht="28.95" customHeight="1" x14ac:dyDescent="0.3">
      <c r="A1142" s="292">
        <f t="shared" si="61"/>
        <v>1092</v>
      </c>
      <c r="B1142" s="272" t="s">
        <v>1765</v>
      </c>
      <c r="C1142" s="297">
        <v>35.229999999999997</v>
      </c>
      <c r="D1142" s="282" t="s">
        <v>1331</v>
      </c>
      <c r="E1142" s="274" t="s">
        <v>4688</v>
      </c>
      <c r="F1142" s="272" t="s">
        <v>4211</v>
      </c>
      <c r="G1142" s="272" t="s">
        <v>3515</v>
      </c>
      <c r="H1142" s="293">
        <v>216</v>
      </c>
      <c r="I1142" s="294">
        <v>69</v>
      </c>
      <c r="J1142" s="277">
        <f t="shared" si="58"/>
        <v>216</v>
      </c>
      <c r="K1142" s="277">
        <f t="shared" si="58"/>
        <v>69</v>
      </c>
    </row>
    <row r="1143" spans="1:11" ht="28.95" customHeight="1" x14ac:dyDescent="0.3">
      <c r="A1143" s="292">
        <f t="shared" si="61"/>
        <v>1093</v>
      </c>
      <c r="B1143" s="272" t="s">
        <v>1765</v>
      </c>
      <c r="C1143" s="297">
        <v>35.24</v>
      </c>
      <c r="D1143" s="282" t="s">
        <v>1331</v>
      </c>
      <c r="E1143" s="274" t="s">
        <v>4689</v>
      </c>
      <c r="F1143" s="272" t="s">
        <v>1496</v>
      </c>
      <c r="G1143" s="272" t="s">
        <v>3515</v>
      </c>
      <c r="H1143" s="293">
        <v>163</v>
      </c>
      <c r="I1143" s="294">
        <v>28</v>
      </c>
      <c r="J1143" s="277">
        <f t="shared" si="58"/>
        <v>163</v>
      </c>
      <c r="K1143" s="277">
        <f t="shared" si="58"/>
        <v>28</v>
      </c>
    </row>
    <row r="1144" spans="1:11" ht="28.95" customHeight="1" x14ac:dyDescent="0.3">
      <c r="A1144" s="292">
        <f t="shared" si="61"/>
        <v>1094</v>
      </c>
      <c r="B1144" s="272" t="s">
        <v>1765</v>
      </c>
      <c r="C1144" s="297">
        <v>35.25</v>
      </c>
      <c r="D1144" s="282" t="s">
        <v>1331</v>
      </c>
      <c r="E1144" s="274" t="s">
        <v>4690</v>
      </c>
      <c r="F1144" s="272" t="s">
        <v>1496</v>
      </c>
      <c r="G1144" s="272" t="s">
        <v>3515</v>
      </c>
      <c r="H1144" s="293">
        <v>261</v>
      </c>
      <c r="I1144" s="294">
        <v>172</v>
      </c>
      <c r="J1144" s="277">
        <f t="shared" si="58"/>
        <v>261</v>
      </c>
      <c r="K1144" s="277">
        <f t="shared" si="58"/>
        <v>172</v>
      </c>
    </row>
    <row r="1145" spans="1:11" ht="28.95" customHeight="1" x14ac:dyDescent="0.3">
      <c r="A1145" s="292">
        <f t="shared" si="61"/>
        <v>1095</v>
      </c>
      <c r="B1145" s="272" t="s">
        <v>1765</v>
      </c>
      <c r="C1145" s="297">
        <v>35.26</v>
      </c>
      <c r="D1145" s="282" t="s">
        <v>1331</v>
      </c>
      <c r="E1145" s="274" t="s">
        <v>4691</v>
      </c>
      <c r="F1145" s="272" t="s">
        <v>1496</v>
      </c>
      <c r="G1145" s="272" t="s">
        <v>3515</v>
      </c>
      <c r="H1145" s="293">
        <v>295</v>
      </c>
      <c r="I1145" s="294">
        <v>172</v>
      </c>
      <c r="J1145" s="277">
        <f t="shared" si="58"/>
        <v>295</v>
      </c>
      <c r="K1145" s="277">
        <f t="shared" si="58"/>
        <v>172</v>
      </c>
    </row>
    <row r="1146" spans="1:11" ht="28.95" customHeight="1" x14ac:dyDescent="0.3">
      <c r="A1146" s="292">
        <f t="shared" si="61"/>
        <v>1096</v>
      </c>
      <c r="B1146" s="272" t="s">
        <v>1765</v>
      </c>
      <c r="C1146" s="297">
        <v>35.29</v>
      </c>
      <c r="D1146" s="282" t="s">
        <v>1331</v>
      </c>
      <c r="E1146" s="274" t="s">
        <v>4692</v>
      </c>
      <c r="F1146" s="272" t="s">
        <v>1496</v>
      </c>
      <c r="G1146" s="272" t="s">
        <v>3515</v>
      </c>
      <c r="H1146" s="293">
        <v>259</v>
      </c>
      <c r="I1146" s="294">
        <v>31</v>
      </c>
      <c r="J1146" s="277">
        <f t="shared" si="58"/>
        <v>259</v>
      </c>
      <c r="K1146" s="277">
        <f t="shared" si="58"/>
        <v>31</v>
      </c>
    </row>
    <row r="1147" spans="1:11" ht="28.95" customHeight="1" x14ac:dyDescent="0.3">
      <c r="A1147" s="268" t="s">
        <v>4693</v>
      </c>
      <c r="B1147" s="269"/>
      <c r="C1147" s="269"/>
      <c r="D1147" s="269"/>
      <c r="E1147" s="269"/>
      <c r="F1147" s="269"/>
      <c r="G1147" s="269"/>
      <c r="H1147" s="269"/>
      <c r="I1147" s="270"/>
      <c r="J1147" s="277">
        <f t="shared" si="58"/>
        <v>0</v>
      </c>
      <c r="K1147" s="277">
        <f t="shared" si="58"/>
        <v>0</v>
      </c>
    </row>
    <row r="1148" spans="1:11" ht="28.95" customHeight="1" x14ac:dyDescent="0.3">
      <c r="A1148" s="292">
        <f>A1146+1</f>
        <v>1097</v>
      </c>
      <c r="B1148" s="272" t="s">
        <v>1766</v>
      </c>
      <c r="C1148" s="297">
        <v>36.020000000000003</v>
      </c>
      <c r="D1148" s="282" t="s">
        <v>1332</v>
      </c>
      <c r="E1148" s="274" t="s">
        <v>4694</v>
      </c>
      <c r="F1148" s="272" t="s">
        <v>4695</v>
      </c>
      <c r="G1148" s="272" t="s">
        <v>3515</v>
      </c>
      <c r="H1148" s="293">
        <v>8</v>
      </c>
      <c r="I1148" s="294">
        <v>6</v>
      </c>
      <c r="J1148" s="277">
        <f t="shared" si="58"/>
        <v>8</v>
      </c>
      <c r="K1148" s="277">
        <f t="shared" si="58"/>
        <v>6</v>
      </c>
    </row>
    <row r="1149" spans="1:11" ht="28.95" customHeight="1" x14ac:dyDescent="0.3">
      <c r="A1149" s="292">
        <f>A1148+1</f>
        <v>1098</v>
      </c>
      <c r="B1149" s="272" t="s">
        <v>1766</v>
      </c>
      <c r="C1149" s="297">
        <v>36.03</v>
      </c>
      <c r="D1149" s="282" t="s">
        <v>1333</v>
      </c>
      <c r="E1149" s="274" t="s">
        <v>4696</v>
      </c>
      <c r="F1149" s="272" t="s">
        <v>4697</v>
      </c>
      <c r="G1149" s="272" t="s">
        <v>3515</v>
      </c>
      <c r="H1149" s="293">
        <v>12</v>
      </c>
      <c r="I1149" s="294">
        <v>8</v>
      </c>
      <c r="J1149" s="277">
        <f t="shared" si="58"/>
        <v>12</v>
      </c>
      <c r="K1149" s="277">
        <f t="shared" si="58"/>
        <v>8</v>
      </c>
    </row>
    <row r="1150" spans="1:11" ht="28.95" customHeight="1" x14ac:dyDescent="0.3">
      <c r="A1150" s="292">
        <f t="shared" ref="A1150:A1165" si="62">A1149+1</f>
        <v>1099</v>
      </c>
      <c r="B1150" s="272" t="s">
        <v>1766</v>
      </c>
      <c r="C1150" s="297">
        <v>36.04</v>
      </c>
      <c r="D1150" s="282" t="s">
        <v>1334</v>
      </c>
      <c r="E1150" s="274" t="s">
        <v>4698</v>
      </c>
      <c r="F1150" s="272" t="s">
        <v>4699</v>
      </c>
      <c r="G1150" s="272" t="s">
        <v>3515</v>
      </c>
      <c r="H1150" s="293">
        <v>10</v>
      </c>
      <c r="I1150" s="294">
        <v>7</v>
      </c>
      <c r="J1150" s="277">
        <f t="shared" si="58"/>
        <v>10</v>
      </c>
      <c r="K1150" s="277">
        <f t="shared" si="58"/>
        <v>7</v>
      </c>
    </row>
    <row r="1151" spans="1:11" ht="28.95" customHeight="1" x14ac:dyDescent="0.3">
      <c r="A1151" s="292">
        <f t="shared" si="62"/>
        <v>1100</v>
      </c>
      <c r="B1151" s="272" t="s">
        <v>1766</v>
      </c>
      <c r="C1151" s="297">
        <v>36.049999999999997</v>
      </c>
      <c r="D1151" s="282" t="s">
        <v>1335</v>
      </c>
      <c r="E1151" s="274" t="s">
        <v>4700</v>
      </c>
      <c r="F1151" s="272" t="s">
        <v>4701</v>
      </c>
      <c r="G1151" s="272" t="s">
        <v>3515</v>
      </c>
      <c r="H1151" s="293">
        <v>19</v>
      </c>
      <c r="I1151" s="294">
        <v>11</v>
      </c>
      <c r="J1151" s="277">
        <f t="shared" si="58"/>
        <v>19</v>
      </c>
      <c r="K1151" s="277">
        <f t="shared" si="58"/>
        <v>11</v>
      </c>
    </row>
    <row r="1152" spans="1:11" ht="28.95" customHeight="1" x14ac:dyDescent="0.3">
      <c r="A1152" s="292">
        <f t="shared" si="62"/>
        <v>1101</v>
      </c>
      <c r="B1152" s="272" t="s">
        <v>1766</v>
      </c>
      <c r="C1152" s="297">
        <v>36.06</v>
      </c>
      <c r="D1152" s="282" t="s">
        <v>1336</v>
      </c>
      <c r="E1152" s="274" t="s">
        <v>4702</v>
      </c>
      <c r="F1152" s="272" t="s">
        <v>4703</v>
      </c>
      <c r="G1152" s="272" t="s">
        <v>3515</v>
      </c>
      <c r="H1152" s="293">
        <v>8</v>
      </c>
      <c r="I1152" s="294">
        <v>5</v>
      </c>
      <c r="J1152" s="277">
        <f t="shared" si="58"/>
        <v>8</v>
      </c>
      <c r="K1152" s="277">
        <f t="shared" si="58"/>
        <v>5</v>
      </c>
    </row>
    <row r="1153" spans="1:11" ht="28.95" customHeight="1" x14ac:dyDescent="0.3">
      <c r="A1153" s="292">
        <f t="shared" si="62"/>
        <v>1102</v>
      </c>
      <c r="B1153" s="272" t="s">
        <v>1766</v>
      </c>
      <c r="C1153" s="297">
        <v>36.07</v>
      </c>
      <c r="D1153" s="282" t="s">
        <v>1337</v>
      </c>
      <c r="E1153" s="274" t="s">
        <v>4704</v>
      </c>
      <c r="F1153" s="272" t="s">
        <v>4703</v>
      </c>
      <c r="G1153" s="272" t="s">
        <v>3515</v>
      </c>
      <c r="H1153" s="293">
        <v>16</v>
      </c>
      <c r="I1153" s="294">
        <v>11</v>
      </c>
      <c r="J1153" s="277">
        <f t="shared" si="58"/>
        <v>16</v>
      </c>
      <c r="K1153" s="277">
        <f t="shared" si="58"/>
        <v>11</v>
      </c>
    </row>
    <row r="1154" spans="1:11" ht="28.95" customHeight="1" x14ac:dyDescent="0.3">
      <c r="A1154" s="292">
        <f t="shared" si="62"/>
        <v>1103</v>
      </c>
      <c r="B1154" s="272" t="s">
        <v>1766</v>
      </c>
      <c r="C1154" s="297">
        <v>36.08</v>
      </c>
      <c r="D1154" s="282" t="s">
        <v>1338</v>
      </c>
      <c r="E1154" s="274" t="s">
        <v>487</v>
      </c>
      <c r="F1154" s="272" t="s">
        <v>4705</v>
      </c>
      <c r="G1154" s="272" t="s">
        <v>3515</v>
      </c>
      <c r="H1154" s="293">
        <v>19</v>
      </c>
      <c r="I1154" s="294">
        <v>6</v>
      </c>
      <c r="J1154" s="277">
        <f t="shared" si="58"/>
        <v>19</v>
      </c>
      <c r="K1154" s="277">
        <f t="shared" si="58"/>
        <v>6</v>
      </c>
    </row>
    <row r="1155" spans="1:11" ht="28.95" customHeight="1" x14ac:dyDescent="0.3">
      <c r="A1155" s="292">
        <f t="shared" si="62"/>
        <v>1104</v>
      </c>
      <c r="B1155" s="272" t="s">
        <v>1766</v>
      </c>
      <c r="C1155" s="297">
        <v>36.090000000000003</v>
      </c>
      <c r="D1155" s="282" t="s">
        <v>1339</v>
      </c>
      <c r="E1155" s="274" t="s">
        <v>488</v>
      </c>
      <c r="F1155" s="272" t="s">
        <v>4706</v>
      </c>
      <c r="G1155" s="272" t="s">
        <v>3515</v>
      </c>
      <c r="H1155" s="293">
        <v>29</v>
      </c>
      <c r="I1155" s="294">
        <v>13</v>
      </c>
      <c r="J1155" s="277">
        <f t="shared" si="58"/>
        <v>29</v>
      </c>
      <c r="K1155" s="277">
        <f t="shared" si="58"/>
        <v>13</v>
      </c>
    </row>
    <row r="1156" spans="1:11" ht="28.95" customHeight="1" x14ac:dyDescent="0.3">
      <c r="A1156" s="292">
        <f t="shared" si="62"/>
        <v>1105</v>
      </c>
      <c r="B1156" s="272" t="s">
        <v>1766</v>
      </c>
      <c r="C1156" s="297">
        <v>36.1</v>
      </c>
      <c r="D1156" s="282" t="s">
        <v>1340</v>
      </c>
      <c r="E1156" s="274" t="s">
        <v>4707</v>
      </c>
      <c r="F1156" s="272" t="s">
        <v>4708</v>
      </c>
      <c r="G1156" s="272" t="s">
        <v>3515</v>
      </c>
      <c r="H1156" s="293">
        <v>32</v>
      </c>
      <c r="I1156" s="294">
        <v>14</v>
      </c>
      <c r="J1156" s="277">
        <f t="shared" si="58"/>
        <v>32</v>
      </c>
      <c r="K1156" s="277">
        <f t="shared" si="58"/>
        <v>14</v>
      </c>
    </row>
    <row r="1157" spans="1:11" ht="28.95" customHeight="1" x14ac:dyDescent="0.3">
      <c r="A1157" s="292">
        <f t="shared" si="62"/>
        <v>1106</v>
      </c>
      <c r="B1157" s="272" t="s">
        <v>1766</v>
      </c>
      <c r="C1157" s="297">
        <v>36.11</v>
      </c>
      <c r="D1157" s="282" t="s">
        <v>1341</v>
      </c>
      <c r="E1157" s="274" t="s">
        <v>4709</v>
      </c>
      <c r="F1157" s="272" t="s">
        <v>4710</v>
      </c>
      <c r="G1157" s="272" t="s">
        <v>3515</v>
      </c>
      <c r="H1157" s="293">
        <v>48</v>
      </c>
      <c r="I1157" s="294">
        <v>19</v>
      </c>
      <c r="J1157" s="277">
        <f t="shared" ref="J1157:K1220" si="63">ROUNDUP(H1157,0)</f>
        <v>48</v>
      </c>
      <c r="K1157" s="277">
        <f t="shared" si="63"/>
        <v>19</v>
      </c>
    </row>
    <row r="1158" spans="1:11" ht="28.95" customHeight="1" x14ac:dyDescent="0.3">
      <c r="A1158" s="292">
        <f t="shared" si="62"/>
        <v>1107</v>
      </c>
      <c r="B1158" s="272" t="s">
        <v>1766</v>
      </c>
      <c r="C1158" s="297">
        <v>36.119999999999997</v>
      </c>
      <c r="D1158" s="282" t="s">
        <v>1342</v>
      </c>
      <c r="E1158" s="274" t="s">
        <v>4711</v>
      </c>
      <c r="F1158" s="272" t="s">
        <v>4712</v>
      </c>
      <c r="G1158" s="272" t="s">
        <v>3515</v>
      </c>
      <c r="H1158" s="293">
        <v>80</v>
      </c>
      <c r="I1158" s="294">
        <v>24</v>
      </c>
      <c r="J1158" s="277">
        <f t="shared" si="63"/>
        <v>80</v>
      </c>
      <c r="K1158" s="277">
        <f t="shared" si="63"/>
        <v>24</v>
      </c>
    </row>
    <row r="1159" spans="1:11" ht="28.95" customHeight="1" x14ac:dyDescent="0.3">
      <c r="A1159" s="292">
        <f t="shared" si="62"/>
        <v>1108</v>
      </c>
      <c r="B1159" s="272" t="s">
        <v>1766</v>
      </c>
      <c r="C1159" s="297">
        <v>36.130000000000003</v>
      </c>
      <c r="D1159" s="282" t="s">
        <v>1343</v>
      </c>
      <c r="E1159" s="274" t="s">
        <v>491</v>
      </c>
      <c r="F1159" s="272" t="s">
        <v>4713</v>
      </c>
      <c r="G1159" s="272" t="s">
        <v>3515</v>
      </c>
      <c r="H1159" s="293">
        <v>100</v>
      </c>
      <c r="I1159" s="294">
        <v>28</v>
      </c>
      <c r="J1159" s="277">
        <f t="shared" si="63"/>
        <v>100</v>
      </c>
      <c r="K1159" s="277">
        <f t="shared" si="63"/>
        <v>28</v>
      </c>
    </row>
    <row r="1160" spans="1:11" ht="28.95" customHeight="1" x14ac:dyDescent="0.3">
      <c r="A1160" s="292">
        <f t="shared" si="62"/>
        <v>1109</v>
      </c>
      <c r="B1160" s="272" t="s">
        <v>1766</v>
      </c>
      <c r="C1160" s="297">
        <v>36.14</v>
      </c>
      <c r="D1160" s="282" t="s">
        <v>1343</v>
      </c>
      <c r="E1160" s="274" t="s">
        <v>492</v>
      </c>
      <c r="F1160" s="272" t="s">
        <v>4713</v>
      </c>
      <c r="G1160" s="272" t="s">
        <v>3515</v>
      </c>
      <c r="H1160" s="293">
        <v>135</v>
      </c>
      <c r="I1160" s="294">
        <v>41</v>
      </c>
      <c r="J1160" s="277">
        <f t="shared" si="63"/>
        <v>135</v>
      </c>
      <c r="K1160" s="277">
        <f t="shared" si="63"/>
        <v>41</v>
      </c>
    </row>
    <row r="1161" spans="1:11" ht="28.95" customHeight="1" x14ac:dyDescent="0.3">
      <c r="A1161" s="292">
        <f t="shared" si="62"/>
        <v>1110</v>
      </c>
      <c r="B1161" s="272" t="s">
        <v>1766</v>
      </c>
      <c r="C1161" s="297">
        <v>36.15</v>
      </c>
      <c r="D1161" s="282" t="s">
        <v>1344</v>
      </c>
      <c r="E1161" s="274" t="s">
        <v>493</v>
      </c>
      <c r="F1161" s="272" t="s">
        <v>4211</v>
      </c>
      <c r="G1161" s="272" t="s">
        <v>3515</v>
      </c>
      <c r="H1161" s="293">
        <v>3</v>
      </c>
      <c r="I1161" s="294">
        <v>3</v>
      </c>
      <c r="J1161" s="277">
        <f t="shared" si="63"/>
        <v>3</v>
      </c>
      <c r="K1161" s="277">
        <f t="shared" si="63"/>
        <v>3</v>
      </c>
    </row>
    <row r="1162" spans="1:11" ht="28.95" customHeight="1" x14ac:dyDescent="0.3">
      <c r="A1162" s="292">
        <f t="shared" si="62"/>
        <v>1111</v>
      </c>
      <c r="B1162" s="272" t="s">
        <v>1766</v>
      </c>
      <c r="C1162" s="297">
        <v>36.159999999999997</v>
      </c>
      <c r="D1162" s="282" t="s">
        <v>1344</v>
      </c>
      <c r="E1162" s="274" t="s">
        <v>494</v>
      </c>
      <c r="F1162" s="272" t="s">
        <v>4712</v>
      </c>
      <c r="G1162" s="272" t="s">
        <v>3515</v>
      </c>
      <c r="H1162" s="293">
        <v>57</v>
      </c>
      <c r="I1162" s="294">
        <v>14</v>
      </c>
      <c r="J1162" s="277">
        <f t="shared" si="63"/>
        <v>57</v>
      </c>
      <c r="K1162" s="277">
        <f t="shared" si="63"/>
        <v>14</v>
      </c>
    </row>
    <row r="1163" spans="1:11" ht="28.95" customHeight="1" x14ac:dyDescent="0.3">
      <c r="A1163" s="292">
        <f t="shared" si="62"/>
        <v>1112</v>
      </c>
      <c r="B1163" s="272" t="s">
        <v>1766</v>
      </c>
      <c r="C1163" s="297">
        <v>36.19</v>
      </c>
      <c r="D1163" s="282" t="s">
        <v>1344</v>
      </c>
      <c r="E1163" s="274" t="s">
        <v>4714</v>
      </c>
      <c r="F1163" s="272" t="s">
        <v>4206</v>
      </c>
      <c r="G1163" s="272" t="s">
        <v>3515</v>
      </c>
      <c r="H1163" s="293">
        <v>36</v>
      </c>
      <c r="I1163" s="294">
        <v>32</v>
      </c>
      <c r="J1163" s="277">
        <f t="shared" si="63"/>
        <v>36</v>
      </c>
      <c r="K1163" s="277">
        <f t="shared" si="63"/>
        <v>32</v>
      </c>
    </row>
    <row r="1164" spans="1:11" ht="28.95" customHeight="1" x14ac:dyDescent="0.3">
      <c r="A1164" s="292">
        <f t="shared" si="62"/>
        <v>1113</v>
      </c>
      <c r="B1164" s="272" t="s">
        <v>1766</v>
      </c>
      <c r="C1164" s="297">
        <v>36.200000000000003</v>
      </c>
      <c r="D1164" s="282" t="s">
        <v>1344</v>
      </c>
      <c r="E1164" s="274" t="s">
        <v>4715</v>
      </c>
      <c r="F1164" s="272" t="s">
        <v>1496</v>
      </c>
      <c r="G1164" s="272" t="s">
        <v>3515</v>
      </c>
      <c r="H1164" s="293">
        <v>238</v>
      </c>
      <c r="I1164" s="294">
        <v>132</v>
      </c>
      <c r="J1164" s="277">
        <f t="shared" si="63"/>
        <v>238</v>
      </c>
      <c r="K1164" s="277">
        <f t="shared" si="63"/>
        <v>132</v>
      </c>
    </row>
    <row r="1165" spans="1:11" ht="28.95" customHeight="1" x14ac:dyDescent="0.3">
      <c r="A1165" s="292">
        <f t="shared" si="62"/>
        <v>1114</v>
      </c>
      <c r="B1165" s="272" t="s">
        <v>1766</v>
      </c>
      <c r="C1165" s="297">
        <v>36.21</v>
      </c>
      <c r="D1165" s="282" t="s">
        <v>1344</v>
      </c>
      <c r="E1165" s="274" t="s">
        <v>4716</v>
      </c>
      <c r="F1165" s="272" t="s">
        <v>1496</v>
      </c>
      <c r="G1165" s="272" t="s">
        <v>3515</v>
      </c>
      <c r="H1165" s="293">
        <v>275</v>
      </c>
      <c r="I1165" s="294">
        <v>136</v>
      </c>
      <c r="J1165" s="277">
        <f t="shared" si="63"/>
        <v>275</v>
      </c>
      <c r="K1165" s="277">
        <f t="shared" si="63"/>
        <v>136</v>
      </c>
    </row>
    <row r="1166" spans="1:11" ht="28.95" customHeight="1" x14ac:dyDescent="0.3">
      <c r="A1166" s="268" t="s">
        <v>4717</v>
      </c>
      <c r="B1166" s="269"/>
      <c r="C1166" s="269"/>
      <c r="D1166" s="269"/>
      <c r="E1166" s="269"/>
      <c r="F1166" s="269"/>
      <c r="G1166" s="269"/>
      <c r="H1166" s="269"/>
      <c r="I1166" s="270"/>
      <c r="J1166" s="277">
        <f t="shared" si="63"/>
        <v>0</v>
      </c>
      <c r="K1166" s="277">
        <f t="shared" si="63"/>
        <v>0</v>
      </c>
    </row>
    <row r="1167" spans="1:11" ht="28.95" customHeight="1" x14ac:dyDescent="0.3">
      <c r="A1167" s="292">
        <f>A1165+1</f>
        <v>1115</v>
      </c>
      <c r="B1167" s="272" t="s">
        <v>1767</v>
      </c>
      <c r="C1167" s="297">
        <v>37.01</v>
      </c>
      <c r="D1167" s="282" t="s">
        <v>1345</v>
      </c>
      <c r="E1167" s="274" t="s">
        <v>4718</v>
      </c>
      <c r="F1167" s="272" t="s">
        <v>4719</v>
      </c>
      <c r="G1167" s="272" t="s">
        <v>3515</v>
      </c>
      <c r="H1167" s="293">
        <v>3289</v>
      </c>
      <c r="I1167" s="294">
        <v>156</v>
      </c>
      <c r="J1167" s="277">
        <f t="shared" si="63"/>
        <v>3289</v>
      </c>
      <c r="K1167" s="277">
        <f t="shared" si="63"/>
        <v>156</v>
      </c>
    </row>
    <row r="1168" spans="1:11" ht="28.95" customHeight="1" x14ac:dyDescent="0.3">
      <c r="A1168" s="292">
        <f>A1167+1</f>
        <v>1116</v>
      </c>
      <c r="B1168" s="272" t="s">
        <v>1767</v>
      </c>
      <c r="C1168" s="297">
        <v>37.020000000000003</v>
      </c>
      <c r="D1168" s="282" t="s">
        <v>1346</v>
      </c>
      <c r="E1168" s="274" t="s">
        <v>4720</v>
      </c>
      <c r="F1168" s="272" t="s">
        <v>4721</v>
      </c>
      <c r="G1168" s="272" t="s">
        <v>3515</v>
      </c>
      <c r="H1168" s="293">
        <v>6462</v>
      </c>
      <c r="I1168" s="294">
        <v>156</v>
      </c>
      <c r="J1168" s="277">
        <f t="shared" si="63"/>
        <v>6462</v>
      </c>
      <c r="K1168" s="277">
        <f t="shared" si="63"/>
        <v>156</v>
      </c>
    </row>
    <row r="1169" spans="1:11" ht="28.95" customHeight="1" x14ac:dyDescent="0.3">
      <c r="A1169" s="292">
        <f t="shared" ref="A1169:A1192" si="64">A1168+1</f>
        <v>1117</v>
      </c>
      <c r="B1169" s="272" t="s">
        <v>1767</v>
      </c>
      <c r="C1169" s="297">
        <v>37.03</v>
      </c>
      <c r="D1169" s="282" t="s">
        <v>1347</v>
      </c>
      <c r="E1169" s="274" t="s">
        <v>4722</v>
      </c>
      <c r="F1169" s="272" t="s">
        <v>4723</v>
      </c>
      <c r="G1169" s="272" t="s">
        <v>3438</v>
      </c>
      <c r="H1169" s="293">
        <v>121421</v>
      </c>
      <c r="I1169" s="294">
        <v>1571</v>
      </c>
      <c r="J1169" s="277">
        <f t="shared" si="63"/>
        <v>121421</v>
      </c>
      <c r="K1169" s="277">
        <f t="shared" si="63"/>
        <v>1571</v>
      </c>
    </row>
    <row r="1170" spans="1:11" ht="28.95" customHeight="1" x14ac:dyDescent="0.3">
      <c r="A1170" s="292">
        <f t="shared" si="64"/>
        <v>1118</v>
      </c>
      <c r="B1170" s="272" t="s">
        <v>1767</v>
      </c>
      <c r="C1170" s="297">
        <v>37.04</v>
      </c>
      <c r="D1170" s="282" t="s">
        <v>1348</v>
      </c>
      <c r="E1170" s="274" t="s">
        <v>4724</v>
      </c>
      <c r="F1170" s="272" t="s">
        <v>4723</v>
      </c>
      <c r="G1170" s="272" t="s">
        <v>3438</v>
      </c>
      <c r="H1170" s="293">
        <v>64243</v>
      </c>
      <c r="I1170" s="294">
        <v>5290</v>
      </c>
      <c r="J1170" s="277">
        <f t="shared" si="63"/>
        <v>64243</v>
      </c>
      <c r="K1170" s="277">
        <f t="shared" si="63"/>
        <v>5290</v>
      </c>
    </row>
    <row r="1171" spans="1:11" ht="28.95" customHeight="1" x14ac:dyDescent="0.3">
      <c r="A1171" s="292">
        <f t="shared" si="64"/>
        <v>1119</v>
      </c>
      <c r="B1171" s="272" t="s">
        <v>1767</v>
      </c>
      <c r="C1171" s="297">
        <v>37.049999999999997</v>
      </c>
      <c r="D1171" s="282" t="s">
        <v>1349</v>
      </c>
      <c r="E1171" s="274" t="s">
        <v>4725</v>
      </c>
      <c r="F1171" s="272" t="s">
        <v>4726</v>
      </c>
      <c r="G1171" s="272" t="s">
        <v>3515</v>
      </c>
      <c r="H1171" s="293">
        <v>2802</v>
      </c>
      <c r="I1171" s="294">
        <v>236</v>
      </c>
      <c r="J1171" s="277">
        <f t="shared" si="63"/>
        <v>2802</v>
      </c>
      <c r="K1171" s="277">
        <f t="shared" si="63"/>
        <v>236</v>
      </c>
    </row>
    <row r="1172" spans="1:11" ht="28.95" customHeight="1" x14ac:dyDescent="0.3">
      <c r="A1172" s="292">
        <f t="shared" si="64"/>
        <v>1120</v>
      </c>
      <c r="B1172" s="272" t="s">
        <v>1767</v>
      </c>
      <c r="C1172" s="297">
        <v>37.06</v>
      </c>
      <c r="D1172" s="282" t="s">
        <v>1350</v>
      </c>
      <c r="E1172" s="274" t="s">
        <v>4727</v>
      </c>
      <c r="F1172" s="272" t="s">
        <v>4728</v>
      </c>
      <c r="G1172" s="272" t="s">
        <v>3438</v>
      </c>
      <c r="H1172" s="293">
        <v>163386</v>
      </c>
      <c r="I1172" s="294">
        <v>36667</v>
      </c>
      <c r="J1172" s="277">
        <f t="shared" si="63"/>
        <v>163386</v>
      </c>
      <c r="K1172" s="277">
        <f t="shared" si="63"/>
        <v>36667</v>
      </c>
    </row>
    <row r="1173" spans="1:11" ht="28.95" customHeight="1" x14ac:dyDescent="0.3">
      <c r="A1173" s="292">
        <f t="shared" si="64"/>
        <v>1121</v>
      </c>
      <c r="B1173" s="272" t="s">
        <v>1767</v>
      </c>
      <c r="C1173" s="297">
        <v>37.07</v>
      </c>
      <c r="D1173" s="282" t="s">
        <v>1351</v>
      </c>
      <c r="E1173" s="274" t="s">
        <v>4729</v>
      </c>
      <c r="F1173" s="272" t="s">
        <v>4728</v>
      </c>
      <c r="G1173" s="272" t="s">
        <v>3438</v>
      </c>
      <c r="H1173" s="293">
        <v>92901</v>
      </c>
      <c r="I1173" s="294">
        <v>36667</v>
      </c>
      <c r="J1173" s="277">
        <f t="shared" si="63"/>
        <v>92901</v>
      </c>
      <c r="K1173" s="277">
        <f t="shared" si="63"/>
        <v>36667</v>
      </c>
    </row>
    <row r="1174" spans="1:11" ht="28.95" customHeight="1" x14ac:dyDescent="0.3">
      <c r="A1174" s="292">
        <f t="shared" si="64"/>
        <v>1122</v>
      </c>
      <c r="B1174" s="272" t="s">
        <v>1767</v>
      </c>
      <c r="C1174" s="297">
        <v>37.08</v>
      </c>
      <c r="D1174" s="282" t="s">
        <v>1352</v>
      </c>
      <c r="E1174" s="274" t="s">
        <v>4730</v>
      </c>
      <c r="F1174" s="272" t="s">
        <v>4731</v>
      </c>
      <c r="G1174" s="272" t="s">
        <v>3438</v>
      </c>
      <c r="H1174" s="293">
        <v>147080</v>
      </c>
      <c r="I1174" s="294">
        <v>15711</v>
      </c>
      <c r="J1174" s="277">
        <f t="shared" si="63"/>
        <v>147080</v>
      </c>
      <c r="K1174" s="277">
        <f t="shared" si="63"/>
        <v>15711</v>
      </c>
    </row>
    <row r="1175" spans="1:11" ht="28.95" customHeight="1" x14ac:dyDescent="0.3">
      <c r="A1175" s="292">
        <f t="shared" si="64"/>
        <v>1123</v>
      </c>
      <c r="B1175" s="272" t="s">
        <v>1767</v>
      </c>
      <c r="C1175" s="297">
        <v>37.090000000000003</v>
      </c>
      <c r="D1175" s="282" t="s">
        <v>1353</v>
      </c>
      <c r="E1175" s="274" t="s">
        <v>4732</v>
      </c>
      <c r="F1175" s="272" t="s">
        <v>4731</v>
      </c>
      <c r="G1175" s="272" t="s">
        <v>3438</v>
      </c>
      <c r="H1175" s="293">
        <v>75542</v>
      </c>
      <c r="I1175" s="294">
        <v>15711</v>
      </c>
      <c r="J1175" s="277">
        <f t="shared" si="63"/>
        <v>75542</v>
      </c>
      <c r="K1175" s="277">
        <f t="shared" si="63"/>
        <v>15711</v>
      </c>
    </row>
    <row r="1176" spans="1:11" ht="28.95" customHeight="1" x14ac:dyDescent="0.3">
      <c r="A1176" s="292">
        <f t="shared" si="64"/>
        <v>1124</v>
      </c>
      <c r="B1176" s="272" t="s">
        <v>1767</v>
      </c>
      <c r="C1176" s="297">
        <v>37.1</v>
      </c>
      <c r="D1176" s="282" t="s">
        <v>1354</v>
      </c>
      <c r="E1176" s="274" t="s">
        <v>4733</v>
      </c>
      <c r="F1176" s="272" t="s">
        <v>4734</v>
      </c>
      <c r="G1176" s="272" t="s">
        <v>3464</v>
      </c>
      <c r="H1176" s="293">
        <v>1254</v>
      </c>
      <c r="I1176" s="294">
        <v>471</v>
      </c>
      <c r="J1176" s="277">
        <f t="shared" si="63"/>
        <v>1254</v>
      </c>
      <c r="K1176" s="277">
        <f t="shared" si="63"/>
        <v>471</v>
      </c>
    </row>
    <row r="1177" spans="1:11" ht="28.95" customHeight="1" x14ac:dyDescent="0.3">
      <c r="A1177" s="292">
        <f t="shared" si="64"/>
        <v>1125</v>
      </c>
      <c r="B1177" s="272" t="s">
        <v>1767</v>
      </c>
      <c r="C1177" s="297">
        <v>37.11</v>
      </c>
      <c r="D1177" s="276" t="s">
        <v>4735</v>
      </c>
      <c r="E1177" s="274" t="s">
        <v>4736</v>
      </c>
      <c r="F1177" s="272" t="s">
        <v>1659</v>
      </c>
      <c r="G1177" s="272" t="s">
        <v>3515</v>
      </c>
      <c r="H1177" s="293">
        <v>2042</v>
      </c>
      <c r="I1177" s="294">
        <v>157</v>
      </c>
      <c r="J1177" s="277">
        <f t="shared" si="63"/>
        <v>2042</v>
      </c>
      <c r="K1177" s="277">
        <f t="shared" si="63"/>
        <v>157</v>
      </c>
    </row>
    <row r="1178" spans="1:11" ht="28.95" customHeight="1" x14ac:dyDescent="0.3">
      <c r="A1178" s="292">
        <f t="shared" si="64"/>
        <v>1126</v>
      </c>
      <c r="B1178" s="272" t="s">
        <v>1767</v>
      </c>
      <c r="C1178" s="297">
        <v>37.119999999999997</v>
      </c>
      <c r="D1178" s="276" t="s">
        <v>4735</v>
      </c>
      <c r="E1178" s="274" t="s">
        <v>4737</v>
      </c>
      <c r="F1178" s="272" t="s">
        <v>1660</v>
      </c>
      <c r="G1178" s="272" t="s">
        <v>3515</v>
      </c>
      <c r="H1178" s="293">
        <v>929</v>
      </c>
      <c r="I1178" s="294">
        <v>157</v>
      </c>
      <c r="J1178" s="277">
        <f t="shared" si="63"/>
        <v>929</v>
      </c>
      <c r="K1178" s="277">
        <f t="shared" si="63"/>
        <v>157</v>
      </c>
    </row>
    <row r="1179" spans="1:11" ht="28.95" customHeight="1" x14ac:dyDescent="0.3">
      <c r="A1179" s="292">
        <f t="shared" si="64"/>
        <v>1127</v>
      </c>
      <c r="B1179" s="272" t="s">
        <v>1767</v>
      </c>
      <c r="C1179" s="297">
        <v>37.130000000000003</v>
      </c>
      <c r="D1179" s="282" t="s">
        <v>1355</v>
      </c>
      <c r="E1179" s="274" t="s">
        <v>4738</v>
      </c>
      <c r="F1179" s="272" t="s">
        <v>4739</v>
      </c>
      <c r="G1179" s="272" t="s">
        <v>3515</v>
      </c>
      <c r="H1179" s="293">
        <v>1328</v>
      </c>
      <c r="I1179" s="294">
        <v>338</v>
      </c>
      <c r="J1179" s="277">
        <f t="shared" si="63"/>
        <v>1328</v>
      </c>
      <c r="K1179" s="277">
        <f t="shared" si="63"/>
        <v>338</v>
      </c>
    </row>
    <row r="1180" spans="1:11" ht="28.95" customHeight="1" x14ac:dyDescent="0.3">
      <c r="A1180" s="292">
        <f t="shared" si="64"/>
        <v>1128</v>
      </c>
      <c r="B1180" s="272" t="s">
        <v>1767</v>
      </c>
      <c r="C1180" s="297">
        <v>37.14</v>
      </c>
      <c r="D1180" s="276" t="s">
        <v>1361</v>
      </c>
      <c r="E1180" s="274" t="s">
        <v>4740</v>
      </c>
      <c r="F1180" s="272" t="s">
        <v>1640</v>
      </c>
      <c r="G1180" s="272" t="s">
        <v>3515</v>
      </c>
      <c r="H1180" s="293">
        <v>3512</v>
      </c>
      <c r="I1180" s="294">
        <v>2142</v>
      </c>
      <c r="J1180" s="277">
        <f t="shared" si="63"/>
        <v>3512</v>
      </c>
      <c r="K1180" s="277">
        <f t="shared" si="63"/>
        <v>2142</v>
      </c>
    </row>
    <row r="1181" spans="1:11" ht="28.95" customHeight="1" x14ac:dyDescent="0.3">
      <c r="A1181" s="292">
        <f t="shared" si="64"/>
        <v>1129</v>
      </c>
      <c r="B1181" s="272" t="s">
        <v>1767</v>
      </c>
      <c r="C1181" s="297">
        <v>37.15</v>
      </c>
      <c r="D1181" s="276" t="s">
        <v>1361</v>
      </c>
      <c r="E1181" s="274" t="s">
        <v>4741</v>
      </c>
      <c r="F1181" s="272" t="s">
        <v>1640</v>
      </c>
      <c r="G1181" s="272" t="s">
        <v>3515</v>
      </c>
      <c r="H1181" s="293">
        <v>3173</v>
      </c>
      <c r="I1181" s="294">
        <v>2142</v>
      </c>
      <c r="J1181" s="277">
        <f t="shared" si="63"/>
        <v>3173</v>
      </c>
      <c r="K1181" s="277">
        <f t="shared" si="63"/>
        <v>2142</v>
      </c>
    </row>
    <row r="1182" spans="1:11" ht="28.95" customHeight="1" x14ac:dyDescent="0.3">
      <c r="A1182" s="292">
        <f t="shared" si="64"/>
        <v>1130</v>
      </c>
      <c r="B1182" s="272" t="s">
        <v>1767</v>
      </c>
      <c r="C1182" s="297">
        <v>37.159999999999997</v>
      </c>
      <c r="D1182" s="282" t="s">
        <v>1356</v>
      </c>
      <c r="E1182" s="274" t="s">
        <v>4742</v>
      </c>
      <c r="F1182" s="272" t="s">
        <v>4743</v>
      </c>
      <c r="G1182" s="272" t="s">
        <v>3464</v>
      </c>
      <c r="H1182" s="293">
        <v>674</v>
      </c>
      <c r="I1182" s="294">
        <v>157</v>
      </c>
      <c r="J1182" s="277">
        <f t="shared" si="63"/>
        <v>674</v>
      </c>
      <c r="K1182" s="277">
        <f t="shared" si="63"/>
        <v>157</v>
      </c>
    </row>
    <row r="1183" spans="1:11" ht="28.95" customHeight="1" x14ac:dyDescent="0.3">
      <c r="A1183" s="292">
        <f t="shared" si="64"/>
        <v>1131</v>
      </c>
      <c r="B1183" s="272" t="s">
        <v>1767</v>
      </c>
      <c r="C1183" s="297">
        <v>37.17</v>
      </c>
      <c r="D1183" s="282" t="s">
        <v>1357</v>
      </c>
      <c r="E1183" s="274" t="s">
        <v>4744</v>
      </c>
      <c r="F1183" s="272" t="s">
        <v>4743</v>
      </c>
      <c r="G1183" s="272" t="s">
        <v>3464</v>
      </c>
      <c r="H1183" s="293">
        <v>468</v>
      </c>
      <c r="I1183" s="294">
        <v>170</v>
      </c>
      <c r="J1183" s="277">
        <f t="shared" si="63"/>
        <v>468</v>
      </c>
      <c r="K1183" s="277">
        <f t="shared" si="63"/>
        <v>170</v>
      </c>
    </row>
    <row r="1184" spans="1:11" ht="28.95" customHeight="1" x14ac:dyDescent="0.3">
      <c r="A1184" s="292">
        <f t="shared" si="64"/>
        <v>1132</v>
      </c>
      <c r="B1184" s="272" t="s">
        <v>1767</v>
      </c>
      <c r="C1184" s="297">
        <v>37.18</v>
      </c>
      <c r="D1184" s="282" t="s">
        <v>1358</v>
      </c>
      <c r="E1184" s="274" t="s">
        <v>4745</v>
      </c>
      <c r="F1184" s="272" t="s">
        <v>4746</v>
      </c>
      <c r="G1184" s="272" t="s">
        <v>4747</v>
      </c>
      <c r="H1184" s="293">
        <v>355</v>
      </c>
      <c r="I1184" s="294">
        <v>94</v>
      </c>
      <c r="J1184" s="277">
        <f t="shared" si="63"/>
        <v>355</v>
      </c>
      <c r="K1184" s="277">
        <f t="shared" si="63"/>
        <v>94</v>
      </c>
    </row>
    <row r="1185" spans="1:11" ht="28.95" customHeight="1" x14ac:dyDescent="0.3">
      <c r="A1185" s="292">
        <f t="shared" si="64"/>
        <v>1133</v>
      </c>
      <c r="B1185" s="272" t="s">
        <v>1767</v>
      </c>
      <c r="C1185" s="297">
        <v>37.19</v>
      </c>
      <c r="D1185" s="282" t="s">
        <v>1359</v>
      </c>
      <c r="E1185" s="274" t="s">
        <v>4748</v>
      </c>
      <c r="F1185" s="272" t="s">
        <v>4749</v>
      </c>
      <c r="G1185" s="272" t="s">
        <v>3464</v>
      </c>
      <c r="H1185" s="293">
        <v>738</v>
      </c>
      <c r="I1185" s="294">
        <v>157</v>
      </c>
      <c r="J1185" s="277">
        <f t="shared" si="63"/>
        <v>738</v>
      </c>
      <c r="K1185" s="277">
        <f t="shared" si="63"/>
        <v>157</v>
      </c>
    </row>
    <row r="1186" spans="1:11" ht="28.95" customHeight="1" x14ac:dyDescent="0.3">
      <c r="A1186" s="292">
        <f t="shared" si="64"/>
        <v>1134</v>
      </c>
      <c r="B1186" s="272" t="s">
        <v>1767</v>
      </c>
      <c r="C1186" s="297">
        <v>37.200000000000003</v>
      </c>
      <c r="D1186" s="282" t="s">
        <v>1360</v>
      </c>
      <c r="E1186" s="274" t="s">
        <v>4750</v>
      </c>
      <c r="F1186" s="272" t="s">
        <v>4749</v>
      </c>
      <c r="G1186" s="272" t="s">
        <v>3464</v>
      </c>
      <c r="H1186" s="293">
        <v>442</v>
      </c>
      <c r="I1186" s="294">
        <v>157</v>
      </c>
      <c r="J1186" s="277">
        <f t="shared" si="63"/>
        <v>442</v>
      </c>
      <c r="K1186" s="277">
        <f t="shared" si="63"/>
        <v>157</v>
      </c>
    </row>
    <row r="1187" spans="1:11" ht="28.95" customHeight="1" x14ac:dyDescent="0.3">
      <c r="A1187" s="292">
        <f t="shared" si="64"/>
        <v>1135</v>
      </c>
      <c r="B1187" s="272" t="s">
        <v>1767</v>
      </c>
      <c r="C1187" s="297">
        <v>37.21</v>
      </c>
      <c r="D1187" s="282" t="s">
        <v>1361</v>
      </c>
      <c r="E1187" s="274" t="s">
        <v>4751</v>
      </c>
      <c r="F1187" s="272" t="s">
        <v>1496</v>
      </c>
      <c r="G1187" s="272" t="s">
        <v>3515</v>
      </c>
      <c r="H1187" s="293">
        <v>3538</v>
      </c>
      <c r="I1187" s="294">
        <v>169</v>
      </c>
      <c r="J1187" s="277">
        <f t="shared" si="63"/>
        <v>3538</v>
      </c>
      <c r="K1187" s="277">
        <f t="shared" si="63"/>
        <v>169</v>
      </c>
    </row>
    <row r="1188" spans="1:11" ht="28.95" customHeight="1" x14ac:dyDescent="0.3">
      <c r="A1188" s="292">
        <f t="shared" si="64"/>
        <v>1136</v>
      </c>
      <c r="B1188" s="272" t="s">
        <v>1767</v>
      </c>
      <c r="C1188" s="297">
        <v>37.22</v>
      </c>
      <c r="D1188" s="282" t="s">
        <v>1361</v>
      </c>
      <c r="E1188" s="274" t="s">
        <v>4752</v>
      </c>
      <c r="F1188" s="272" t="s">
        <v>1496</v>
      </c>
      <c r="G1188" s="272" t="s">
        <v>3515</v>
      </c>
      <c r="H1188" s="293">
        <v>3682</v>
      </c>
      <c r="I1188" s="294">
        <v>211</v>
      </c>
      <c r="J1188" s="277">
        <f t="shared" si="63"/>
        <v>3682</v>
      </c>
      <c r="K1188" s="277">
        <f t="shared" si="63"/>
        <v>211</v>
      </c>
    </row>
    <row r="1189" spans="1:11" ht="28.95" customHeight="1" x14ac:dyDescent="0.3">
      <c r="A1189" s="292">
        <f t="shared" si="64"/>
        <v>1137</v>
      </c>
      <c r="B1189" s="272" t="s">
        <v>1767</v>
      </c>
      <c r="C1189" s="297">
        <v>37.229999999999997</v>
      </c>
      <c r="D1189" s="282" t="s">
        <v>1362</v>
      </c>
      <c r="E1189" s="274" t="s">
        <v>4753</v>
      </c>
      <c r="F1189" s="272" t="s">
        <v>4754</v>
      </c>
      <c r="G1189" s="272" t="s">
        <v>3464</v>
      </c>
      <c r="H1189" s="293">
        <v>494</v>
      </c>
      <c r="I1189" s="294">
        <v>159</v>
      </c>
      <c r="J1189" s="277">
        <f t="shared" si="63"/>
        <v>494</v>
      </c>
      <c r="K1189" s="277">
        <f t="shared" si="63"/>
        <v>159</v>
      </c>
    </row>
    <row r="1190" spans="1:11" ht="28.95" customHeight="1" x14ac:dyDescent="0.3">
      <c r="A1190" s="292">
        <f t="shared" si="64"/>
        <v>1138</v>
      </c>
      <c r="B1190" s="272" t="s">
        <v>1767</v>
      </c>
      <c r="C1190" s="297">
        <v>37.24</v>
      </c>
      <c r="D1190" s="282" t="s">
        <v>1363</v>
      </c>
      <c r="E1190" s="274" t="s">
        <v>4755</v>
      </c>
      <c r="F1190" s="272" t="s">
        <v>4754</v>
      </c>
      <c r="G1190" s="272" t="s">
        <v>3464</v>
      </c>
      <c r="H1190" s="293">
        <v>337</v>
      </c>
      <c r="I1190" s="294">
        <v>40</v>
      </c>
      <c r="J1190" s="277">
        <f t="shared" si="63"/>
        <v>337</v>
      </c>
      <c r="K1190" s="277">
        <f t="shared" si="63"/>
        <v>40</v>
      </c>
    </row>
    <row r="1191" spans="1:11" ht="28.95" customHeight="1" x14ac:dyDescent="0.3">
      <c r="A1191" s="292">
        <f t="shared" si="64"/>
        <v>1139</v>
      </c>
      <c r="B1191" s="272" t="s">
        <v>1767</v>
      </c>
      <c r="C1191" s="297">
        <v>37.25</v>
      </c>
      <c r="D1191" s="282" t="s">
        <v>1364</v>
      </c>
      <c r="E1191" s="274" t="s">
        <v>4756</v>
      </c>
      <c r="F1191" s="272" t="s">
        <v>4757</v>
      </c>
      <c r="G1191" s="272" t="s">
        <v>4514</v>
      </c>
      <c r="H1191" s="293">
        <v>57</v>
      </c>
      <c r="I1191" s="294">
        <v>41</v>
      </c>
      <c r="J1191" s="277">
        <f t="shared" si="63"/>
        <v>57</v>
      </c>
      <c r="K1191" s="277">
        <f t="shared" si="63"/>
        <v>41</v>
      </c>
    </row>
    <row r="1192" spans="1:11" ht="28.95" customHeight="1" x14ac:dyDescent="0.3">
      <c r="A1192" s="292">
        <f t="shared" si="64"/>
        <v>1140</v>
      </c>
      <c r="B1192" s="272" t="s">
        <v>1767</v>
      </c>
      <c r="C1192" s="297">
        <v>37.26</v>
      </c>
      <c r="D1192" s="282" t="s">
        <v>1361</v>
      </c>
      <c r="E1192" s="274" t="s">
        <v>4758</v>
      </c>
      <c r="F1192" s="272" t="s">
        <v>1496</v>
      </c>
      <c r="G1192" s="272" t="s">
        <v>3515</v>
      </c>
      <c r="H1192" s="293">
        <v>5020</v>
      </c>
      <c r="I1192" s="294">
        <v>2327</v>
      </c>
      <c r="J1192" s="277">
        <f t="shared" si="63"/>
        <v>5020</v>
      </c>
      <c r="K1192" s="277">
        <f t="shared" si="63"/>
        <v>2327</v>
      </c>
    </row>
    <row r="1193" spans="1:11" ht="28.95" customHeight="1" x14ac:dyDescent="0.3">
      <c r="A1193" s="268" t="s">
        <v>4759</v>
      </c>
      <c r="B1193" s="269"/>
      <c r="C1193" s="269"/>
      <c r="D1193" s="269"/>
      <c r="E1193" s="269"/>
      <c r="F1193" s="269"/>
      <c r="G1193" s="269"/>
      <c r="H1193" s="269"/>
      <c r="I1193" s="270"/>
      <c r="J1193" s="277">
        <f t="shared" si="63"/>
        <v>0</v>
      </c>
      <c r="K1193" s="277">
        <f t="shared" si="63"/>
        <v>0</v>
      </c>
    </row>
    <row r="1194" spans="1:11" ht="28.95" customHeight="1" x14ac:dyDescent="0.3">
      <c r="A1194" s="292">
        <f>A1192+1</f>
        <v>1141</v>
      </c>
      <c r="B1194" s="272" t="s">
        <v>1768</v>
      </c>
      <c r="C1194" s="297">
        <v>38.01</v>
      </c>
      <c r="D1194" s="282" t="s">
        <v>1365</v>
      </c>
      <c r="E1194" s="274" t="s">
        <v>4760</v>
      </c>
      <c r="F1194" s="272" t="s">
        <v>4761</v>
      </c>
      <c r="G1194" s="272" t="s">
        <v>3515</v>
      </c>
      <c r="H1194" s="293">
        <v>1183</v>
      </c>
      <c r="I1194" s="294">
        <v>148</v>
      </c>
      <c r="J1194" s="277">
        <f t="shared" si="63"/>
        <v>1183</v>
      </c>
      <c r="K1194" s="277">
        <f t="shared" si="63"/>
        <v>148</v>
      </c>
    </row>
    <row r="1195" spans="1:11" ht="28.95" customHeight="1" x14ac:dyDescent="0.3">
      <c r="A1195" s="292">
        <f>A1194+1</f>
        <v>1142</v>
      </c>
      <c r="B1195" s="272" t="s">
        <v>1768</v>
      </c>
      <c r="C1195" s="297">
        <v>38.020000000000003</v>
      </c>
      <c r="D1195" s="282" t="s">
        <v>1366</v>
      </c>
      <c r="E1195" s="274" t="s">
        <v>4762</v>
      </c>
      <c r="F1195" s="272" t="s">
        <v>4763</v>
      </c>
      <c r="G1195" s="272" t="s">
        <v>3515</v>
      </c>
      <c r="H1195" s="293">
        <v>1202</v>
      </c>
      <c r="I1195" s="294">
        <v>156</v>
      </c>
      <c r="J1195" s="277">
        <f t="shared" si="63"/>
        <v>1202</v>
      </c>
      <c r="K1195" s="277">
        <f t="shared" si="63"/>
        <v>156</v>
      </c>
    </row>
    <row r="1196" spans="1:11" ht="28.95" customHeight="1" x14ac:dyDescent="0.3">
      <c r="A1196" s="292">
        <f>A1195+1</f>
        <v>1143</v>
      </c>
      <c r="B1196" s="272" t="s">
        <v>1768</v>
      </c>
      <c r="C1196" s="297">
        <v>38.03</v>
      </c>
      <c r="D1196" s="282" t="s">
        <v>1367</v>
      </c>
      <c r="E1196" s="274" t="s">
        <v>4764</v>
      </c>
      <c r="F1196" s="272" t="s">
        <v>4765</v>
      </c>
      <c r="G1196" s="272" t="s">
        <v>3464</v>
      </c>
      <c r="H1196" s="293">
        <v>310</v>
      </c>
      <c r="I1196" s="294">
        <v>158</v>
      </c>
      <c r="J1196" s="277">
        <f t="shared" si="63"/>
        <v>310</v>
      </c>
      <c r="K1196" s="277">
        <f t="shared" si="63"/>
        <v>158</v>
      </c>
    </row>
    <row r="1197" spans="1:11" ht="28.95" customHeight="1" x14ac:dyDescent="0.3">
      <c r="A1197" s="292">
        <f t="shared" ref="A1197:A1246" si="65">A1196+1</f>
        <v>1144</v>
      </c>
      <c r="B1197" s="272" t="s">
        <v>1768</v>
      </c>
      <c r="C1197" s="297">
        <v>38.04</v>
      </c>
      <c r="D1197" s="282" t="s">
        <v>1368</v>
      </c>
      <c r="E1197" s="274" t="s">
        <v>4766</v>
      </c>
      <c r="F1197" s="272" t="s">
        <v>4767</v>
      </c>
      <c r="G1197" s="272" t="s">
        <v>3515</v>
      </c>
      <c r="H1197" s="293">
        <v>870</v>
      </c>
      <c r="I1197" s="294">
        <v>118</v>
      </c>
      <c r="J1197" s="277">
        <f t="shared" si="63"/>
        <v>870</v>
      </c>
      <c r="K1197" s="277">
        <f t="shared" si="63"/>
        <v>118</v>
      </c>
    </row>
    <row r="1198" spans="1:11" ht="28.95" customHeight="1" x14ac:dyDescent="0.3">
      <c r="A1198" s="292">
        <f t="shared" si="65"/>
        <v>1145</v>
      </c>
      <c r="B1198" s="272" t="s">
        <v>1768</v>
      </c>
      <c r="C1198" s="297">
        <v>38.049999999999997</v>
      </c>
      <c r="D1198" s="282" t="s">
        <v>1368</v>
      </c>
      <c r="E1198" s="274" t="s">
        <v>4768</v>
      </c>
      <c r="F1198" s="272" t="s">
        <v>4767</v>
      </c>
      <c r="G1198" s="272" t="s">
        <v>3515</v>
      </c>
      <c r="H1198" s="293">
        <v>1139</v>
      </c>
      <c r="I1198" s="294">
        <v>143</v>
      </c>
      <c r="J1198" s="277">
        <f t="shared" si="63"/>
        <v>1139</v>
      </c>
      <c r="K1198" s="277">
        <f t="shared" si="63"/>
        <v>143</v>
      </c>
    </row>
    <row r="1199" spans="1:11" ht="28.95" customHeight="1" x14ac:dyDescent="0.3">
      <c r="A1199" s="292">
        <f t="shared" si="65"/>
        <v>1146</v>
      </c>
      <c r="B1199" s="272" t="s">
        <v>1768</v>
      </c>
      <c r="C1199" s="297">
        <v>38.06</v>
      </c>
      <c r="D1199" s="282" t="s">
        <v>1369</v>
      </c>
      <c r="E1199" s="274" t="s">
        <v>4769</v>
      </c>
      <c r="F1199" s="272" t="s">
        <v>4770</v>
      </c>
      <c r="G1199" s="272" t="s">
        <v>3515</v>
      </c>
      <c r="H1199" s="293">
        <v>442</v>
      </c>
      <c r="I1199" s="294">
        <v>197</v>
      </c>
      <c r="J1199" s="277">
        <f t="shared" si="63"/>
        <v>442</v>
      </c>
      <c r="K1199" s="277">
        <f t="shared" si="63"/>
        <v>197</v>
      </c>
    </row>
    <row r="1200" spans="1:11" ht="28.95" customHeight="1" x14ac:dyDescent="0.3">
      <c r="A1200" s="292">
        <f t="shared" si="65"/>
        <v>1147</v>
      </c>
      <c r="B1200" s="272" t="s">
        <v>1768</v>
      </c>
      <c r="C1200" s="297">
        <v>38.07</v>
      </c>
      <c r="D1200" s="282" t="s">
        <v>1370</v>
      </c>
      <c r="E1200" s="274" t="s">
        <v>4771</v>
      </c>
      <c r="F1200" s="272" t="s">
        <v>4772</v>
      </c>
      <c r="G1200" s="272" t="s">
        <v>3464</v>
      </c>
      <c r="H1200" s="293">
        <v>648</v>
      </c>
      <c r="I1200" s="294">
        <v>210</v>
      </c>
      <c r="J1200" s="277">
        <f t="shared" si="63"/>
        <v>648</v>
      </c>
      <c r="K1200" s="277">
        <f t="shared" si="63"/>
        <v>210</v>
      </c>
    </row>
    <row r="1201" spans="1:11" ht="28.95" customHeight="1" x14ac:dyDescent="0.3">
      <c r="A1201" s="292">
        <f t="shared" si="65"/>
        <v>1148</v>
      </c>
      <c r="B1201" s="272" t="s">
        <v>1768</v>
      </c>
      <c r="C1201" s="297">
        <v>38.08</v>
      </c>
      <c r="D1201" s="282" t="s">
        <v>1371</v>
      </c>
      <c r="E1201" s="274" t="s">
        <v>4773</v>
      </c>
      <c r="F1201" s="272" t="s">
        <v>4774</v>
      </c>
      <c r="G1201" s="272" t="s">
        <v>3464</v>
      </c>
      <c r="H1201" s="293">
        <v>2926</v>
      </c>
      <c r="I1201" s="294">
        <v>446</v>
      </c>
      <c r="J1201" s="277">
        <f t="shared" si="63"/>
        <v>2926</v>
      </c>
      <c r="K1201" s="277">
        <f t="shared" si="63"/>
        <v>446</v>
      </c>
    </row>
    <row r="1202" spans="1:11" ht="28.95" customHeight="1" x14ac:dyDescent="0.3">
      <c r="A1202" s="292">
        <f t="shared" si="65"/>
        <v>1149</v>
      </c>
      <c r="B1202" s="272" t="s">
        <v>1768</v>
      </c>
      <c r="C1202" s="297">
        <v>38.090000000000003</v>
      </c>
      <c r="D1202" s="282" t="s">
        <v>1372</v>
      </c>
      <c r="E1202" s="274" t="s">
        <v>4775</v>
      </c>
      <c r="F1202" s="272" t="s">
        <v>4774</v>
      </c>
      <c r="G1202" s="272" t="s">
        <v>3464</v>
      </c>
      <c r="H1202" s="293">
        <v>2218</v>
      </c>
      <c r="I1202" s="294">
        <v>478</v>
      </c>
      <c r="J1202" s="277">
        <f t="shared" si="63"/>
        <v>2218</v>
      </c>
      <c r="K1202" s="277">
        <f t="shared" si="63"/>
        <v>478</v>
      </c>
    </row>
    <row r="1203" spans="1:11" ht="28.95" customHeight="1" x14ac:dyDescent="0.3">
      <c r="A1203" s="292">
        <f t="shared" si="65"/>
        <v>1150</v>
      </c>
      <c r="B1203" s="272" t="s">
        <v>1768</v>
      </c>
      <c r="C1203" s="297">
        <v>38.1</v>
      </c>
      <c r="D1203" s="282" t="s">
        <v>1373</v>
      </c>
      <c r="E1203" s="274" t="s">
        <v>4776</v>
      </c>
      <c r="F1203" s="272" t="s">
        <v>4774</v>
      </c>
      <c r="G1203" s="272" t="s">
        <v>3464</v>
      </c>
      <c r="H1203" s="293">
        <v>2657</v>
      </c>
      <c r="I1203" s="294">
        <v>319</v>
      </c>
      <c r="J1203" s="277">
        <f t="shared" si="63"/>
        <v>2657</v>
      </c>
      <c r="K1203" s="277">
        <f t="shared" si="63"/>
        <v>319</v>
      </c>
    </row>
    <row r="1204" spans="1:11" ht="28.95" customHeight="1" x14ac:dyDescent="0.3">
      <c r="A1204" s="292">
        <f t="shared" si="65"/>
        <v>1151</v>
      </c>
      <c r="B1204" s="272" t="s">
        <v>4777</v>
      </c>
      <c r="C1204" s="297">
        <v>38.11</v>
      </c>
      <c r="D1204" s="282" t="s">
        <v>1374</v>
      </c>
      <c r="E1204" s="274" t="s">
        <v>4778</v>
      </c>
      <c r="F1204" s="272" t="s">
        <v>4779</v>
      </c>
      <c r="G1204" s="272" t="s">
        <v>3437</v>
      </c>
      <c r="H1204" s="293">
        <v>627</v>
      </c>
      <c r="I1204" s="294">
        <v>76</v>
      </c>
      <c r="J1204" s="277">
        <f t="shared" si="63"/>
        <v>627</v>
      </c>
      <c r="K1204" s="277">
        <f t="shared" si="63"/>
        <v>76</v>
      </c>
    </row>
    <row r="1205" spans="1:11" ht="28.95" customHeight="1" x14ac:dyDescent="0.3">
      <c r="A1205" s="292">
        <f t="shared" si="65"/>
        <v>1152</v>
      </c>
      <c r="B1205" s="272" t="s">
        <v>1768</v>
      </c>
      <c r="C1205" s="297">
        <v>38.119999999999997</v>
      </c>
      <c r="D1205" s="282" t="s">
        <v>1375</v>
      </c>
      <c r="E1205" s="274" t="s">
        <v>4780</v>
      </c>
      <c r="F1205" s="272" t="s">
        <v>4781</v>
      </c>
      <c r="G1205" s="272" t="s">
        <v>3437</v>
      </c>
      <c r="H1205" s="293">
        <v>367</v>
      </c>
      <c r="I1205" s="294">
        <v>45</v>
      </c>
      <c r="J1205" s="277">
        <f t="shared" si="63"/>
        <v>367</v>
      </c>
      <c r="K1205" s="277">
        <f t="shared" si="63"/>
        <v>45</v>
      </c>
    </row>
    <row r="1206" spans="1:11" ht="28.95" customHeight="1" x14ac:dyDescent="0.3">
      <c r="A1206" s="292">
        <f t="shared" si="65"/>
        <v>1153</v>
      </c>
      <c r="B1206" s="272" t="s">
        <v>1768</v>
      </c>
      <c r="C1206" s="297">
        <v>38.130000000000003</v>
      </c>
      <c r="D1206" s="282" t="s">
        <v>1376</v>
      </c>
      <c r="E1206" s="274" t="s">
        <v>4782</v>
      </c>
      <c r="F1206" s="272" t="s">
        <v>4783</v>
      </c>
      <c r="G1206" s="272" t="s">
        <v>3515</v>
      </c>
      <c r="H1206" s="293">
        <v>1875</v>
      </c>
      <c r="I1206" s="294">
        <v>245</v>
      </c>
      <c r="J1206" s="277">
        <f t="shared" si="63"/>
        <v>1875</v>
      </c>
      <c r="K1206" s="277">
        <f t="shared" si="63"/>
        <v>245</v>
      </c>
    </row>
    <row r="1207" spans="1:11" ht="28.95" customHeight="1" x14ac:dyDescent="0.3">
      <c r="A1207" s="292">
        <f t="shared" si="65"/>
        <v>1154</v>
      </c>
      <c r="B1207" s="272" t="s">
        <v>1768</v>
      </c>
      <c r="C1207" s="297">
        <v>38.14</v>
      </c>
      <c r="D1207" s="282" t="s">
        <v>1377</v>
      </c>
      <c r="E1207" s="274" t="s">
        <v>4784</v>
      </c>
      <c r="F1207" s="272" t="s">
        <v>1496</v>
      </c>
      <c r="G1207" s="272" t="s">
        <v>3515</v>
      </c>
      <c r="H1207" s="293">
        <v>1269</v>
      </c>
      <c r="I1207" s="294">
        <v>797</v>
      </c>
      <c r="J1207" s="277">
        <f t="shared" si="63"/>
        <v>1269</v>
      </c>
      <c r="K1207" s="277">
        <f t="shared" si="63"/>
        <v>797</v>
      </c>
    </row>
    <row r="1208" spans="1:11" ht="28.95" customHeight="1" x14ac:dyDescent="0.3">
      <c r="A1208" s="292">
        <f t="shared" si="65"/>
        <v>1155</v>
      </c>
      <c r="B1208" s="272" t="s">
        <v>1768</v>
      </c>
      <c r="C1208" s="297">
        <v>38.15</v>
      </c>
      <c r="D1208" s="282" t="s">
        <v>1377</v>
      </c>
      <c r="E1208" s="274" t="s">
        <v>4785</v>
      </c>
      <c r="F1208" s="272" t="s">
        <v>1496</v>
      </c>
      <c r="G1208" s="272" t="s">
        <v>3515</v>
      </c>
      <c r="H1208" s="293">
        <v>1168</v>
      </c>
      <c r="I1208" s="294">
        <v>787</v>
      </c>
      <c r="J1208" s="277">
        <f t="shared" si="63"/>
        <v>1168</v>
      </c>
      <c r="K1208" s="277">
        <f t="shared" si="63"/>
        <v>787</v>
      </c>
    </row>
    <row r="1209" spans="1:11" ht="28.95" customHeight="1" x14ac:dyDescent="0.3">
      <c r="A1209" s="292">
        <f t="shared" si="65"/>
        <v>1156</v>
      </c>
      <c r="B1209" s="272" t="s">
        <v>1768</v>
      </c>
      <c r="C1209" s="297">
        <v>38.159999999999997</v>
      </c>
      <c r="D1209" s="282" t="s">
        <v>1378</v>
      </c>
      <c r="E1209" s="274" t="s">
        <v>4786</v>
      </c>
      <c r="F1209" s="272" t="s">
        <v>4787</v>
      </c>
      <c r="G1209" s="272" t="s">
        <v>3515</v>
      </c>
      <c r="H1209" s="293">
        <v>958</v>
      </c>
      <c r="I1209" s="294">
        <v>319</v>
      </c>
      <c r="J1209" s="277">
        <f t="shared" si="63"/>
        <v>958</v>
      </c>
      <c r="K1209" s="277">
        <f t="shared" si="63"/>
        <v>319</v>
      </c>
    </row>
    <row r="1210" spans="1:11" ht="28.95" customHeight="1" x14ac:dyDescent="0.3">
      <c r="A1210" s="292">
        <f t="shared" si="65"/>
        <v>1157</v>
      </c>
      <c r="B1210" s="272" t="s">
        <v>1768</v>
      </c>
      <c r="C1210" s="297">
        <v>38.17</v>
      </c>
      <c r="D1210" s="282" t="s">
        <v>1377</v>
      </c>
      <c r="E1210" s="274" t="s">
        <v>4788</v>
      </c>
      <c r="F1210" s="272" t="s">
        <v>1496</v>
      </c>
      <c r="G1210" s="272" t="s">
        <v>3515</v>
      </c>
      <c r="H1210" s="293">
        <v>1205</v>
      </c>
      <c r="I1210" s="294">
        <v>478</v>
      </c>
      <c r="J1210" s="277">
        <f t="shared" si="63"/>
        <v>1205</v>
      </c>
      <c r="K1210" s="277">
        <f t="shared" si="63"/>
        <v>478</v>
      </c>
    </row>
    <row r="1211" spans="1:11" ht="28.95" customHeight="1" x14ac:dyDescent="0.3">
      <c r="A1211" s="292">
        <f t="shared" si="65"/>
        <v>1158</v>
      </c>
      <c r="B1211" s="272" t="s">
        <v>1768</v>
      </c>
      <c r="C1211" s="297">
        <v>38.18</v>
      </c>
      <c r="D1211" s="282" t="s">
        <v>1379</v>
      </c>
      <c r="E1211" s="274" t="s">
        <v>4789</v>
      </c>
      <c r="F1211" s="272" t="s">
        <v>4790</v>
      </c>
      <c r="G1211" s="272" t="s">
        <v>3515</v>
      </c>
      <c r="H1211" s="293">
        <v>1527</v>
      </c>
      <c r="I1211" s="294">
        <v>718</v>
      </c>
      <c r="J1211" s="277">
        <f t="shared" si="63"/>
        <v>1527</v>
      </c>
      <c r="K1211" s="277">
        <f t="shared" si="63"/>
        <v>718</v>
      </c>
    </row>
    <row r="1212" spans="1:11" ht="28.95" customHeight="1" x14ac:dyDescent="0.3">
      <c r="A1212" s="292">
        <f t="shared" si="65"/>
        <v>1159</v>
      </c>
      <c r="B1212" s="272" t="s">
        <v>1768</v>
      </c>
      <c r="C1212" s="297">
        <v>38.19</v>
      </c>
      <c r="D1212" s="282" t="s">
        <v>1377</v>
      </c>
      <c r="E1212" s="274" t="s">
        <v>4791</v>
      </c>
      <c r="F1212" s="272" t="s">
        <v>1496</v>
      </c>
      <c r="G1212" s="272" t="s">
        <v>3515</v>
      </c>
      <c r="H1212" s="293">
        <v>1752</v>
      </c>
      <c r="I1212" s="294">
        <v>787</v>
      </c>
      <c r="J1212" s="277">
        <f t="shared" si="63"/>
        <v>1752</v>
      </c>
      <c r="K1212" s="277">
        <f t="shared" si="63"/>
        <v>787</v>
      </c>
    </row>
    <row r="1213" spans="1:11" ht="28.95" customHeight="1" x14ac:dyDescent="0.3">
      <c r="A1213" s="292">
        <f t="shared" si="65"/>
        <v>1160</v>
      </c>
      <c r="B1213" s="272" t="s">
        <v>1768</v>
      </c>
      <c r="C1213" s="297">
        <v>38.200000000000003</v>
      </c>
      <c r="D1213" s="282" t="s">
        <v>1378</v>
      </c>
      <c r="E1213" s="274" t="s">
        <v>4792</v>
      </c>
      <c r="F1213" s="272" t="s">
        <v>4793</v>
      </c>
      <c r="G1213" s="272" t="s">
        <v>3515</v>
      </c>
      <c r="H1213" s="293">
        <v>1590</v>
      </c>
      <c r="I1213" s="294">
        <v>354</v>
      </c>
      <c r="J1213" s="277">
        <f t="shared" si="63"/>
        <v>1590</v>
      </c>
      <c r="K1213" s="277">
        <f t="shared" si="63"/>
        <v>354</v>
      </c>
    </row>
    <row r="1214" spans="1:11" ht="28.95" customHeight="1" x14ac:dyDescent="0.3">
      <c r="A1214" s="292">
        <f t="shared" si="65"/>
        <v>1161</v>
      </c>
      <c r="B1214" s="272" t="s">
        <v>1768</v>
      </c>
      <c r="C1214" s="297">
        <v>38.21</v>
      </c>
      <c r="D1214" s="282" t="s">
        <v>1378</v>
      </c>
      <c r="E1214" s="274" t="s">
        <v>4794</v>
      </c>
      <c r="F1214" s="272" t="s">
        <v>4793</v>
      </c>
      <c r="G1214" s="272" t="s">
        <v>3515</v>
      </c>
      <c r="H1214" s="293">
        <v>2435</v>
      </c>
      <c r="I1214" s="294">
        <v>354</v>
      </c>
      <c r="J1214" s="277">
        <f t="shared" si="63"/>
        <v>2435</v>
      </c>
      <c r="K1214" s="277">
        <f t="shared" si="63"/>
        <v>354</v>
      </c>
    </row>
    <row r="1215" spans="1:11" ht="28.95" customHeight="1" x14ac:dyDescent="0.3">
      <c r="A1215" s="292">
        <f t="shared" si="65"/>
        <v>1162</v>
      </c>
      <c r="B1215" s="272" t="s">
        <v>1768</v>
      </c>
      <c r="C1215" s="297">
        <v>38.22</v>
      </c>
      <c r="D1215" s="282" t="s">
        <v>1377</v>
      </c>
      <c r="E1215" s="274" t="s">
        <v>4795</v>
      </c>
      <c r="F1215" s="272" t="s">
        <v>4211</v>
      </c>
      <c r="G1215" s="272" t="s">
        <v>3515</v>
      </c>
      <c r="H1215" s="293">
        <v>166</v>
      </c>
      <c r="I1215" s="294">
        <v>53</v>
      </c>
      <c r="J1215" s="277">
        <f t="shared" si="63"/>
        <v>166</v>
      </c>
      <c r="K1215" s="277">
        <f t="shared" si="63"/>
        <v>53</v>
      </c>
    </row>
    <row r="1216" spans="1:11" ht="28.95" customHeight="1" x14ac:dyDescent="0.3">
      <c r="A1216" s="292">
        <f t="shared" si="65"/>
        <v>1163</v>
      </c>
      <c r="B1216" s="272" t="s">
        <v>1768</v>
      </c>
      <c r="C1216" s="297">
        <v>38.229999999999997</v>
      </c>
      <c r="D1216" s="282" t="s">
        <v>1377</v>
      </c>
      <c r="E1216" s="274" t="s">
        <v>4796</v>
      </c>
      <c r="F1216" s="272" t="s">
        <v>4211</v>
      </c>
      <c r="G1216" s="272" t="s">
        <v>3515</v>
      </c>
      <c r="H1216" s="293">
        <v>55</v>
      </c>
      <c r="I1216" s="294">
        <v>38</v>
      </c>
      <c r="J1216" s="277">
        <f t="shared" si="63"/>
        <v>55</v>
      </c>
      <c r="K1216" s="277">
        <f t="shared" si="63"/>
        <v>38</v>
      </c>
    </row>
    <row r="1217" spans="1:11" ht="28.95" customHeight="1" x14ac:dyDescent="0.3">
      <c r="A1217" s="292">
        <f t="shared" si="65"/>
        <v>1164</v>
      </c>
      <c r="B1217" s="272" t="s">
        <v>1768</v>
      </c>
      <c r="C1217" s="297">
        <v>38.24</v>
      </c>
      <c r="D1217" s="282" t="s">
        <v>1377</v>
      </c>
      <c r="E1217" s="274" t="s">
        <v>503</v>
      </c>
      <c r="F1217" s="272" t="s">
        <v>1496</v>
      </c>
      <c r="G1217" s="272" t="s">
        <v>3515</v>
      </c>
      <c r="H1217" s="293">
        <v>96</v>
      </c>
      <c r="I1217" s="294">
        <v>94</v>
      </c>
      <c r="J1217" s="277">
        <f t="shared" si="63"/>
        <v>96</v>
      </c>
      <c r="K1217" s="277">
        <f t="shared" si="63"/>
        <v>94</v>
      </c>
    </row>
    <row r="1218" spans="1:11" ht="28.95" customHeight="1" x14ac:dyDescent="0.3">
      <c r="A1218" s="292">
        <f t="shared" si="65"/>
        <v>1165</v>
      </c>
      <c r="B1218" s="272" t="s">
        <v>1768</v>
      </c>
      <c r="C1218" s="297">
        <v>38.25</v>
      </c>
      <c r="D1218" s="282" t="s">
        <v>1377</v>
      </c>
      <c r="E1218" s="274" t="s">
        <v>4797</v>
      </c>
      <c r="F1218" s="272" t="s">
        <v>1473</v>
      </c>
      <c r="G1218" s="272" t="s">
        <v>3515</v>
      </c>
      <c r="H1218" s="293">
        <v>72</v>
      </c>
      <c r="I1218" s="294">
        <v>72</v>
      </c>
      <c r="J1218" s="277">
        <f t="shared" si="63"/>
        <v>72</v>
      </c>
      <c r="K1218" s="277">
        <f t="shared" si="63"/>
        <v>72</v>
      </c>
    </row>
    <row r="1219" spans="1:11" ht="28.95" customHeight="1" x14ac:dyDescent="0.3">
      <c r="A1219" s="292">
        <f t="shared" si="65"/>
        <v>1166</v>
      </c>
      <c r="B1219" s="272" t="s">
        <v>1768</v>
      </c>
      <c r="C1219" s="297">
        <v>38.26</v>
      </c>
      <c r="D1219" s="282" t="s">
        <v>1377</v>
      </c>
      <c r="E1219" s="274" t="s">
        <v>4798</v>
      </c>
      <c r="F1219" s="272" t="s">
        <v>1496</v>
      </c>
      <c r="G1219" s="272" t="s">
        <v>3515</v>
      </c>
      <c r="H1219" s="293">
        <v>89</v>
      </c>
      <c r="I1219" s="294">
        <v>89</v>
      </c>
      <c r="J1219" s="277">
        <f t="shared" si="63"/>
        <v>89</v>
      </c>
      <c r="K1219" s="277">
        <f t="shared" si="63"/>
        <v>89</v>
      </c>
    </row>
    <row r="1220" spans="1:11" ht="28.95" customHeight="1" x14ac:dyDescent="0.3">
      <c r="A1220" s="292">
        <f t="shared" si="65"/>
        <v>1167</v>
      </c>
      <c r="B1220" s="272" t="s">
        <v>1768</v>
      </c>
      <c r="C1220" s="297">
        <v>38.270000000000003</v>
      </c>
      <c r="D1220" s="282" t="s">
        <v>1377</v>
      </c>
      <c r="E1220" s="274" t="s">
        <v>4799</v>
      </c>
      <c r="F1220" s="272" t="s">
        <v>4211</v>
      </c>
      <c r="G1220" s="272" t="s">
        <v>3437</v>
      </c>
      <c r="H1220" s="293">
        <v>774</v>
      </c>
      <c r="I1220" s="294">
        <v>774</v>
      </c>
      <c r="J1220" s="277">
        <f t="shared" si="63"/>
        <v>774</v>
      </c>
      <c r="K1220" s="277">
        <f t="shared" si="63"/>
        <v>774</v>
      </c>
    </row>
    <row r="1221" spans="1:11" ht="28.95" customHeight="1" x14ac:dyDescent="0.3">
      <c r="A1221" s="292">
        <f t="shared" si="65"/>
        <v>1168</v>
      </c>
      <c r="B1221" s="272" t="s">
        <v>1768</v>
      </c>
      <c r="C1221" s="297">
        <v>38.28</v>
      </c>
      <c r="D1221" s="282" t="s">
        <v>1377</v>
      </c>
      <c r="E1221" s="274" t="s">
        <v>505</v>
      </c>
      <c r="F1221" s="272" t="s">
        <v>4211</v>
      </c>
      <c r="G1221" s="272" t="s">
        <v>241</v>
      </c>
      <c r="H1221" s="293">
        <v>2408</v>
      </c>
      <c r="I1221" s="294">
        <v>2408</v>
      </c>
      <c r="J1221" s="277">
        <f t="shared" ref="J1221:K1284" si="66">ROUNDUP(H1221,0)</f>
        <v>2408</v>
      </c>
      <c r="K1221" s="277">
        <f t="shared" si="66"/>
        <v>2408</v>
      </c>
    </row>
    <row r="1222" spans="1:11" ht="28.95" customHeight="1" x14ac:dyDescent="0.3">
      <c r="A1222" s="292">
        <f t="shared" si="65"/>
        <v>1169</v>
      </c>
      <c r="B1222" s="272" t="s">
        <v>1768</v>
      </c>
      <c r="C1222" s="297">
        <v>38.29</v>
      </c>
      <c r="D1222" s="282" t="s">
        <v>1377</v>
      </c>
      <c r="E1222" s="274" t="s">
        <v>4800</v>
      </c>
      <c r="F1222" s="272" t="s">
        <v>4206</v>
      </c>
      <c r="G1222" s="272" t="s">
        <v>3464</v>
      </c>
      <c r="H1222" s="293">
        <v>124</v>
      </c>
      <c r="I1222" s="294">
        <v>20</v>
      </c>
      <c r="J1222" s="277">
        <f t="shared" si="66"/>
        <v>124</v>
      </c>
      <c r="K1222" s="277">
        <f t="shared" si="66"/>
        <v>20</v>
      </c>
    </row>
    <row r="1223" spans="1:11" ht="28.95" customHeight="1" x14ac:dyDescent="0.3">
      <c r="A1223" s="292">
        <f t="shared" si="65"/>
        <v>1170</v>
      </c>
      <c r="B1223" s="272" t="s">
        <v>1768</v>
      </c>
      <c r="C1223" s="297">
        <v>38.299999999999997</v>
      </c>
      <c r="D1223" s="282" t="s">
        <v>1377</v>
      </c>
      <c r="E1223" s="274" t="s">
        <v>506</v>
      </c>
      <c r="F1223" s="272" t="s">
        <v>4211</v>
      </c>
      <c r="G1223" s="272" t="s">
        <v>3464</v>
      </c>
      <c r="H1223" s="293">
        <v>51</v>
      </c>
      <c r="I1223" s="294">
        <v>25</v>
      </c>
      <c r="J1223" s="277">
        <f t="shared" si="66"/>
        <v>51</v>
      </c>
      <c r="K1223" s="277">
        <f t="shared" si="66"/>
        <v>25</v>
      </c>
    </row>
    <row r="1224" spans="1:11" ht="28.95" customHeight="1" x14ac:dyDescent="0.3">
      <c r="A1224" s="292">
        <f t="shared" si="65"/>
        <v>1171</v>
      </c>
      <c r="B1224" s="272" t="s">
        <v>1768</v>
      </c>
      <c r="C1224" s="297">
        <v>38.31</v>
      </c>
      <c r="D1224" s="282" t="s">
        <v>1377</v>
      </c>
      <c r="E1224" s="274" t="s">
        <v>4801</v>
      </c>
      <c r="F1224" s="272" t="s">
        <v>1496</v>
      </c>
      <c r="G1224" s="272" t="s">
        <v>3515</v>
      </c>
      <c r="H1224" s="293">
        <v>1461</v>
      </c>
      <c r="I1224" s="294">
        <v>124</v>
      </c>
      <c r="J1224" s="277">
        <f t="shared" si="66"/>
        <v>1461</v>
      </c>
      <c r="K1224" s="277">
        <f t="shared" si="66"/>
        <v>124</v>
      </c>
    </row>
    <row r="1225" spans="1:11" ht="28.95" customHeight="1" x14ac:dyDescent="0.3">
      <c r="A1225" s="292">
        <f t="shared" si="65"/>
        <v>1172</v>
      </c>
      <c r="B1225" s="272" t="s">
        <v>1768</v>
      </c>
      <c r="C1225" s="297">
        <v>38.32</v>
      </c>
      <c r="D1225" s="282" t="s">
        <v>1377</v>
      </c>
      <c r="E1225" s="274" t="s">
        <v>4802</v>
      </c>
      <c r="F1225" s="272" t="s">
        <v>1496</v>
      </c>
      <c r="G1225" s="272" t="s">
        <v>3437</v>
      </c>
      <c r="H1225" s="293">
        <v>140</v>
      </c>
      <c r="I1225" s="294">
        <v>112</v>
      </c>
      <c r="J1225" s="277">
        <f t="shared" si="66"/>
        <v>140</v>
      </c>
      <c r="K1225" s="277">
        <f t="shared" si="66"/>
        <v>112</v>
      </c>
    </row>
    <row r="1226" spans="1:11" ht="28.95" customHeight="1" x14ac:dyDescent="0.3">
      <c r="A1226" s="292">
        <f t="shared" si="65"/>
        <v>1173</v>
      </c>
      <c r="B1226" s="272" t="s">
        <v>1768</v>
      </c>
      <c r="C1226" s="297">
        <v>38.33</v>
      </c>
      <c r="D1226" s="282" t="s">
        <v>1367</v>
      </c>
      <c r="E1226" s="274" t="s">
        <v>4803</v>
      </c>
      <c r="F1226" s="272" t="s">
        <v>4804</v>
      </c>
      <c r="G1226" s="272" t="s">
        <v>3515</v>
      </c>
      <c r="H1226" s="293">
        <v>1065</v>
      </c>
      <c r="I1226" s="294">
        <v>460</v>
      </c>
      <c r="J1226" s="277">
        <f t="shared" si="66"/>
        <v>1065</v>
      </c>
      <c r="K1226" s="277">
        <f t="shared" si="66"/>
        <v>460</v>
      </c>
    </row>
    <row r="1227" spans="1:11" ht="28.95" customHeight="1" x14ac:dyDescent="0.3">
      <c r="A1227" s="292">
        <f t="shared" si="65"/>
        <v>1174</v>
      </c>
      <c r="B1227" s="272" t="s">
        <v>1768</v>
      </c>
      <c r="C1227" s="297">
        <v>38.340000000000003</v>
      </c>
      <c r="D1227" s="282" t="s">
        <v>1377</v>
      </c>
      <c r="E1227" s="274" t="s">
        <v>4805</v>
      </c>
      <c r="F1227" s="272" t="s">
        <v>1496</v>
      </c>
      <c r="G1227" s="272" t="s">
        <v>3515</v>
      </c>
      <c r="H1227" s="293">
        <v>1173</v>
      </c>
      <c r="I1227" s="294">
        <v>119</v>
      </c>
      <c r="J1227" s="277">
        <f t="shared" si="66"/>
        <v>1173</v>
      </c>
      <c r="K1227" s="277">
        <f t="shared" si="66"/>
        <v>119</v>
      </c>
    </row>
    <row r="1228" spans="1:11" ht="28.95" customHeight="1" x14ac:dyDescent="0.3">
      <c r="A1228" s="292">
        <f t="shared" si="65"/>
        <v>1175</v>
      </c>
      <c r="B1228" s="272" t="s">
        <v>1768</v>
      </c>
      <c r="C1228" s="297">
        <v>38.35</v>
      </c>
      <c r="D1228" s="282" t="s">
        <v>1377</v>
      </c>
      <c r="E1228" s="274" t="s">
        <v>4806</v>
      </c>
      <c r="F1228" s="272" t="s">
        <v>1496</v>
      </c>
      <c r="G1228" s="272" t="s">
        <v>292</v>
      </c>
      <c r="H1228" s="293">
        <v>751</v>
      </c>
      <c r="I1228" s="294">
        <v>71</v>
      </c>
      <c r="J1228" s="277">
        <f t="shared" si="66"/>
        <v>751</v>
      </c>
      <c r="K1228" s="277">
        <f t="shared" si="66"/>
        <v>71</v>
      </c>
    </row>
    <row r="1229" spans="1:11" ht="28.95" customHeight="1" x14ac:dyDescent="0.3">
      <c r="A1229" s="292">
        <f t="shared" si="65"/>
        <v>1176</v>
      </c>
      <c r="B1229" s="272" t="s">
        <v>1768</v>
      </c>
      <c r="C1229" s="297">
        <v>38.36</v>
      </c>
      <c r="D1229" s="282" t="s">
        <v>1377</v>
      </c>
      <c r="E1229" s="274" t="s">
        <v>4807</v>
      </c>
      <c r="F1229" s="272" t="s">
        <v>1496</v>
      </c>
      <c r="G1229" s="272" t="s">
        <v>292</v>
      </c>
      <c r="H1229" s="293">
        <v>1068</v>
      </c>
      <c r="I1229" s="294">
        <v>107</v>
      </c>
      <c r="J1229" s="277">
        <f t="shared" si="66"/>
        <v>1068</v>
      </c>
      <c r="K1229" s="277">
        <f t="shared" si="66"/>
        <v>107</v>
      </c>
    </row>
    <row r="1230" spans="1:11" ht="28.95" customHeight="1" x14ac:dyDescent="0.3">
      <c r="A1230" s="292">
        <f t="shared" si="65"/>
        <v>1177</v>
      </c>
      <c r="B1230" s="272" t="s">
        <v>1768</v>
      </c>
      <c r="C1230" s="297">
        <v>38.369999999999997</v>
      </c>
      <c r="D1230" s="282" t="s">
        <v>1377</v>
      </c>
      <c r="E1230" s="274" t="s">
        <v>4808</v>
      </c>
      <c r="F1230" s="272" t="s">
        <v>1496</v>
      </c>
      <c r="G1230" s="272" t="s">
        <v>3515</v>
      </c>
      <c r="H1230" s="293">
        <v>1594</v>
      </c>
      <c r="I1230" s="294">
        <v>118</v>
      </c>
      <c r="J1230" s="277">
        <f t="shared" si="66"/>
        <v>1594</v>
      </c>
      <c r="K1230" s="277">
        <f t="shared" si="66"/>
        <v>118</v>
      </c>
    </row>
    <row r="1231" spans="1:11" ht="28.95" customHeight="1" x14ac:dyDescent="0.3">
      <c r="A1231" s="292">
        <f t="shared" si="65"/>
        <v>1178</v>
      </c>
      <c r="B1231" s="272" t="s">
        <v>1768</v>
      </c>
      <c r="C1231" s="297">
        <v>38.380000000000003</v>
      </c>
      <c r="D1231" s="282" t="s">
        <v>1377</v>
      </c>
      <c r="E1231" s="274" t="s">
        <v>4809</v>
      </c>
      <c r="F1231" s="272" t="s">
        <v>1496</v>
      </c>
      <c r="G1231" s="272" t="s">
        <v>3464</v>
      </c>
      <c r="H1231" s="293">
        <v>1385</v>
      </c>
      <c r="I1231" s="294">
        <v>71</v>
      </c>
      <c r="J1231" s="277">
        <f t="shared" si="66"/>
        <v>1385</v>
      </c>
      <c r="K1231" s="277">
        <f t="shared" si="66"/>
        <v>71</v>
      </c>
    </row>
    <row r="1232" spans="1:11" ht="28.95" customHeight="1" x14ac:dyDescent="0.3">
      <c r="A1232" s="292">
        <f t="shared" si="65"/>
        <v>1179</v>
      </c>
      <c r="B1232" s="272" t="s">
        <v>1768</v>
      </c>
      <c r="C1232" s="297">
        <v>38.39</v>
      </c>
      <c r="D1232" s="282" t="s">
        <v>1377</v>
      </c>
      <c r="E1232" s="274" t="s">
        <v>4810</v>
      </c>
      <c r="F1232" s="272" t="s">
        <v>1496</v>
      </c>
      <c r="G1232" s="272" t="s">
        <v>3515</v>
      </c>
      <c r="H1232" s="293">
        <v>2044</v>
      </c>
      <c r="I1232" s="294">
        <v>408</v>
      </c>
      <c r="J1232" s="277">
        <f t="shared" si="66"/>
        <v>2044</v>
      </c>
      <c r="K1232" s="277">
        <f t="shared" si="66"/>
        <v>408</v>
      </c>
    </row>
    <row r="1233" spans="1:11" ht="28.95" customHeight="1" x14ac:dyDescent="0.3">
      <c r="A1233" s="292">
        <f t="shared" si="65"/>
        <v>1180</v>
      </c>
      <c r="B1233" s="272" t="s">
        <v>1768</v>
      </c>
      <c r="C1233" s="297">
        <v>38.4</v>
      </c>
      <c r="D1233" s="282" t="s">
        <v>1377</v>
      </c>
      <c r="E1233" s="274" t="s">
        <v>4811</v>
      </c>
      <c r="F1233" s="272" t="s">
        <v>1496</v>
      </c>
      <c r="G1233" s="272" t="s">
        <v>3515</v>
      </c>
      <c r="H1233" s="293">
        <v>2045</v>
      </c>
      <c r="I1233" s="294">
        <v>409</v>
      </c>
      <c r="J1233" s="277">
        <f t="shared" si="66"/>
        <v>2045</v>
      </c>
      <c r="K1233" s="277">
        <f t="shared" si="66"/>
        <v>409</v>
      </c>
    </row>
    <row r="1234" spans="1:11" ht="28.95" customHeight="1" x14ac:dyDescent="0.3">
      <c r="A1234" s="292">
        <f t="shared" si="65"/>
        <v>1181</v>
      </c>
      <c r="B1234" s="272" t="s">
        <v>1768</v>
      </c>
      <c r="C1234" s="297">
        <v>38.409999999999997</v>
      </c>
      <c r="D1234" s="282" t="s">
        <v>1377</v>
      </c>
      <c r="E1234" s="274" t="s">
        <v>4812</v>
      </c>
      <c r="F1234" s="272" t="s">
        <v>1496</v>
      </c>
      <c r="G1234" s="272" t="s">
        <v>3515</v>
      </c>
      <c r="H1234" s="293">
        <v>2264</v>
      </c>
      <c r="I1234" s="294">
        <v>399</v>
      </c>
      <c r="J1234" s="277">
        <f t="shared" si="66"/>
        <v>2264</v>
      </c>
      <c r="K1234" s="277">
        <f t="shared" si="66"/>
        <v>399</v>
      </c>
    </row>
    <row r="1235" spans="1:11" ht="28.95" customHeight="1" x14ac:dyDescent="0.3">
      <c r="A1235" s="292">
        <f t="shared" si="65"/>
        <v>1182</v>
      </c>
      <c r="B1235" s="272" t="s">
        <v>1768</v>
      </c>
      <c r="C1235" s="297">
        <v>38.42</v>
      </c>
      <c r="D1235" s="282" t="s">
        <v>1377</v>
      </c>
      <c r="E1235" s="274" t="s">
        <v>4813</v>
      </c>
      <c r="F1235" s="272" t="s">
        <v>1496</v>
      </c>
      <c r="G1235" s="272" t="s">
        <v>3515</v>
      </c>
      <c r="H1235" s="293">
        <v>2357</v>
      </c>
      <c r="I1235" s="294">
        <v>399</v>
      </c>
      <c r="J1235" s="277">
        <f t="shared" si="66"/>
        <v>2357</v>
      </c>
      <c r="K1235" s="277">
        <f t="shared" si="66"/>
        <v>399</v>
      </c>
    </row>
    <row r="1236" spans="1:11" ht="28.95" customHeight="1" x14ac:dyDescent="0.3">
      <c r="A1236" s="292">
        <f t="shared" si="65"/>
        <v>1183</v>
      </c>
      <c r="B1236" s="272" t="s">
        <v>1768</v>
      </c>
      <c r="C1236" s="297">
        <v>38.43</v>
      </c>
      <c r="D1236" s="282" t="s">
        <v>1377</v>
      </c>
      <c r="E1236" s="274" t="s">
        <v>4814</v>
      </c>
      <c r="F1236" s="272" t="s">
        <v>1496</v>
      </c>
      <c r="G1236" s="272" t="s">
        <v>3515</v>
      </c>
      <c r="H1236" s="293">
        <v>2492</v>
      </c>
      <c r="I1236" s="294">
        <v>399</v>
      </c>
      <c r="J1236" s="277">
        <f t="shared" si="66"/>
        <v>2492</v>
      </c>
      <c r="K1236" s="277">
        <f t="shared" si="66"/>
        <v>399</v>
      </c>
    </row>
    <row r="1237" spans="1:11" ht="28.95" customHeight="1" x14ac:dyDescent="0.3">
      <c r="A1237" s="292">
        <f t="shared" si="65"/>
        <v>1184</v>
      </c>
      <c r="B1237" s="272" t="s">
        <v>1768</v>
      </c>
      <c r="C1237" s="297">
        <v>38.44</v>
      </c>
      <c r="D1237" s="282" t="s">
        <v>1377</v>
      </c>
      <c r="E1237" s="274" t="s">
        <v>4815</v>
      </c>
      <c r="F1237" s="272" t="s">
        <v>1496</v>
      </c>
      <c r="G1237" s="272" t="s">
        <v>3515</v>
      </c>
      <c r="H1237" s="293">
        <v>2878</v>
      </c>
      <c r="I1237" s="294">
        <v>399</v>
      </c>
      <c r="J1237" s="277">
        <f t="shared" si="66"/>
        <v>2878</v>
      </c>
      <c r="K1237" s="277">
        <f t="shared" si="66"/>
        <v>399</v>
      </c>
    </row>
    <row r="1238" spans="1:11" ht="28.95" customHeight="1" x14ac:dyDescent="0.3">
      <c r="A1238" s="292">
        <f t="shared" si="65"/>
        <v>1185</v>
      </c>
      <c r="B1238" s="272" t="s">
        <v>1768</v>
      </c>
      <c r="C1238" s="297">
        <v>38.450000000000003</v>
      </c>
      <c r="D1238" s="282" t="s">
        <v>1377</v>
      </c>
      <c r="E1238" s="274" t="s">
        <v>4816</v>
      </c>
      <c r="F1238" s="272" t="s">
        <v>1496</v>
      </c>
      <c r="G1238" s="272" t="s">
        <v>3515</v>
      </c>
      <c r="H1238" s="293">
        <v>2391</v>
      </c>
      <c r="I1238" s="294">
        <v>239</v>
      </c>
      <c r="J1238" s="277">
        <f t="shared" si="66"/>
        <v>2391</v>
      </c>
      <c r="K1238" s="277">
        <f t="shared" si="66"/>
        <v>239</v>
      </c>
    </row>
    <row r="1239" spans="1:11" ht="28.95" customHeight="1" x14ac:dyDescent="0.3">
      <c r="A1239" s="292">
        <f t="shared" si="65"/>
        <v>1186</v>
      </c>
      <c r="B1239" s="272" t="s">
        <v>1768</v>
      </c>
      <c r="C1239" s="297">
        <v>38.46</v>
      </c>
      <c r="D1239" s="282" t="s">
        <v>1377</v>
      </c>
      <c r="E1239" s="274" t="s">
        <v>4817</v>
      </c>
      <c r="F1239" s="272" t="s">
        <v>1496</v>
      </c>
      <c r="G1239" s="272" t="s">
        <v>3515</v>
      </c>
      <c r="H1239" s="293">
        <v>2051</v>
      </c>
      <c r="I1239" s="294">
        <v>239</v>
      </c>
      <c r="J1239" s="277">
        <f t="shared" si="66"/>
        <v>2051</v>
      </c>
      <c r="K1239" s="277">
        <f t="shared" si="66"/>
        <v>239</v>
      </c>
    </row>
    <row r="1240" spans="1:11" ht="28.95" customHeight="1" x14ac:dyDescent="0.3">
      <c r="A1240" s="292">
        <f t="shared" si="65"/>
        <v>1187</v>
      </c>
      <c r="B1240" s="272" t="s">
        <v>1768</v>
      </c>
      <c r="C1240" s="297">
        <v>38.47</v>
      </c>
      <c r="D1240" s="282" t="s">
        <v>1377</v>
      </c>
      <c r="E1240" s="274" t="s">
        <v>514</v>
      </c>
      <c r="F1240" s="272" t="s">
        <v>1496</v>
      </c>
      <c r="G1240" s="272" t="s">
        <v>3515</v>
      </c>
      <c r="H1240" s="293">
        <v>2879</v>
      </c>
      <c r="I1240" s="294">
        <v>207</v>
      </c>
      <c r="J1240" s="277">
        <f t="shared" si="66"/>
        <v>2879</v>
      </c>
      <c r="K1240" s="277">
        <f t="shared" si="66"/>
        <v>207</v>
      </c>
    </row>
    <row r="1241" spans="1:11" ht="28.95" customHeight="1" x14ac:dyDescent="0.3">
      <c r="A1241" s="292">
        <f t="shared" si="65"/>
        <v>1188</v>
      </c>
      <c r="B1241" s="272" t="s">
        <v>1768</v>
      </c>
      <c r="C1241" s="297">
        <v>38.479999999999997</v>
      </c>
      <c r="D1241" s="282" t="s">
        <v>1377</v>
      </c>
      <c r="E1241" s="274" t="s">
        <v>4818</v>
      </c>
      <c r="F1241" s="272" t="s">
        <v>1496</v>
      </c>
      <c r="G1241" s="272" t="s">
        <v>3515</v>
      </c>
      <c r="H1241" s="293">
        <v>2008</v>
      </c>
      <c r="I1241" s="294">
        <v>239</v>
      </c>
      <c r="J1241" s="277">
        <f t="shared" si="66"/>
        <v>2008</v>
      </c>
      <c r="K1241" s="277">
        <f t="shared" si="66"/>
        <v>239</v>
      </c>
    </row>
    <row r="1242" spans="1:11" ht="28.95" customHeight="1" x14ac:dyDescent="0.3">
      <c r="A1242" s="292">
        <f t="shared" si="65"/>
        <v>1189</v>
      </c>
      <c r="B1242" s="272" t="s">
        <v>1768</v>
      </c>
      <c r="C1242" s="297">
        <v>38.49</v>
      </c>
      <c r="D1242" s="282" t="s">
        <v>1377</v>
      </c>
      <c r="E1242" s="274" t="s">
        <v>4819</v>
      </c>
      <c r="F1242" s="272" t="s">
        <v>1496</v>
      </c>
      <c r="G1242" s="272" t="s">
        <v>3515</v>
      </c>
      <c r="H1242" s="293">
        <v>1873</v>
      </c>
      <c r="I1242" s="294">
        <v>207</v>
      </c>
      <c r="J1242" s="277">
        <f t="shared" si="66"/>
        <v>1873</v>
      </c>
      <c r="K1242" s="277">
        <f t="shared" si="66"/>
        <v>207</v>
      </c>
    </row>
    <row r="1243" spans="1:11" ht="28.95" customHeight="1" x14ac:dyDescent="0.3">
      <c r="A1243" s="292">
        <f t="shared" si="65"/>
        <v>1190</v>
      </c>
      <c r="B1243" s="272" t="s">
        <v>1768</v>
      </c>
      <c r="C1243" s="297">
        <v>38.5</v>
      </c>
      <c r="D1243" s="282" t="s">
        <v>1377</v>
      </c>
      <c r="E1243" s="274" t="s">
        <v>4820</v>
      </c>
      <c r="F1243" s="272" t="s">
        <v>1496</v>
      </c>
      <c r="G1243" s="272" t="s">
        <v>3515</v>
      </c>
      <c r="H1243" s="293">
        <v>1595</v>
      </c>
      <c r="I1243" s="294">
        <v>207</v>
      </c>
      <c r="J1243" s="277">
        <f t="shared" si="66"/>
        <v>1595</v>
      </c>
      <c r="K1243" s="277">
        <f t="shared" si="66"/>
        <v>207</v>
      </c>
    </row>
    <row r="1244" spans="1:11" ht="28.95" customHeight="1" x14ac:dyDescent="0.3">
      <c r="A1244" s="292">
        <f t="shared" si="65"/>
        <v>1191</v>
      </c>
      <c r="B1244" s="272" t="s">
        <v>1768</v>
      </c>
      <c r="C1244" s="297">
        <v>38.51</v>
      </c>
      <c r="D1244" s="282" t="s">
        <v>1377</v>
      </c>
      <c r="E1244" s="274" t="s">
        <v>4821</v>
      </c>
      <c r="F1244" s="272" t="s">
        <v>1496</v>
      </c>
      <c r="G1244" s="272" t="s">
        <v>3515</v>
      </c>
      <c r="H1244" s="293">
        <v>1769</v>
      </c>
      <c r="I1244" s="294">
        <v>975</v>
      </c>
      <c r="J1244" s="277">
        <f t="shared" si="66"/>
        <v>1769</v>
      </c>
      <c r="K1244" s="277">
        <f t="shared" si="66"/>
        <v>975</v>
      </c>
    </row>
    <row r="1245" spans="1:11" ht="28.95" customHeight="1" x14ac:dyDescent="0.3">
      <c r="A1245" s="292">
        <f t="shared" si="65"/>
        <v>1192</v>
      </c>
      <c r="B1245" s="272" t="s">
        <v>1768</v>
      </c>
      <c r="C1245" s="297">
        <v>38.520000000000003</v>
      </c>
      <c r="D1245" s="282" t="s">
        <v>1377</v>
      </c>
      <c r="E1245" s="274" t="s">
        <v>4822</v>
      </c>
      <c r="F1245" s="272" t="s">
        <v>1496</v>
      </c>
      <c r="G1245" s="272" t="s">
        <v>3515</v>
      </c>
      <c r="H1245" s="293">
        <v>2568</v>
      </c>
      <c r="I1245" s="294">
        <v>878</v>
      </c>
      <c r="J1245" s="277">
        <f t="shared" si="66"/>
        <v>2568</v>
      </c>
      <c r="K1245" s="277">
        <f t="shared" si="66"/>
        <v>878</v>
      </c>
    </row>
    <row r="1246" spans="1:11" ht="28.95" customHeight="1" x14ac:dyDescent="0.3">
      <c r="A1246" s="292">
        <f t="shared" si="65"/>
        <v>1193</v>
      </c>
      <c r="B1246" s="272" t="s">
        <v>1769</v>
      </c>
      <c r="C1246" s="297">
        <v>38.53</v>
      </c>
      <c r="D1246" s="282"/>
      <c r="E1246" s="274" t="s">
        <v>4823</v>
      </c>
      <c r="F1246" s="272" t="s">
        <v>1496</v>
      </c>
      <c r="G1246" s="272" t="s">
        <v>3515</v>
      </c>
      <c r="H1246" s="293">
        <v>3371</v>
      </c>
      <c r="I1246" s="294">
        <v>399</v>
      </c>
      <c r="J1246" s="277">
        <f t="shared" si="66"/>
        <v>3371</v>
      </c>
      <c r="K1246" s="277">
        <f t="shared" si="66"/>
        <v>399</v>
      </c>
    </row>
    <row r="1247" spans="1:11" ht="28.95" customHeight="1" x14ac:dyDescent="0.3">
      <c r="A1247" s="268" t="s">
        <v>4824</v>
      </c>
      <c r="B1247" s="269"/>
      <c r="C1247" s="269"/>
      <c r="D1247" s="269"/>
      <c r="E1247" s="269"/>
      <c r="F1247" s="269"/>
      <c r="G1247" s="269"/>
      <c r="H1247" s="269"/>
      <c r="I1247" s="270"/>
      <c r="J1247" s="277">
        <f t="shared" si="66"/>
        <v>0</v>
      </c>
      <c r="K1247" s="277">
        <f t="shared" si="66"/>
        <v>0</v>
      </c>
    </row>
    <row r="1248" spans="1:11" ht="28.95" customHeight="1" x14ac:dyDescent="0.3">
      <c r="A1248" s="292">
        <f>A1246+1</f>
        <v>1194</v>
      </c>
      <c r="B1248" s="272" t="s">
        <v>1770</v>
      </c>
      <c r="C1248" s="297">
        <v>39.01</v>
      </c>
      <c r="D1248" s="282" t="s">
        <v>1380</v>
      </c>
      <c r="E1248" s="274" t="s">
        <v>4825</v>
      </c>
      <c r="F1248" s="272" t="s">
        <v>1496</v>
      </c>
      <c r="G1248" s="272" t="s">
        <v>3438</v>
      </c>
      <c r="H1248" s="293">
        <v>200050</v>
      </c>
      <c r="I1248" s="294">
        <v>2328</v>
      </c>
      <c r="J1248" s="277">
        <f t="shared" si="66"/>
        <v>200050</v>
      </c>
      <c r="K1248" s="277">
        <f t="shared" si="66"/>
        <v>2328</v>
      </c>
    </row>
    <row r="1249" spans="1:11" ht="28.95" customHeight="1" x14ac:dyDescent="0.3">
      <c r="A1249" s="292">
        <f>A1248+1</f>
        <v>1195</v>
      </c>
      <c r="B1249" s="272" t="s">
        <v>1770</v>
      </c>
      <c r="C1249" s="297">
        <v>39.020000000000003</v>
      </c>
      <c r="D1249" s="282" t="s">
        <v>1380</v>
      </c>
      <c r="E1249" s="274" t="s">
        <v>4826</v>
      </c>
      <c r="F1249" s="272" t="s">
        <v>1496</v>
      </c>
      <c r="G1249" s="272" t="s">
        <v>3438</v>
      </c>
      <c r="H1249" s="293">
        <v>107112</v>
      </c>
      <c r="I1249" s="294">
        <v>135</v>
      </c>
      <c r="J1249" s="277">
        <f t="shared" si="66"/>
        <v>107112</v>
      </c>
      <c r="K1249" s="277">
        <f t="shared" si="66"/>
        <v>135</v>
      </c>
    </row>
    <row r="1250" spans="1:11" ht="28.95" customHeight="1" x14ac:dyDescent="0.3">
      <c r="A1250" s="292">
        <f t="shared" ref="A1250:A1291" si="67">A1249+1</f>
        <v>1196</v>
      </c>
      <c r="B1250" s="272" t="s">
        <v>1770</v>
      </c>
      <c r="C1250" s="297">
        <v>39.03</v>
      </c>
      <c r="D1250" s="282" t="s">
        <v>1381</v>
      </c>
      <c r="E1250" s="274" t="s">
        <v>4827</v>
      </c>
      <c r="F1250" s="272" t="s">
        <v>4828</v>
      </c>
      <c r="G1250" s="272" t="s">
        <v>3515</v>
      </c>
      <c r="H1250" s="293">
        <v>5193</v>
      </c>
      <c r="I1250" s="294">
        <v>2136</v>
      </c>
      <c r="J1250" s="277">
        <f t="shared" si="66"/>
        <v>5193</v>
      </c>
      <c r="K1250" s="277">
        <f t="shared" si="66"/>
        <v>2136</v>
      </c>
    </row>
    <row r="1251" spans="1:11" ht="28.95" customHeight="1" x14ac:dyDescent="0.3">
      <c r="A1251" s="292">
        <f t="shared" si="67"/>
        <v>1197</v>
      </c>
      <c r="B1251" s="272" t="s">
        <v>1770</v>
      </c>
      <c r="C1251" s="297">
        <v>39.04</v>
      </c>
      <c r="D1251" s="282" t="s">
        <v>1382</v>
      </c>
      <c r="E1251" s="274" t="s">
        <v>4829</v>
      </c>
      <c r="F1251" s="272" t="s">
        <v>4830</v>
      </c>
      <c r="G1251" s="272" t="s">
        <v>3515</v>
      </c>
      <c r="H1251" s="293">
        <v>9574</v>
      </c>
      <c r="I1251" s="294">
        <v>2853</v>
      </c>
      <c r="J1251" s="277">
        <f t="shared" si="66"/>
        <v>9574</v>
      </c>
      <c r="K1251" s="277">
        <f t="shared" si="66"/>
        <v>2853</v>
      </c>
    </row>
    <row r="1252" spans="1:11" ht="28.95" customHeight="1" x14ac:dyDescent="0.3">
      <c r="A1252" s="292">
        <f t="shared" si="67"/>
        <v>1198</v>
      </c>
      <c r="B1252" s="272" t="s">
        <v>1770</v>
      </c>
      <c r="C1252" s="297">
        <v>39.049999999999997</v>
      </c>
      <c r="D1252" s="282" t="s">
        <v>1383</v>
      </c>
      <c r="E1252" s="274" t="s">
        <v>4831</v>
      </c>
      <c r="F1252" s="272" t="s">
        <v>1496</v>
      </c>
      <c r="G1252" s="272" t="s">
        <v>3515</v>
      </c>
      <c r="H1252" s="293">
        <v>5852</v>
      </c>
      <c r="I1252" s="294">
        <v>1724</v>
      </c>
      <c r="J1252" s="277">
        <f t="shared" si="66"/>
        <v>5852</v>
      </c>
      <c r="K1252" s="277">
        <f t="shared" si="66"/>
        <v>1724</v>
      </c>
    </row>
    <row r="1253" spans="1:11" ht="28.95" customHeight="1" x14ac:dyDescent="0.3">
      <c r="A1253" s="292">
        <f t="shared" si="67"/>
        <v>1199</v>
      </c>
      <c r="B1253" s="272" t="s">
        <v>1770</v>
      </c>
      <c r="C1253" s="297">
        <v>39.06</v>
      </c>
      <c r="D1253" s="282" t="s">
        <v>1383</v>
      </c>
      <c r="E1253" s="274" t="s">
        <v>4832</v>
      </c>
      <c r="F1253" s="272" t="s">
        <v>1496</v>
      </c>
      <c r="G1253" s="272" t="s">
        <v>3515</v>
      </c>
      <c r="H1253" s="293">
        <v>8187</v>
      </c>
      <c r="I1253" s="294">
        <v>2445</v>
      </c>
      <c r="J1253" s="277">
        <f t="shared" si="66"/>
        <v>8187</v>
      </c>
      <c r="K1253" s="277">
        <f t="shared" si="66"/>
        <v>2445</v>
      </c>
    </row>
    <row r="1254" spans="1:11" ht="28.95" customHeight="1" x14ac:dyDescent="0.3">
      <c r="A1254" s="292">
        <f t="shared" si="67"/>
        <v>1200</v>
      </c>
      <c r="B1254" s="272" t="s">
        <v>1770</v>
      </c>
      <c r="C1254" s="297">
        <v>39.07</v>
      </c>
      <c r="D1254" s="282" t="s">
        <v>1383</v>
      </c>
      <c r="E1254" s="274" t="s">
        <v>4833</v>
      </c>
      <c r="F1254" s="272" t="s">
        <v>1496</v>
      </c>
      <c r="G1254" s="272" t="s">
        <v>3515</v>
      </c>
      <c r="H1254" s="293">
        <v>7336</v>
      </c>
      <c r="I1254" s="294">
        <v>2580</v>
      </c>
      <c r="J1254" s="277">
        <f t="shared" si="66"/>
        <v>7336</v>
      </c>
      <c r="K1254" s="277">
        <f t="shared" si="66"/>
        <v>2580</v>
      </c>
    </row>
    <row r="1255" spans="1:11" ht="28.95" customHeight="1" x14ac:dyDescent="0.3">
      <c r="A1255" s="292">
        <f t="shared" si="67"/>
        <v>1201</v>
      </c>
      <c r="B1255" s="272" t="s">
        <v>1770</v>
      </c>
      <c r="C1255" s="297">
        <v>39.08</v>
      </c>
      <c r="D1255" s="282" t="s">
        <v>1384</v>
      </c>
      <c r="E1255" s="274" t="s">
        <v>4834</v>
      </c>
      <c r="F1255" s="272" t="s">
        <v>4835</v>
      </c>
      <c r="G1255" s="272" t="s">
        <v>3515</v>
      </c>
      <c r="H1255" s="293">
        <v>9542</v>
      </c>
      <c r="I1255" s="294">
        <v>2612</v>
      </c>
      <c r="J1255" s="277">
        <f t="shared" si="66"/>
        <v>9542</v>
      </c>
      <c r="K1255" s="277">
        <f t="shared" si="66"/>
        <v>2612</v>
      </c>
    </row>
    <row r="1256" spans="1:11" ht="28.95" customHeight="1" x14ac:dyDescent="0.3">
      <c r="A1256" s="292">
        <f t="shared" si="67"/>
        <v>1202</v>
      </c>
      <c r="B1256" s="272" t="s">
        <v>1770</v>
      </c>
      <c r="C1256" s="297">
        <v>39.090000000000003</v>
      </c>
      <c r="D1256" s="282" t="s">
        <v>1385</v>
      </c>
      <c r="E1256" s="274" t="s">
        <v>4836</v>
      </c>
      <c r="F1256" s="272" t="s">
        <v>4837</v>
      </c>
      <c r="G1256" s="272" t="s">
        <v>3515</v>
      </c>
      <c r="H1256" s="293">
        <v>3079</v>
      </c>
      <c r="I1256" s="294">
        <v>741</v>
      </c>
      <c r="J1256" s="277">
        <f t="shared" si="66"/>
        <v>3079</v>
      </c>
      <c r="K1256" s="277">
        <f t="shared" si="66"/>
        <v>741</v>
      </c>
    </row>
    <row r="1257" spans="1:11" ht="28.95" customHeight="1" x14ac:dyDescent="0.3">
      <c r="A1257" s="292">
        <f t="shared" si="67"/>
        <v>1203</v>
      </c>
      <c r="B1257" s="272" t="s">
        <v>1770</v>
      </c>
      <c r="C1257" s="297">
        <v>39.1</v>
      </c>
      <c r="D1257" s="282" t="s">
        <v>1386</v>
      </c>
      <c r="E1257" s="274" t="s">
        <v>4838</v>
      </c>
      <c r="F1257" s="272" t="s">
        <v>4839</v>
      </c>
      <c r="G1257" s="272" t="s">
        <v>3515</v>
      </c>
      <c r="H1257" s="293">
        <v>2913</v>
      </c>
      <c r="I1257" s="294">
        <v>851</v>
      </c>
      <c r="J1257" s="277">
        <f t="shared" si="66"/>
        <v>2913</v>
      </c>
      <c r="K1257" s="277">
        <f t="shared" si="66"/>
        <v>851</v>
      </c>
    </row>
    <row r="1258" spans="1:11" ht="28.95" customHeight="1" x14ac:dyDescent="0.3">
      <c r="A1258" s="292">
        <f t="shared" si="67"/>
        <v>1204</v>
      </c>
      <c r="B1258" s="272" t="s">
        <v>1770</v>
      </c>
      <c r="C1258" s="297">
        <v>39.11</v>
      </c>
      <c r="D1258" s="282" t="s">
        <v>1380</v>
      </c>
      <c r="E1258" s="274" t="s">
        <v>4840</v>
      </c>
      <c r="F1258" s="272" t="s">
        <v>1496</v>
      </c>
      <c r="G1258" s="272" t="s">
        <v>3515</v>
      </c>
      <c r="H1258" s="293">
        <v>3839</v>
      </c>
      <c r="I1258" s="294">
        <v>855</v>
      </c>
      <c r="J1258" s="277">
        <f t="shared" si="66"/>
        <v>3839</v>
      </c>
      <c r="K1258" s="277">
        <f t="shared" si="66"/>
        <v>855</v>
      </c>
    </row>
    <row r="1259" spans="1:11" ht="28.95" customHeight="1" x14ac:dyDescent="0.3">
      <c r="A1259" s="292">
        <f t="shared" si="67"/>
        <v>1205</v>
      </c>
      <c r="B1259" s="272" t="s">
        <v>1770</v>
      </c>
      <c r="C1259" s="297">
        <v>39.119999999999997</v>
      </c>
      <c r="D1259" s="282" t="s">
        <v>1387</v>
      </c>
      <c r="E1259" s="274" t="s">
        <v>525</v>
      </c>
      <c r="F1259" s="272" t="s">
        <v>4841</v>
      </c>
      <c r="G1259" s="272" t="s">
        <v>3515</v>
      </c>
      <c r="H1259" s="293">
        <v>5475</v>
      </c>
      <c r="I1259" s="294">
        <v>875</v>
      </c>
      <c r="J1259" s="277">
        <f t="shared" si="66"/>
        <v>5475</v>
      </c>
      <c r="K1259" s="277">
        <f t="shared" si="66"/>
        <v>875</v>
      </c>
    </row>
    <row r="1260" spans="1:11" ht="28.95" customHeight="1" x14ac:dyDescent="0.3">
      <c r="A1260" s="292">
        <f t="shared" si="67"/>
        <v>1206</v>
      </c>
      <c r="B1260" s="272" t="s">
        <v>1770</v>
      </c>
      <c r="C1260" s="297">
        <v>39.130000000000003</v>
      </c>
      <c r="D1260" s="282" t="s">
        <v>1380</v>
      </c>
      <c r="E1260" s="274" t="s">
        <v>4842</v>
      </c>
      <c r="F1260" s="272" t="s">
        <v>1496</v>
      </c>
      <c r="G1260" s="272" t="s">
        <v>3515</v>
      </c>
      <c r="H1260" s="293">
        <v>2826</v>
      </c>
      <c r="I1260" s="294">
        <v>558</v>
      </c>
      <c r="J1260" s="277">
        <f t="shared" si="66"/>
        <v>2826</v>
      </c>
      <c r="K1260" s="277">
        <f t="shared" si="66"/>
        <v>558</v>
      </c>
    </row>
    <row r="1261" spans="1:11" ht="28.95" customHeight="1" x14ac:dyDescent="0.3">
      <c r="A1261" s="292">
        <f t="shared" si="67"/>
        <v>1207</v>
      </c>
      <c r="B1261" s="272" t="s">
        <v>1770</v>
      </c>
      <c r="C1261" s="297">
        <v>39.14</v>
      </c>
      <c r="D1261" s="282" t="s">
        <v>1380</v>
      </c>
      <c r="E1261" s="274" t="s">
        <v>4843</v>
      </c>
      <c r="F1261" s="272" t="s">
        <v>1496</v>
      </c>
      <c r="G1261" s="272" t="s">
        <v>3515</v>
      </c>
      <c r="H1261" s="293">
        <v>4800</v>
      </c>
      <c r="I1261" s="294">
        <v>720</v>
      </c>
      <c r="J1261" s="277">
        <f t="shared" si="66"/>
        <v>4800</v>
      </c>
      <c r="K1261" s="277">
        <f t="shared" si="66"/>
        <v>720</v>
      </c>
    </row>
    <row r="1262" spans="1:11" ht="28.95" customHeight="1" x14ac:dyDescent="0.3">
      <c r="A1262" s="292">
        <f t="shared" si="67"/>
        <v>1208</v>
      </c>
      <c r="B1262" s="272" t="s">
        <v>1770</v>
      </c>
      <c r="C1262" s="297">
        <v>39.15</v>
      </c>
      <c r="D1262" s="282" t="s">
        <v>1388</v>
      </c>
      <c r="E1262" s="274" t="s">
        <v>4844</v>
      </c>
      <c r="F1262" s="272" t="s">
        <v>4845</v>
      </c>
      <c r="G1262" s="272" t="s">
        <v>3515</v>
      </c>
      <c r="H1262" s="293">
        <v>4804</v>
      </c>
      <c r="I1262" s="294">
        <v>1496</v>
      </c>
      <c r="J1262" s="277">
        <f t="shared" si="66"/>
        <v>4804</v>
      </c>
      <c r="K1262" s="277">
        <f t="shared" si="66"/>
        <v>1496</v>
      </c>
    </row>
    <row r="1263" spans="1:11" ht="28.95" customHeight="1" x14ac:dyDescent="0.3">
      <c r="A1263" s="292">
        <f t="shared" si="67"/>
        <v>1209</v>
      </c>
      <c r="B1263" s="272" t="s">
        <v>1770</v>
      </c>
      <c r="C1263" s="297">
        <v>39.159999999999997</v>
      </c>
      <c r="D1263" s="282" t="s">
        <v>1388</v>
      </c>
      <c r="E1263" s="274" t="s">
        <v>4846</v>
      </c>
      <c r="F1263" s="272" t="s">
        <v>4845</v>
      </c>
      <c r="G1263" s="272" t="s">
        <v>3515</v>
      </c>
      <c r="H1263" s="293">
        <v>5565</v>
      </c>
      <c r="I1263" s="294">
        <v>1506</v>
      </c>
      <c r="J1263" s="277">
        <f t="shared" si="66"/>
        <v>5565</v>
      </c>
      <c r="K1263" s="277">
        <f t="shared" si="66"/>
        <v>1506</v>
      </c>
    </row>
    <row r="1264" spans="1:11" ht="28.95" customHeight="1" x14ac:dyDescent="0.3">
      <c r="A1264" s="292">
        <f t="shared" si="67"/>
        <v>1210</v>
      </c>
      <c r="B1264" s="272" t="s">
        <v>1770</v>
      </c>
      <c r="C1264" s="297">
        <v>39.17</v>
      </c>
      <c r="D1264" s="282" t="s">
        <v>1389</v>
      </c>
      <c r="E1264" s="274" t="s">
        <v>4847</v>
      </c>
      <c r="F1264" s="272" t="s">
        <v>4848</v>
      </c>
      <c r="G1264" s="272" t="s">
        <v>3515</v>
      </c>
      <c r="H1264" s="293">
        <v>6725</v>
      </c>
      <c r="I1264" s="294">
        <v>1136</v>
      </c>
      <c r="J1264" s="277">
        <f t="shared" si="66"/>
        <v>6725</v>
      </c>
      <c r="K1264" s="277">
        <f t="shared" si="66"/>
        <v>1136</v>
      </c>
    </row>
    <row r="1265" spans="1:11" ht="28.95" customHeight="1" x14ac:dyDescent="0.3">
      <c r="A1265" s="292">
        <f t="shared" si="67"/>
        <v>1211</v>
      </c>
      <c r="B1265" s="272" t="s">
        <v>1770</v>
      </c>
      <c r="C1265" s="297">
        <v>39.18</v>
      </c>
      <c r="D1265" s="282" t="s">
        <v>1389</v>
      </c>
      <c r="E1265" s="274" t="s">
        <v>4849</v>
      </c>
      <c r="F1265" s="272" t="s">
        <v>4848</v>
      </c>
      <c r="G1265" s="272" t="s">
        <v>3515</v>
      </c>
      <c r="H1265" s="293">
        <v>7740</v>
      </c>
      <c r="I1265" s="294">
        <v>1265</v>
      </c>
      <c r="J1265" s="277">
        <f t="shared" si="66"/>
        <v>7740</v>
      </c>
      <c r="K1265" s="277">
        <f t="shared" si="66"/>
        <v>1265</v>
      </c>
    </row>
    <row r="1266" spans="1:11" ht="28.95" customHeight="1" x14ac:dyDescent="0.3">
      <c r="A1266" s="292">
        <f t="shared" si="67"/>
        <v>1212</v>
      </c>
      <c r="B1266" s="272" t="s">
        <v>1770</v>
      </c>
      <c r="C1266" s="297">
        <v>39.19</v>
      </c>
      <c r="D1266" s="282" t="s">
        <v>1390</v>
      </c>
      <c r="E1266" s="274" t="s">
        <v>4850</v>
      </c>
      <c r="F1266" s="272" t="s">
        <v>4851</v>
      </c>
      <c r="G1266" s="272" t="s">
        <v>3515</v>
      </c>
      <c r="H1266" s="293">
        <v>4607</v>
      </c>
      <c r="I1266" s="294">
        <v>1447</v>
      </c>
      <c r="J1266" s="277">
        <f t="shared" si="66"/>
        <v>4607</v>
      </c>
      <c r="K1266" s="277">
        <f t="shared" si="66"/>
        <v>1447</v>
      </c>
    </row>
    <row r="1267" spans="1:11" ht="28.95" customHeight="1" x14ac:dyDescent="0.3">
      <c r="A1267" s="292">
        <f t="shared" si="67"/>
        <v>1213</v>
      </c>
      <c r="B1267" s="272" t="s">
        <v>1770</v>
      </c>
      <c r="C1267" s="297">
        <v>39.200000000000003</v>
      </c>
      <c r="D1267" s="282" t="s">
        <v>1390</v>
      </c>
      <c r="E1267" s="274" t="s">
        <v>4852</v>
      </c>
      <c r="F1267" s="272" t="s">
        <v>4851</v>
      </c>
      <c r="G1267" s="272" t="s">
        <v>3515</v>
      </c>
      <c r="H1267" s="293">
        <v>4874</v>
      </c>
      <c r="I1267" s="294">
        <v>965</v>
      </c>
      <c r="J1267" s="277">
        <f t="shared" si="66"/>
        <v>4874</v>
      </c>
      <c r="K1267" s="277">
        <f t="shared" si="66"/>
        <v>965</v>
      </c>
    </row>
    <row r="1268" spans="1:11" ht="28.95" customHeight="1" x14ac:dyDescent="0.3">
      <c r="A1268" s="292">
        <f t="shared" si="67"/>
        <v>1214</v>
      </c>
      <c r="B1268" s="272" t="s">
        <v>1770</v>
      </c>
      <c r="C1268" s="297">
        <v>39.21</v>
      </c>
      <c r="D1268" s="282" t="s">
        <v>1380</v>
      </c>
      <c r="E1268" s="274" t="s">
        <v>4853</v>
      </c>
      <c r="F1268" s="272" t="s">
        <v>1496</v>
      </c>
      <c r="G1268" s="272" t="s">
        <v>3515</v>
      </c>
      <c r="H1268" s="293">
        <v>4345</v>
      </c>
      <c r="I1268" s="294">
        <v>1371</v>
      </c>
      <c r="J1268" s="277">
        <f t="shared" si="66"/>
        <v>4345</v>
      </c>
      <c r="K1268" s="277">
        <f t="shared" si="66"/>
        <v>1371</v>
      </c>
    </row>
    <row r="1269" spans="1:11" ht="28.95" customHeight="1" x14ac:dyDescent="0.3">
      <c r="A1269" s="292">
        <f t="shared" si="67"/>
        <v>1215</v>
      </c>
      <c r="B1269" s="272" t="s">
        <v>1770</v>
      </c>
      <c r="C1269" s="297">
        <v>39.22</v>
      </c>
      <c r="D1269" s="282" t="s">
        <v>1380</v>
      </c>
      <c r="E1269" s="274" t="s">
        <v>4854</v>
      </c>
      <c r="F1269" s="272" t="s">
        <v>1496</v>
      </c>
      <c r="G1269" s="272" t="s">
        <v>3515</v>
      </c>
      <c r="H1269" s="293">
        <v>5796</v>
      </c>
      <c r="I1269" s="294">
        <v>1040</v>
      </c>
      <c r="J1269" s="277">
        <f t="shared" si="66"/>
        <v>5796</v>
      </c>
      <c r="K1269" s="277">
        <f t="shared" si="66"/>
        <v>1040</v>
      </c>
    </row>
    <row r="1270" spans="1:11" ht="28.95" customHeight="1" x14ac:dyDescent="0.3">
      <c r="A1270" s="292">
        <f t="shared" si="67"/>
        <v>1216</v>
      </c>
      <c r="B1270" s="272" t="s">
        <v>1770</v>
      </c>
      <c r="C1270" s="297">
        <v>39.229999999999997</v>
      </c>
      <c r="D1270" s="282" t="s">
        <v>1380</v>
      </c>
      <c r="E1270" s="274" t="s">
        <v>4855</v>
      </c>
      <c r="F1270" s="272" t="s">
        <v>1496</v>
      </c>
      <c r="G1270" s="272" t="s">
        <v>3515</v>
      </c>
      <c r="H1270" s="293">
        <v>5136</v>
      </c>
      <c r="I1270" s="294">
        <v>1040</v>
      </c>
      <c r="J1270" s="277">
        <f t="shared" si="66"/>
        <v>5136</v>
      </c>
      <c r="K1270" s="277">
        <f t="shared" si="66"/>
        <v>1040</v>
      </c>
    </row>
    <row r="1271" spans="1:11" ht="28.95" customHeight="1" x14ac:dyDescent="0.3">
      <c r="A1271" s="292">
        <f t="shared" si="67"/>
        <v>1217</v>
      </c>
      <c r="B1271" s="272" t="s">
        <v>1770</v>
      </c>
      <c r="C1271" s="297">
        <v>39.24</v>
      </c>
      <c r="D1271" s="282" t="s">
        <v>1391</v>
      </c>
      <c r="E1271" s="274" t="s">
        <v>530</v>
      </c>
      <c r="F1271" s="272" t="s">
        <v>4856</v>
      </c>
      <c r="G1271" s="272" t="s">
        <v>3515</v>
      </c>
      <c r="H1271" s="293">
        <v>4829</v>
      </c>
      <c r="I1271" s="294">
        <v>846</v>
      </c>
      <c r="J1271" s="277">
        <f t="shared" si="66"/>
        <v>4829</v>
      </c>
      <c r="K1271" s="277">
        <f t="shared" si="66"/>
        <v>846</v>
      </c>
    </row>
    <row r="1272" spans="1:11" ht="28.95" customHeight="1" x14ac:dyDescent="0.3">
      <c r="A1272" s="292">
        <f t="shared" si="67"/>
        <v>1218</v>
      </c>
      <c r="B1272" s="272" t="s">
        <v>1770</v>
      </c>
      <c r="C1272" s="297">
        <v>39.25</v>
      </c>
      <c r="D1272" s="282" t="s">
        <v>1391</v>
      </c>
      <c r="E1272" s="274" t="s">
        <v>531</v>
      </c>
      <c r="F1272" s="272" t="s">
        <v>4856</v>
      </c>
      <c r="G1272" s="272" t="s">
        <v>3515</v>
      </c>
      <c r="H1272" s="293">
        <v>5308</v>
      </c>
      <c r="I1272" s="294">
        <v>901</v>
      </c>
      <c r="J1272" s="277">
        <f t="shared" si="66"/>
        <v>5308</v>
      </c>
      <c r="K1272" s="277">
        <f t="shared" si="66"/>
        <v>901</v>
      </c>
    </row>
    <row r="1273" spans="1:11" ht="28.95" customHeight="1" x14ac:dyDescent="0.3">
      <c r="A1273" s="292">
        <f t="shared" si="67"/>
        <v>1219</v>
      </c>
      <c r="B1273" s="272" t="s">
        <v>1770</v>
      </c>
      <c r="C1273" s="297">
        <v>39.26</v>
      </c>
      <c r="D1273" s="282" t="s">
        <v>1392</v>
      </c>
      <c r="E1273" s="274" t="s">
        <v>4857</v>
      </c>
      <c r="F1273" s="272" t="s">
        <v>4858</v>
      </c>
      <c r="G1273" s="272" t="s">
        <v>3515</v>
      </c>
      <c r="H1273" s="293">
        <v>4011</v>
      </c>
      <c r="I1273" s="294">
        <v>1088</v>
      </c>
      <c r="J1273" s="277">
        <f t="shared" si="66"/>
        <v>4011</v>
      </c>
      <c r="K1273" s="277">
        <f t="shared" si="66"/>
        <v>1088</v>
      </c>
    </row>
    <row r="1274" spans="1:11" ht="28.95" customHeight="1" x14ac:dyDescent="0.3">
      <c r="A1274" s="292">
        <f t="shared" si="67"/>
        <v>1220</v>
      </c>
      <c r="B1274" s="272" t="s">
        <v>1770</v>
      </c>
      <c r="C1274" s="297">
        <v>39.270000000000003</v>
      </c>
      <c r="D1274" s="282" t="s">
        <v>1393</v>
      </c>
      <c r="E1274" s="274" t="s">
        <v>4859</v>
      </c>
      <c r="F1274" s="272" t="s">
        <v>4860</v>
      </c>
      <c r="G1274" s="272" t="s">
        <v>3515</v>
      </c>
      <c r="H1274" s="293">
        <v>2646</v>
      </c>
      <c r="I1274" s="294">
        <v>873</v>
      </c>
      <c r="J1274" s="277">
        <f t="shared" si="66"/>
        <v>2646</v>
      </c>
      <c r="K1274" s="277">
        <f t="shared" si="66"/>
        <v>873</v>
      </c>
    </row>
    <row r="1275" spans="1:11" ht="28.95" customHeight="1" x14ac:dyDescent="0.3">
      <c r="A1275" s="292">
        <f t="shared" si="67"/>
        <v>1221</v>
      </c>
      <c r="B1275" s="272" t="s">
        <v>1770</v>
      </c>
      <c r="C1275" s="297">
        <v>39.28</v>
      </c>
      <c r="D1275" s="282" t="s">
        <v>1394</v>
      </c>
      <c r="E1275" s="274" t="s">
        <v>533</v>
      </c>
      <c r="F1275" s="272" t="s">
        <v>4861</v>
      </c>
      <c r="G1275" s="272" t="s">
        <v>3515</v>
      </c>
      <c r="H1275" s="293">
        <v>998</v>
      </c>
      <c r="I1275" s="294">
        <v>430</v>
      </c>
      <c r="J1275" s="277">
        <f t="shared" si="66"/>
        <v>998</v>
      </c>
      <c r="K1275" s="277">
        <f t="shared" si="66"/>
        <v>430</v>
      </c>
    </row>
    <row r="1276" spans="1:11" ht="28.95" customHeight="1" x14ac:dyDescent="0.3">
      <c r="A1276" s="292">
        <f t="shared" si="67"/>
        <v>1222</v>
      </c>
      <c r="B1276" s="272" t="s">
        <v>1770</v>
      </c>
      <c r="C1276" s="297">
        <v>39.29</v>
      </c>
      <c r="D1276" s="282" t="s">
        <v>1390</v>
      </c>
      <c r="E1276" s="274" t="s">
        <v>4862</v>
      </c>
      <c r="F1276" s="272" t="s">
        <v>4863</v>
      </c>
      <c r="G1276" s="272" t="s">
        <v>3515</v>
      </c>
      <c r="H1276" s="293">
        <v>3375</v>
      </c>
      <c r="I1276" s="294">
        <v>806</v>
      </c>
      <c r="J1276" s="277">
        <f t="shared" si="66"/>
        <v>3375</v>
      </c>
      <c r="K1276" s="277">
        <f t="shared" si="66"/>
        <v>806</v>
      </c>
    </row>
    <row r="1277" spans="1:11" ht="28.95" customHeight="1" x14ac:dyDescent="0.3">
      <c r="A1277" s="292">
        <f t="shared" si="67"/>
        <v>1223</v>
      </c>
      <c r="B1277" s="272" t="s">
        <v>1770</v>
      </c>
      <c r="C1277" s="297">
        <v>39.299999999999997</v>
      </c>
      <c r="D1277" s="282" t="s">
        <v>1390</v>
      </c>
      <c r="E1277" s="274" t="s">
        <v>4864</v>
      </c>
      <c r="F1277" s="272" t="s">
        <v>4865</v>
      </c>
      <c r="G1277" s="272" t="s">
        <v>3515</v>
      </c>
      <c r="H1277" s="293">
        <v>4827</v>
      </c>
      <c r="I1277" s="294">
        <v>1537</v>
      </c>
      <c r="J1277" s="277">
        <f t="shared" si="66"/>
        <v>4827</v>
      </c>
      <c r="K1277" s="277">
        <f t="shared" si="66"/>
        <v>1537</v>
      </c>
    </row>
    <row r="1278" spans="1:11" ht="28.95" customHeight="1" x14ac:dyDescent="0.3">
      <c r="A1278" s="292">
        <f t="shared" si="67"/>
        <v>1224</v>
      </c>
      <c r="B1278" s="272" t="s">
        <v>1770</v>
      </c>
      <c r="C1278" s="297">
        <v>39.31</v>
      </c>
      <c r="D1278" s="282" t="s">
        <v>1380</v>
      </c>
      <c r="E1278" s="274" t="s">
        <v>4866</v>
      </c>
      <c r="F1278" s="272" t="s">
        <v>4206</v>
      </c>
      <c r="G1278" s="272" t="s">
        <v>3515</v>
      </c>
      <c r="H1278" s="293">
        <v>3258</v>
      </c>
      <c r="I1278" s="294">
        <v>1201</v>
      </c>
      <c r="J1278" s="277">
        <f t="shared" si="66"/>
        <v>3258</v>
      </c>
      <c r="K1278" s="277">
        <f t="shared" si="66"/>
        <v>1201</v>
      </c>
    </row>
    <row r="1279" spans="1:11" ht="28.95" customHeight="1" x14ac:dyDescent="0.3">
      <c r="A1279" s="292">
        <f t="shared" si="67"/>
        <v>1225</v>
      </c>
      <c r="B1279" s="272" t="s">
        <v>1770</v>
      </c>
      <c r="C1279" s="297">
        <v>39.32</v>
      </c>
      <c r="D1279" s="282" t="s">
        <v>1380</v>
      </c>
      <c r="E1279" s="274" t="s">
        <v>4867</v>
      </c>
      <c r="F1279" s="272" t="s">
        <v>1496</v>
      </c>
      <c r="G1279" s="272" t="s">
        <v>3464</v>
      </c>
      <c r="H1279" s="293">
        <v>152</v>
      </c>
      <c r="I1279" s="294">
        <v>55</v>
      </c>
      <c r="J1279" s="277">
        <f t="shared" si="66"/>
        <v>152</v>
      </c>
      <c r="K1279" s="277">
        <f t="shared" si="66"/>
        <v>55</v>
      </c>
    </row>
    <row r="1280" spans="1:11" ht="28.95" customHeight="1" x14ac:dyDescent="0.3">
      <c r="A1280" s="292">
        <f t="shared" si="67"/>
        <v>1226</v>
      </c>
      <c r="B1280" s="272" t="s">
        <v>1770</v>
      </c>
      <c r="C1280" s="297">
        <v>39.33</v>
      </c>
      <c r="D1280" s="282" t="s">
        <v>1380</v>
      </c>
      <c r="E1280" s="274" t="s">
        <v>4868</v>
      </c>
      <c r="F1280" s="272" t="s">
        <v>1496</v>
      </c>
      <c r="G1280" s="272" t="s">
        <v>3515</v>
      </c>
      <c r="H1280" s="293">
        <v>2938</v>
      </c>
      <c r="I1280" s="294">
        <v>728</v>
      </c>
      <c r="J1280" s="277">
        <f t="shared" si="66"/>
        <v>2938</v>
      </c>
      <c r="K1280" s="277">
        <f t="shared" si="66"/>
        <v>728</v>
      </c>
    </row>
    <row r="1281" spans="1:11" ht="28.95" customHeight="1" x14ac:dyDescent="0.3">
      <c r="A1281" s="292">
        <f t="shared" si="67"/>
        <v>1227</v>
      </c>
      <c r="B1281" s="272" t="s">
        <v>1770</v>
      </c>
      <c r="C1281" s="297">
        <v>39.340000000000003</v>
      </c>
      <c r="D1281" s="282" t="s">
        <v>1380</v>
      </c>
      <c r="E1281" s="274" t="s">
        <v>536</v>
      </c>
      <c r="F1281" s="272" t="s">
        <v>1496</v>
      </c>
      <c r="G1281" s="272" t="s">
        <v>3515</v>
      </c>
      <c r="H1281" s="293">
        <v>2283</v>
      </c>
      <c r="I1281" s="294">
        <v>774</v>
      </c>
      <c r="J1281" s="277">
        <f t="shared" si="66"/>
        <v>2283</v>
      </c>
      <c r="K1281" s="277">
        <f t="shared" si="66"/>
        <v>774</v>
      </c>
    </row>
    <row r="1282" spans="1:11" ht="28.95" customHeight="1" x14ac:dyDescent="0.3">
      <c r="A1282" s="292">
        <f t="shared" si="67"/>
        <v>1228</v>
      </c>
      <c r="B1282" s="272" t="s">
        <v>1770</v>
      </c>
      <c r="C1282" s="297">
        <v>39.35</v>
      </c>
      <c r="D1282" s="282" t="s">
        <v>1380</v>
      </c>
      <c r="E1282" s="274" t="s">
        <v>4869</v>
      </c>
      <c r="F1282" s="272" t="s">
        <v>1496</v>
      </c>
      <c r="G1282" s="272" t="s">
        <v>3515</v>
      </c>
      <c r="H1282" s="293">
        <v>1999</v>
      </c>
      <c r="I1282" s="294">
        <v>810</v>
      </c>
      <c r="J1282" s="277">
        <f t="shared" si="66"/>
        <v>1999</v>
      </c>
      <c r="K1282" s="277">
        <f t="shared" si="66"/>
        <v>810</v>
      </c>
    </row>
    <row r="1283" spans="1:11" ht="28.95" customHeight="1" x14ac:dyDescent="0.3">
      <c r="A1283" s="292">
        <f t="shared" si="67"/>
        <v>1229</v>
      </c>
      <c r="B1283" s="272" t="s">
        <v>1770</v>
      </c>
      <c r="C1283" s="297">
        <v>39.36</v>
      </c>
      <c r="D1283" s="282" t="s">
        <v>1380</v>
      </c>
      <c r="E1283" s="274" t="s">
        <v>4870</v>
      </c>
      <c r="F1283" s="272" t="s">
        <v>1496</v>
      </c>
      <c r="G1283" s="272" t="s">
        <v>3515</v>
      </c>
      <c r="H1283" s="293">
        <v>1750</v>
      </c>
      <c r="I1283" s="294">
        <v>810</v>
      </c>
      <c r="J1283" s="277">
        <f t="shared" si="66"/>
        <v>1750</v>
      </c>
      <c r="K1283" s="277">
        <f t="shared" si="66"/>
        <v>810</v>
      </c>
    </row>
    <row r="1284" spans="1:11" ht="28.95" customHeight="1" x14ac:dyDescent="0.3">
      <c r="A1284" s="292">
        <f t="shared" si="67"/>
        <v>1230</v>
      </c>
      <c r="B1284" s="272" t="s">
        <v>1770</v>
      </c>
      <c r="C1284" s="297">
        <v>39.369999999999997</v>
      </c>
      <c r="D1284" s="282" t="s">
        <v>1380</v>
      </c>
      <c r="E1284" s="274" t="s">
        <v>4871</v>
      </c>
      <c r="F1284" s="272" t="s">
        <v>1496</v>
      </c>
      <c r="G1284" s="272" t="s">
        <v>3515</v>
      </c>
      <c r="H1284" s="293">
        <v>5479</v>
      </c>
      <c r="I1284" s="294">
        <v>1179</v>
      </c>
      <c r="J1284" s="277">
        <f t="shared" si="66"/>
        <v>5479</v>
      </c>
      <c r="K1284" s="277">
        <f t="shared" si="66"/>
        <v>1179</v>
      </c>
    </row>
    <row r="1285" spans="1:11" ht="28.95" customHeight="1" x14ac:dyDescent="0.3">
      <c r="A1285" s="292">
        <f t="shared" si="67"/>
        <v>1231</v>
      </c>
      <c r="B1285" s="272" t="s">
        <v>1770</v>
      </c>
      <c r="C1285" s="297">
        <v>39.380000000000003</v>
      </c>
      <c r="D1285" s="282" t="s">
        <v>1380</v>
      </c>
      <c r="E1285" s="274" t="s">
        <v>4872</v>
      </c>
      <c r="F1285" s="272" t="s">
        <v>1496</v>
      </c>
      <c r="G1285" s="272" t="s">
        <v>3515</v>
      </c>
      <c r="H1285" s="293">
        <v>5213</v>
      </c>
      <c r="I1285" s="294">
        <v>1179</v>
      </c>
      <c r="J1285" s="277">
        <f t="shared" ref="J1285:K1348" si="68">ROUNDUP(H1285,0)</f>
        <v>5213</v>
      </c>
      <c r="K1285" s="277">
        <f t="shared" si="68"/>
        <v>1179</v>
      </c>
    </row>
    <row r="1286" spans="1:11" ht="28.95" customHeight="1" x14ac:dyDescent="0.3">
      <c r="A1286" s="292">
        <f t="shared" si="67"/>
        <v>1232</v>
      </c>
      <c r="B1286" s="272" t="s">
        <v>1770</v>
      </c>
      <c r="C1286" s="297">
        <v>39.39</v>
      </c>
      <c r="D1286" s="282" t="s">
        <v>1380</v>
      </c>
      <c r="E1286" s="274" t="s">
        <v>4873</v>
      </c>
      <c r="F1286" s="272" t="s">
        <v>1496</v>
      </c>
      <c r="G1286" s="272" t="s">
        <v>3515</v>
      </c>
      <c r="H1286" s="293">
        <v>5284</v>
      </c>
      <c r="I1286" s="294">
        <v>1179</v>
      </c>
      <c r="J1286" s="277">
        <f t="shared" si="68"/>
        <v>5284</v>
      </c>
      <c r="K1286" s="277">
        <f t="shared" si="68"/>
        <v>1179</v>
      </c>
    </row>
    <row r="1287" spans="1:11" ht="28.95" customHeight="1" x14ac:dyDescent="0.3">
      <c r="A1287" s="292">
        <f t="shared" si="67"/>
        <v>1233</v>
      </c>
      <c r="B1287" s="272" t="s">
        <v>1770</v>
      </c>
      <c r="C1287" s="297">
        <v>39.4</v>
      </c>
      <c r="D1287" s="282" t="s">
        <v>1380</v>
      </c>
      <c r="E1287" s="274" t="s">
        <v>4874</v>
      </c>
      <c r="F1287" s="272" t="s">
        <v>1496</v>
      </c>
      <c r="G1287" s="272" t="s">
        <v>3515</v>
      </c>
      <c r="H1287" s="293">
        <v>4864</v>
      </c>
      <c r="I1287" s="294">
        <v>1179</v>
      </c>
      <c r="J1287" s="277">
        <f t="shared" si="68"/>
        <v>4864</v>
      </c>
      <c r="K1287" s="277">
        <f t="shared" si="68"/>
        <v>1179</v>
      </c>
    </row>
    <row r="1288" spans="1:11" ht="28.95" customHeight="1" x14ac:dyDescent="0.3">
      <c r="A1288" s="292">
        <f t="shared" si="67"/>
        <v>1234</v>
      </c>
      <c r="B1288" s="272" t="s">
        <v>1770</v>
      </c>
      <c r="C1288" s="297">
        <v>39.409999999999997</v>
      </c>
      <c r="D1288" s="282" t="s">
        <v>1380</v>
      </c>
      <c r="E1288" s="274" t="s">
        <v>4875</v>
      </c>
      <c r="F1288" s="272" t="s">
        <v>1496</v>
      </c>
      <c r="G1288" s="272" t="s">
        <v>3515</v>
      </c>
      <c r="H1288" s="293">
        <v>5502</v>
      </c>
      <c r="I1288" s="294">
        <v>1415</v>
      </c>
      <c r="J1288" s="277">
        <f t="shared" si="68"/>
        <v>5502</v>
      </c>
      <c r="K1288" s="277">
        <f t="shared" si="68"/>
        <v>1415</v>
      </c>
    </row>
    <row r="1289" spans="1:11" ht="28.95" customHeight="1" x14ac:dyDescent="0.3">
      <c r="A1289" s="292">
        <f t="shared" si="67"/>
        <v>1235</v>
      </c>
      <c r="B1289" s="272" t="s">
        <v>1770</v>
      </c>
      <c r="C1289" s="297">
        <v>39.42</v>
      </c>
      <c r="D1289" s="282" t="s">
        <v>1380</v>
      </c>
      <c r="E1289" s="274" t="s">
        <v>4876</v>
      </c>
      <c r="F1289" s="272" t="s">
        <v>1496</v>
      </c>
      <c r="G1289" s="272" t="s">
        <v>3515</v>
      </c>
      <c r="H1289" s="293">
        <v>5425</v>
      </c>
      <c r="I1289" s="294">
        <v>1415</v>
      </c>
      <c r="J1289" s="277">
        <f t="shared" si="68"/>
        <v>5425</v>
      </c>
      <c r="K1289" s="277">
        <f t="shared" si="68"/>
        <v>1415</v>
      </c>
    </row>
    <row r="1290" spans="1:11" ht="28.95" customHeight="1" x14ac:dyDescent="0.3">
      <c r="A1290" s="292">
        <f t="shared" si="67"/>
        <v>1236</v>
      </c>
      <c r="B1290" s="272" t="s">
        <v>1770</v>
      </c>
      <c r="C1290" s="297">
        <v>39.43</v>
      </c>
      <c r="D1290" s="282" t="s">
        <v>1380</v>
      </c>
      <c r="E1290" s="274" t="s">
        <v>4877</v>
      </c>
      <c r="F1290" s="272" t="s">
        <v>1496</v>
      </c>
      <c r="G1290" s="272" t="s">
        <v>3515</v>
      </c>
      <c r="H1290" s="293">
        <v>5367</v>
      </c>
      <c r="I1290" s="294">
        <v>1415</v>
      </c>
      <c r="J1290" s="277">
        <f t="shared" si="68"/>
        <v>5367</v>
      </c>
      <c r="K1290" s="277">
        <f t="shared" si="68"/>
        <v>1415</v>
      </c>
    </row>
    <row r="1291" spans="1:11" ht="28.95" customHeight="1" x14ac:dyDescent="0.3">
      <c r="A1291" s="292">
        <f t="shared" si="67"/>
        <v>1237</v>
      </c>
      <c r="B1291" s="272" t="s">
        <v>1770</v>
      </c>
      <c r="C1291" s="297">
        <v>39.44</v>
      </c>
      <c r="D1291" s="282" t="s">
        <v>1380</v>
      </c>
      <c r="E1291" s="274" t="s">
        <v>4878</v>
      </c>
      <c r="F1291" s="272" t="s">
        <v>1496</v>
      </c>
      <c r="G1291" s="272" t="s">
        <v>3515</v>
      </c>
      <c r="H1291" s="293">
        <v>4968</v>
      </c>
      <c r="I1291" s="294">
        <v>1415</v>
      </c>
      <c r="J1291" s="277">
        <f t="shared" si="68"/>
        <v>4968</v>
      </c>
      <c r="K1291" s="277">
        <f t="shared" si="68"/>
        <v>1415</v>
      </c>
    </row>
    <row r="1292" spans="1:11" ht="28.95" customHeight="1" x14ac:dyDescent="0.3">
      <c r="A1292" s="276"/>
      <c r="B1292" s="272" t="s">
        <v>1770</v>
      </c>
      <c r="C1292" s="297">
        <v>39.450000000000003</v>
      </c>
      <c r="D1292" s="282" t="s">
        <v>1380</v>
      </c>
      <c r="E1292" s="274" t="s">
        <v>4879</v>
      </c>
      <c r="F1292" s="272"/>
      <c r="G1292" s="272"/>
      <c r="H1292" s="293"/>
      <c r="I1292" s="294"/>
      <c r="J1292" s="277">
        <f t="shared" si="68"/>
        <v>0</v>
      </c>
      <c r="K1292" s="277">
        <f t="shared" si="68"/>
        <v>0</v>
      </c>
    </row>
    <row r="1293" spans="1:11" ht="28.95" customHeight="1" x14ac:dyDescent="0.3">
      <c r="A1293" s="292">
        <f>A1291+1</f>
        <v>1238</v>
      </c>
      <c r="B1293" s="272"/>
      <c r="C1293" s="306" t="s">
        <v>112</v>
      </c>
      <c r="D1293" s="282"/>
      <c r="E1293" s="274" t="s">
        <v>537</v>
      </c>
      <c r="F1293" s="272" t="s">
        <v>4211</v>
      </c>
      <c r="G1293" s="272" t="s">
        <v>3515</v>
      </c>
      <c r="H1293" s="293">
        <v>6482</v>
      </c>
      <c r="I1293" s="294">
        <v>1770</v>
      </c>
      <c r="J1293" s="277">
        <f t="shared" si="68"/>
        <v>6482</v>
      </c>
      <c r="K1293" s="277">
        <f t="shared" si="68"/>
        <v>1770</v>
      </c>
    </row>
    <row r="1294" spans="1:11" ht="28.95" customHeight="1" x14ac:dyDescent="0.3">
      <c r="A1294" s="292">
        <f>A1293+1</f>
        <v>1239</v>
      </c>
      <c r="B1294" s="286">
        <v>1</v>
      </c>
      <c r="C1294" s="306" t="s">
        <v>113</v>
      </c>
      <c r="D1294" s="282"/>
      <c r="E1294" s="274" t="s">
        <v>538</v>
      </c>
      <c r="F1294" s="272" t="s">
        <v>4206</v>
      </c>
      <c r="G1294" s="272" t="s">
        <v>3515</v>
      </c>
      <c r="H1294" s="293">
        <v>6631</v>
      </c>
      <c r="I1294" s="294">
        <v>1770</v>
      </c>
      <c r="J1294" s="277">
        <f t="shared" si="68"/>
        <v>6631</v>
      </c>
      <c r="K1294" s="277">
        <f t="shared" si="68"/>
        <v>1770</v>
      </c>
    </row>
    <row r="1295" spans="1:11" ht="28.95" customHeight="1" x14ac:dyDescent="0.3">
      <c r="A1295" s="292">
        <f>A1294+1</f>
        <v>1240</v>
      </c>
      <c r="B1295" s="286">
        <v>2</v>
      </c>
      <c r="C1295" s="297">
        <v>39.47</v>
      </c>
      <c r="D1295" s="282" t="s">
        <v>1380</v>
      </c>
      <c r="E1295" s="274" t="s">
        <v>4880</v>
      </c>
      <c r="F1295" s="272" t="s">
        <v>1496</v>
      </c>
      <c r="G1295" s="272" t="s">
        <v>3515</v>
      </c>
      <c r="H1295" s="293">
        <v>6548</v>
      </c>
      <c r="I1295" s="294">
        <v>1042</v>
      </c>
      <c r="J1295" s="277">
        <f t="shared" si="68"/>
        <v>6548</v>
      </c>
      <c r="K1295" s="277">
        <f t="shared" si="68"/>
        <v>1042</v>
      </c>
    </row>
    <row r="1296" spans="1:11" ht="28.95" customHeight="1" x14ac:dyDescent="0.3">
      <c r="A1296" s="292">
        <f>A1295+1</f>
        <v>1241</v>
      </c>
      <c r="B1296" s="272" t="s">
        <v>1770</v>
      </c>
      <c r="C1296" s="297">
        <v>39.479999999999997</v>
      </c>
      <c r="D1296" s="282" t="s">
        <v>1380</v>
      </c>
      <c r="E1296" s="274" t="s">
        <v>4881</v>
      </c>
      <c r="F1296" s="272" t="s">
        <v>1496</v>
      </c>
      <c r="G1296" s="272" t="s">
        <v>3515</v>
      </c>
      <c r="H1296" s="293">
        <v>7419</v>
      </c>
      <c r="I1296" s="294">
        <v>1042</v>
      </c>
      <c r="J1296" s="277">
        <f t="shared" si="68"/>
        <v>7419</v>
      </c>
      <c r="K1296" s="277">
        <f t="shared" si="68"/>
        <v>1042</v>
      </c>
    </row>
    <row r="1297" spans="1:11" ht="28.95" customHeight="1" x14ac:dyDescent="0.3">
      <c r="A1297" s="292">
        <f t="shared" ref="A1297:A1298" si="69">A1296+1</f>
        <v>1242</v>
      </c>
      <c r="B1297" s="272" t="s">
        <v>1770</v>
      </c>
      <c r="C1297" s="297">
        <v>39.49</v>
      </c>
      <c r="D1297" s="282" t="s">
        <v>1380</v>
      </c>
      <c r="E1297" s="274" t="s">
        <v>4882</v>
      </c>
      <c r="F1297" s="272" t="s">
        <v>1496</v>
      </c>
      <c r="G1297" s="272" t="s">
        <v>3464</v>
      </c>
      <c r="H1297" s="293">
        <v>2014</v>
      </c>
      <c r="I1297" s="294">
        <v>441</v>
      </c>
      <c r="J1297" s="277">
        <f t="shared" si="68"/>
        <v>2014</v>
      </c>
      <c r="K1297" s="277">
        <f t="shared" si="68"/>
        <v>441</v>
      </c>
    </row>
    <row r="1298" spans="1:11" ht="28.95" customHeight="1" x14ac:dyDescent="0.3">
      <c r="A1298" s="292">
        <f t="shared" si="69"/>
        <v>1243</v>
      </c>
      <c r="B1298" s="272" t="s">
        <v>1770</v>
      </c>
      <c r="C1298" s="297">
        <v>39.5</v>
      </c>
      <c r="D1298" s="282" t="s">
        <v>1380</v>
      </c>
      <c r="E1298" s="274" t="s">
        <v>4883</v>
      </c>
      <c r="F1298" s="272" t="s">
        <v>1496</v>
      </c>
      <c r="G1298" s="272" t="s">
        <v>3515</v>
      </c>
      <c r="H1298" s="293">
        <v>5700</v>
      </c>
      <c r="I1298" s="294">
        <v>1809</v>
      </c>
      <c r="J1298" s="277">
        <f t="shared" si="68"/>
        <v>5700</v>
      </c>
      <c r="K1298" s="277">
        <f t="shared" si="68"/>
        <v>1809</v>
      </c>
    </row>
    <row r="1299" spans="1:11" ht="28.95" customHeight="1" x14ac:dyDescent="0.3">
      <c r="A1299" s="276"/>
      <c r="B1299" s="272" t="s">
        <v>1770</v>
      </c>
      <c r="C1299" s="297">
        <v>39.51</v>
      </c>
      <c r="D1299" s="282" t="s">
        <v>1380</v>
      </c>
      <c r="E1299" s="274" t="s">
        <v>4884</v>
      </c>
      <c r="F1299" s="272"/>
      <c r="G1299" s="272"/>
      <c r="H1299" s="293"/>
      <c r="I1299" s="294"/>
      <c r="J1299" s="277">
        <f t="shared" si="68"/>
        <v>0</v>
      </c>
      <c r="K1299" s="277">
        <f t="shared" si="68"/>
        <v>0</v>
      </c>
    </row>
    <row r="1300" spans="1:11" ht="28.95" customHeight="1" x14ac:dyDescent="0.3">
      <c r="A1300" s="276">
        <f>A1298+1</f>
        <v>1244</v>
      </c>
      <c r="B1300" s="272"/>
      <c r="C1300" s="306"/>
      <c r="D1300" s="282" t="s">
        <v>112</v>
      </c>
      <c r="E1300" s="274" t="s">
        <v>537</v>
      </c>
      <c r="F1300" s="272" t="s">
        <v>4211</v>
      </c>
      <c r="G1300" s="272" t="s">
        <v>3515</v>
      </c>
      <c r="H1300" s="293">
        <v>5700</v>
      </c>
      <c r="I1300" s="294">
        <v>1809</v>
      </c>
      <c r="J1300" s="277">
        <f t="shared" si="68"/>
        <v>5700</v>
      </c>
      <c r="K1300" s="277">
        <f t="shared" si="68"/>
        <v>1809</v>
      </c>
    </row>
    <row r="1301" spans="1:11" ht="28.95" customHeight="1" x14ac:dyDescent="0.3">
      <c r="A1301" s="276">
        <f>A1300+1</f>
        <v>1245</v>
      </c>
      <c r="B1301" s="272"/>
      <c r="C1301" s="306"/>
      <c r="D1301" s="282" t="s">
        <v>113</v>
      </c>
      <c r="E1301" s="274" t="s">
        <v>538</v>
      </c>
      <c r="F1301" s="272" t="s">
        <v>4211</v>
      </c>
      <c r="G1301" s="272" t="s">
        <v>3515</v>
      </c>
      <c r="H1301" s="293">
        <v>5621</v>
      </c>
      <c r="I1301" s="294">
        <v>1809</v>
      </c>
      <c r="J1301" s="277">
        <f t="shared" si="68"/>
        <v>5621</v>
      </c>
      <c r="K1301" s="277">
        <f t="shared" si="68"/>
        <v>1809</v>
      </c>
    </row>
    <row r="1302" spans="1:11" ht="28.95" customHeight="1" x14ac:dyDescent="0.3">
      <c r="A1302" s="276"/>
      <c r="B1302" s="272" t="s">
        <v>1770</v>
      </c>
      <c r="C1302" s="297">
        <v>39.520000000000003</v>
      </c>
      <c r="D1302" s="282" t="s">
        <v>1380</v>
      </c>
      <c r="E1302" s="274" t="s">
        <v>4885</v>
      </c>
      <c r="F1302" s="272"/>
      <c r="G1302" s="272"/>
      <c r="H1302" s="293"/>
      <c r="I1302" s="294"/>
      <c r="J1302" s="277">
        <f t="shared" si="68"/>
        <v>0</v>
      </c>
      <c r="K1302" s="277">
        <f t="shared" si="68"/>
        <v>0</v>
      </c>
    </row>
    <row r="1303" spans="1:11" ht="28.95" customHeight="1" x14ac:dyDescent="0.3">
      <c r="A1303" s="276">
        <f>A1301+1</f>
        <v>1246</v>
      </c>
      <c r="B1303" s="272"/>
      <c r="C1303" s="306"/>
      <c r="D1303" s="282" t="s">
        <v>112</v>
      </c>
      <c r="E1303" s="274" t="s">
        <v>537</v>
      </c>
      <c r="F1303" s="272" t="s">
        <v>1496</v>
      </c>
      <c r="G1303" s="272" t="s">
        <v>3515</v>
      </c>
      <c r="H1303" s="293">
        <v>5800</v>
      </c>
      <c r="I1303" s="294">
        <v>1448</v>
      </c>
      <c r="J1303" s="277">
        <f t="shared" si="68"/>
        <v>5800</v>
      </c>
      <c r="K1303" s="277">
        <f t="shared" si="68"/>
        <v>1448</v>
      </c>
    </row>
    <row r="1304" spans="1:11" ht="28.95" customHeight="1" x14ac:dyDescent="0.3">
      <c r="A1304" s="276">
        <f>A1303+1</f>
        <v>1247</v>
      </c>
      <c r="B1304" s="272"/>
      <c r="C1304" s="306"/>
      <c r="D1304" s="282" t="s">
        <v>113</v>
      </c>
      <c r="E1304" s="274" t="s">
        <v>538</v>
      </c>
      <c r="F1304" s="272" t="s">
        <v>4211</v>
      </c>
      <c r="G1304" s="272" t="s">
        <v>3515</v>
      </c>
      <c r="H1304" s="293">
        <v>5716</v>
      </c>
      <c r="I1304" s="294">
        <v>1448</v>
      </c>
      <c r="J1304" s="277">
        <f t="shared" si="68"/>
        <v>5716</v>
      </c>
      <c r="K1304" s="277">
        <f t="shared" si="68"/>
        <v>1448</v>
      </c>
    </row>
    <row r="1305" spans="1:11" ht="28.95" customHeight="1" x14ac:dyDescent="0.3">
      <c r="A1305" s="276"/>
      <c r="B1305" s="272" t="s">
        <v>1770</v>
      </c>
      <c r="C1305" s="297">
        <v>39.53</v>
      </c>
      <c r="D1305" s="282" t="s">
        <v>1380</v>
      </c>
      <c r="E1305" s="274" t="s">
        <v>4886</v>
      </c>
      <c r="F1305" s="272"/>
      <c r="G1305" s="272"/>
      <c r="H1305" s="293"/>
      <c r="I1305" s="294"/>
      <c r="J1305" s="277">
        <f t="shared" si="68"/>
        <v>0</v>
      </c>
      <c r="K1305" s="277">
        <f t="shared" si="68"/>
        <v>0</v>
      </c>
    </row>
    <row r="1306" spans="1:11" ht="28.95" customHeight="1" x14ac:dyDescent="0.3">
      <c r="A1306" s="276">
        <f>A1304+1</f>
        <v>1248</v>
      </c>
      <c r="B1306" s="272"/>
      <c r="C1306" s="306"/>
      <c r="D1306" s="282" t="s">
        <v>112</v>
      </c>
      <c r="E1306" s="274" t="s">
        <v>537</v>
      </c>
      <c r="F1306" s="272" t="s">
        <v>1496</v>
      </c>
      <c r="G1306" s="272" t="s">
        <v>3515</v>
      </c>
      <c r="H1306" s="293">
        <v>5800</v>
      </c>
      <c r="I1306" s="294">
        <v>1448</v>
      </c>
      <c r="J1306" s="277">
        <f t="shared" si="68"/>
        <v>5800</v>
      </c>
      <c r="K1306" s="277">
        <f t="shared" si="68"/>
        <v>1448</v>
      </c>
    </row>
    <row r="1307" spans="1:11" ht="28.95" customHeight="1" x14ac:dyDescent="0.3">
      <c r="A1307" s="276">
        <f>A1306+1</f>
        <v>1249</v>
      </c>
      <c r="B1307" s="272"/>
      <c r="C1307" s="306"/>
      <c r="D1307" s="282" t="s">
        <v>113</v>
      </c>
      <c r="E1307" s="274" t="s">
        <v>538</v>
      </c>
      <c r="F1307" s="272" t="s">
        <v>4211</v>
      </c>
      <c r="G1307" s="272" t="s">
        <v>3515</v>
      </c>
      <c r="H1307" s="293">
        <v>5716</v>
      </c>
      <c r="I1307" s="294">
        <v>1448</v>
      </c>
      <c r="J1307" s="277">
        <f t="shared" si="68"/>
        <v>5716</v>
      </c>
      <c r="K1307" s="277">
        <f t="shared" si="68"/>
        <v>1448</v>
      </c>
    </row>
    <row r="1308" spans="1:11" ht="28.95" customHeight="1" x14ac:dyDescent="0.3">
      <c r="A1308" s="276">
        <f>A1307+1</f>
        <v>1250</v>
      </c>
      <c r="B1308" s="272" t="s">
        <v>1770</v>
      </c>
      <c r="C1308" s="297">
        <v>39.54</v>
      </c>
      <c r="D1308" s="282" t="s">
        <v>1380</v>
      </c>
      <c r="E1308" s="274" t="s">
        <v>4887</v>
      </c>
      <c r="F1308" s="272" t="s">
        <v>1496</v>
      </c>
      <c r="G1308" s="272" t="s">
        <v>3515</v>
      </c>
      <c r="H1308" s="293">
        <v>6342</v>
      </c>
      <c r="I1308" s="294">
        <v>1809</v>
      </c>
      <c r="J1308" s="277">
        <f t="shared" si="68"/>
        <v>6342</v>
      </c>
      <c r="K1308" s="277">
        <f t="shared" si="68"/>
        <v>1809</v>
      </c>
    </row>
    <row r="1309" spans="1:11" ht="28.95" customHeight="1" x14ac:dyDescent="0.3">
      <c r="A1309" s="276">
        <f t="shared" ref="A1309:A1348" si="70">A1308+1</f>
        <v>1251</v>
      </c>
      <c r="B1309" s="272" t="s">
        <v>1770</v>
      </c>
      <c r="C1309" s="297">
        <v>39.549999999999997</v>
      </c>
      <c r="D1309" s="282" t="s">
        <v>1380</v>
      </c>
      <c r="E1309" s="274" t="s">
        <v>4888</v>
      </c>
      <c r="F1309" s="272" t="s">
        <v>1496</v>
      </c>
      <c r="G1309" s="272" t="s">
        <v>3515</v>
      </c>
      <c r="H1309" s="293">
        <v>6282</v>
      </c>
      <c r="I1309" s="294">
        <v>1809</v>
      </c>
      <c r="J1309" s="277">
        <f t="shared" si="68"/>
        <v>6282</v>
      </c>
      <c r="K1309" s="277">
        <f t="shared" si="68"/>
        <v>1809</v>
      </c>
    </row>
    <row r="1310" spans="1:11" ht="28.95" customHeight="1" x14ac:dyDescent="0.3">
      <c r="A1310" s="276">
        <f t="shared" si="70"/>
        <v>1252</v>
      </c>
      <c r="B1310" s="272" t="s">
        <v>1770</v>
      </c>
      <c r="C1310" s="297">
        <v>39.56</v>
      </c>
      <c r="D1310" s="282" t="s">
        <v>1380</v>
      </c>
      <c r="E1310" s="274" t="s">
        <v>4889</v>
      </c>
      <c r="F1310" s="272" t="s">
        <v>1496</v>
      </c>
      <c r="G1310" s="272" t="s">
        <v>3464</v>
      </c>
      <c r="H1310" s="293">
        <v>1066</v>
      </c>
      <c r="I1310" s="294">
        <v>413</v>
      </c>
      <c r="J1310" s="277">
        <f t="shared" si="68"/>
        <v>1066</v>
      </c>
      <c r="K1310" s="277">
        <f t="shared" si="68"/>
        <v>413</v>
      </c>
    </row>
    <row r="1311" spans="1:11" ht="28.95" customHeight="1" x14ac:dyDescent="0.3">
      <c r="A1311" s="276">
        <f t="shared" si="70"/>
        <v>1253</v>
      </c>
      <c r="B1311" s="272" t="s">
        <v>1770</v>
      </c>
      <c r="C1311" s="297">
        <v>39.57</v>
      </c>
      <c r="D1311" s="282" t="s">
        <v>1380</v>
      </c>
      <c r="E1311" s="274" t="s">
        <v>4890</v>
      </c>
      <c r="F1311" s="272" t="s">
        <v>1496</v>
      </c>
      <c r="G1311" s="272" t="s">
        <v>3464</v>
      </c>
      <c r="H1311" s="293">
        <v>1144</v>
      </c>
      <c r="I1311" s="294">
        <v>482</v>
      </c>
      <c r="J1311" s="277">
        <f t="shared" si="68"/>
        <v>1144</v>
      </c>
      <c r="K1311" s="277">
        <f t="shared" si="68"/>
        <v>482</v>
      </c>
    </row>
    <row r="1312" spans="1:11" ht="28.95" customHeight="1" x14ac:dyDescent="0.3">
      <c r="A1312" s="276">
        <f t="shared" si="70"/>
        <v>1254</v>
      </c>
      <c r="B1312" s="272" t="s">
        <v>1770</v>
      </c>
      <c r="C1312" s="297">
        <v>39.58</v>
      </c>
      <c r="D1312" s="282" t="s">
        <v>1380</v>
      </c>
      <c r="E1312" s="274" t="s">
        <v>4891</v>
      </c>
      <c r="F1312" s="272" t="s">
        <v>1496</v>
      </c>
      <c r="G1312" s="272" t="s">
        <v>3515</v>
      </c>
      <c r="H1312" s="293">
        <v>3274</v>
      </c>
      <c r="I1312" s="294">
        <v>695</v>
      </c>
      <c r="J1312" s="277">
        <f t="shared" si="68"/>
        <v>3274</v>
      </c>
      <c r="K1312" s="277">
        <f t="shared" si="68"/>
        <v>695</v>
      </c>
    </row>
    <row r="1313" spans="1:11" ht="28.95" customHeight="1" x14ac:dyDescent="0.3">
      <c r="A1313" s="276">
        <f t="shared" si="70"/>
        <v>1255</v>
      </c>
      <c r="B1313" s="272" t="s">
        <v>1770</v>
      </c>
      <c r="C1313" s="297">
        <v>39.590000000000003</v>
      </c>
      <c r="D1313" s="282" t="s">
        <v>1380</v>
      </c>
      <c r="E1313" s="274" t="s">
        <v>4892</v>
      </c>
      <c r="F1313" s="272" t="s">
        <v>1496</v>
      </c>
      <c r="G1313" s="272" t="s">
        <v>3515</v>
      </c>
      <c r="H1313" s="293">
        <v>3495</v>
      </c>
      <c r="I1313" s="294">
        <v>574</v>
      </c>
      <c r="J1313" s="277">
        <f t="shared" si="68"/>
        <v>3495</v>
      </c>
      <c r="K1313" s="277">
        <f t="shared" si="68"/>
        <v>574</v>
      </c>
    </row>
    <row r="1314" spans="1:11" ht="28.95" customHeight="1" x14ac:dyDescent="0.3">
      <c r="A1314" s="276">
        <f t="shared" si="70"/>
        <v>1256</v>
      </c>
      <c r="B1314" s="272" t="s">
        <v>1770</v>
      </c>
      <c r="C1314" s="297">
        <v>39.6</v>
      </c>
      <c r="D1314" s="282" t="s">
        <v>1380</v>
      </c>
      <c r="E1314" s="274" t="s">
        <v>4893</v>
      </c>
      <c r="F1314" s="272" t="s">
        <v>1496</v>
      </c>
      <c r="G1314" s="272" t="s">
        <v>3515</v>
      </c>
      <c r="H1314" s="293">
        <v>1706</v>
      </c>
      <c r="I1314" s="294">
        <v>614</v>
      </c>
      <c r="J1314" s="277">
        <f t="shared" si="68"/>
        <v>1706</v>
      </c>
      <c r="K1314" s="277">
        <f t="shared" si="68"/>
        <v>614</v>
      </c>
    </row>
    <row r="1315" spans="1:11" ht="28.95" customHeight="1" x14ac:dyDescent="0.3">
      <c r="A1315" s="276">
        <f t="shared" si="70"/>
        <v>1257</v>
      </c>
      <c r="B1315" s="272" t="s">
        <v>1770</v>
      </c>
      <c r="C1315" s="297">
        <v>39.61</v>
      </c>
      <c r="D1315" s="282" t="s">
        <v>1380</v>
      </c>
      <c r="E1315" s="274" t="s">
        <v>4894</v>
      </c>
      <c r="F1315" s="272" t="s">
        <v>1496</v>
      </c>
      <c r="G1315" s="272" t="s">
        <v>3515</v>
      </c>
      <c r="H1315" s="293">
        <v>1888</v>
      </c>
      <c r="I1315" s="294">
        <v>614</v>
      </c>
      <c r="J1315" s="277">
        <f t="shared" si="68"/>
        <v>1888</v>
      </c>
      <c r="K1315" s="277">
        <f t="shared" si="68"/>
        <v>614</v>
      </c>
    </row>
    <row r="1316" spans="1:11" ht="28.95" customHeight="1" x14ac:dyDescent="0.3">
      <c r="A1316" s="276">
        <f t="shared" si="70"/>
        <v>1258</v>
      </c>
      <c r="B1316" s="272" t="s">
        <v>1770</v>
      </c>
      <c r="C1316" s="297">
        <v>39.619999999999997</v>
      </c>
      <c r="D1316" s="282" t="s">
        <v>1380</v>
      </c>
      <c r="E1316" s="274" t="s">
        <v>4895</v>
      </c>
      <c r="F1316" s="272" t="s">
        <v>1496</v>
      </c>
      <c r="G1316" s="272" t="s">
        <v>3515</v>
      </c>
      <c r="H1316" s="293">
        <v>1283</v>
      </c>
      <c r="I1316" s="294">
        <v>521</v>
      </c>
      <c r="J1316" s="277">
        <f t="shared" si="68"/>
        <v>1283</v>
      </c>
      <c r="K1316" s="277">
        <f t="shared" si="68"/>
        <v>521</v>
      </c>
    </row>
    <row r="1317" spans="1:11" ht="28.95" customHeight="1" x14ac:dyDescent="0.3">
      <c r="A1317" s="276">
        <f t="shared" si="70"/>
        <v>1259</v>
      </c>
      <c r="B1317" s="272" t="s">
        <v>1770</v>
      </c>
      <c r="C1317" s="297">
        <v>39.630000000000003</v>
      </c>
      <c r="D1317" s="282" t="s">
        <v>1380</v>
      </c>
      <c r="E1317" s="274" t="s">
        <v>4896</v>
      </c>
      <c r="F1317" s="272" t="s">
        <v>1496</v>
      </c>
      <c r="G1317" s="272" t="s">
        <v>3515</v>
      </c>
      <c r="H1317" s="293">
        <v>8691</v>
      </c>
      <c r="I1317" s="294">
        <v>2021</v>
      </c>
      <c r="J1317" s="277">
        <f t="shared" si="68"/>
        <v>8691</v>
      </c>
      <c r="K1317" s="277">
        <f t="shared" si="68"/>
        <v>2021</v>
      </c>
    </row>
    <row r="1318" spans="1:11" ht="28.95" customHeight="1" x14ac:dyDescent="0.3">
      <c r="A1318" s="276">
        <f t="shared" si="70"/>
        <v>1260</v>
      </c>
      <c r="B1318" s="272" t="s">
        <v>1770</v>
      </c>
      <c r="C1318" s="297">
        <v>39.64</v>
      </c>
      <c r="D1318" s="282" t="s">
        <v>1380</v>
      </c>
      <c r="E1318" s="274" t="s">
        <v>4897</v>
      </c>
      <c r="F1318" s="272" t="s">
        <v>1496</v>
      </c>
      <c r="G1318" s="272" t="s">
        <v>3515</v>
      </c>
      <c r="H1318" s="293">
        <v>8152</v>
      </c>
      <c r="I1318" s="294">
        <v>2620</v>
      </c>
      <c r="J1318" s="277">
        <f t="shared" si="68"/>
        <v>8152</v>
      </c>
      <c r="K1318" s="277">
        <f t="shared" si="68"/>
        <v>2620</v>
      </c>
    </row>
    <row r="1319" spans="1:11" ht="28.95" customHeight="1" x14ac:dyDescent="0.3">
      <c r="A1319" s="276">
        <f t="shared" si="70"/>
        <v>1261</v>
      </c>
      <c r="B1319" s="272" t="s">
        <v>1770</v>
      </c>
      <c r="C1319" s="297">
        <v>39.65</v>
      </c>
      <c r="D1319" s="282" t="s">
        <v>1380</v>
      </c>
      <c r="E1319" s="274" t="s">
        <v>4898</v>
      </c>
      <c r="F1319" s="272" t="s">
        <v>1496</v>
      </c>
      <c r="G1319" s="272" t="s">
        <v>3515</v>
      </c>
      <c r="H1319" s="293">
        <v>9387</v>
      </c>
      <c r="I1319" s="294">
        <v>4068</v>
      </c>
      <c r="J1319" s="277">
        <f t="shared" si="68"/>
        <v>9387</v>
      </c>
      <c r="K1319" s="277">
        <f t="shared" si="68"/>
        <v>4068</v>
      </c>
    </row>
    <row r="1320" spans="1:11" ht="28.95" customHeight="1" x14ac:dyDescent="0.3">
      <c r="A1320" s="276">
        <f t="shared" si="70"/>
        <v>1262</v>
      </c>
      <c r="B1320" s="272" t="s">
        <v>1770</v>
      </c>
      <c r="C1320" s="297">
        <v>39.659999999999997</v>
      </c>
      <c r="D1320" s="282" t="s">
        <v>1380</v>
      </c>
      <c r="E1320" s="274" t="s">
        <v>4899</v>
      </c>
      <c r="F1320" s="272" t="s">
        <v>1496</v>
      </c>
      <c r="G1320" s="272" t="s">
        <v>3515</v>
      </c>
      <c r="H1320" s="293">
        <v>3520</v>
      </c>
      <c r="I1320" s="294">
        <v>1237</v>
      </c>
      <c r="J1320" s="277">
        <f t="shared" si="68"/>
        <v>3520</v>
      </c>
      <c r="K1320" s="277">
        <f t="shared" si="68"/>
        <v>1237</v>
      </c>
    </row>
    <row r="1321" spans="1:11" ht="28.95" customHeight="1" x14ac:dyDescent="0.3">
      <c r="A1321" s="276">
        <f t="shared" si="70"/>
        <v>1263</v>
      </c>
      <c r="B1321" s="272" t="s">
        <v>1770</v>
      </c>
      <c r="C1321" s="297">
        <v>39.68</v>
      </c>
      <c r="D1321" s="282" t="s">
        <v>1380</v>
      </c>
      <c r="E1321" s="274" t="s">
        <v>4900</v>
      </c>
      <c r="F1321" s="272" t="s">
        <v>1496</v>
      </c>
      <c r="G1321" s="272" t="s">
        <v>3515</v>
      </c>
      <c r="H1321" s="293">
        <v>3467</v>
      </c>
      <c r="I1321" s="294">
        <v>1370</v>
      </c>
      <c r="J1321" s="277">
        <f t="shared" si="68"/>
        <v>3467</v>
      </c>
      <c r="K1321" s="277">
        <f t="shared" si="68"/>
        <v>1370</v>
      </c>
    </row>
    <row r="1322" spans="1:11" ht="28.95" customHeight="1" x14ac:dyDescent="0.3">
      <c r="A1322" s="276">
        <f t="shared" si="70"/>
        <v>1264</v>
      </c>
      <c r="B1322" s="272" t="s">
        <v>1770</v>
      </c>
      <c r="C1322" s="297">
        <v>39.69</v>
      </c>
      <c r="D1322" s="282" t="s">
        <v>1380</v>
      </c>
      <c r="E1322" s="274" t="s">
        <v>546</v>
      </c>
      <c r="F1322" s="272" t="s">
        <v>4206</v>
      </c>
      <c r="G1322" s="272" t="s">
        <v>3515</v>
      </c>
      <c r="H1322" s="293">
        <v>5600</v>
      </c>
      <c r="I1322" s="294">
        <v>924</v>
      </c>
      <c r="J1322" s="277">
        <f t="shared" si="68"/>
        <v>5600</v>
      </c>
      <c r="K1322" s="277">
        <f t="shared" si="68"/>
        <v>924</v>
      </c>
    </row>
    <row r="1323" spans="1:11" ht="28.95" customHeight="1" x14ac:dyDescent="0.3">
      <c r="A1323" s="276">
        <f t="shared" si="70"/>
        <v>1265</v>
      </c>
      <c r="B1323" s="272" t="s">
        <v>1770</v>
      </c>
      <c r="C1323" s="297">
        <v>39.700000000000003</v>
      </c>
      <c r="D1323" s="282" t="s">
        <v>1380</v>
      </c>
      <c r="E1323" s="274" t="s">
        <v>4901</v>
      </c>
      <c r="F1323" s="272" t="s">
        <v>1496</v>
      </c>
      <c r="G1323" s="272" t="s">
        <v>3515</v>
      </c>
      <c r="H1323" s="293">
        <v>3168</v>
      </c>
      <c r="I1323" s="294">
        <v>807</v>
      </c>
      <c r="J1323" s="277">
        <f t="shared" si="68"/>
        <v>3168</v>
      </c>
      <c r="K1323" s="277">
        <f t="shared" si="68"/>
        <v>807</v>
      </c>
    </row>
    <row r="1324" spans="1:11" ht="28.95" customHeight="1" x14ac:dyDescent="0.3">
      <c r="A1324" s="276">
        <f t="shared" si="70"/>
        <v>1266</v>
      </c>
      <c r="B1324" s="272" t="s">
        <v>1770</v>
      </c>
      <c r="C1324" s="297">
        <v>39.71</v>
      </c>
      <c r="D1324" s="282" t="s">
        <v>1380</v>
      </c>
      <c r="E1324" s="274" t="s">
        <v>4902</v>
      </c>
      <c r="F1324" s="272" t="s">
        <v>1496</v>
      </c>
      <c r="G1324" s="272" t="s">
        <v>3515</v>
      </c>
      <c r="H1324" s="293">
        <v>1771</v>
      </c>
      <c r="I1324" s="294">
        <v>266</v>
      </c>
      <c r="J1324" s="277">
        <f t="shared" si="68"/>
        <v>1771</v>
      </c>
      <c r="K1324" s="277">
        <f t="shared" si="68"/>
        <v>266</v>
      </c>
    </row>
    <row r="1325" spans="1:11" ht="28.95" customHeight="1" x14ac:dyDescent="0.3">
      <c r="A1325" s="276">
        <f t="shared" si="70"/>
        <v>1267</v>
      </c>
      <c r="B1325" s="272" t="s">
        <v>1770</v>
      </c>
      <c r="C1325" s="297">
        <v>39.72</v>
      </c>
      <c r="D1325" s="282" t="s">
        <v>1380</v>
      </c>
      <c r="E1325" s="274" t="s">
        <v>4903</v>
      </c>
      <c r="F1325" s="272" t="s">
        <v>1496</v>
      </c>
      <c r="G1325" s="272" t="s">
        <v>3515</v>
      </c>
      <c r="H1325" s="293">
        <v>4046</v>
      </c>
      <c r="I1325" s="294">
        <v>1038</v>
      </c>
      <c r="J1325" s="277">
        <f t="shared" si="68"/>
        <v>4046</v>
      </c>
      <c r="K1325" s="277">
        <f t="shared" si="68"/>
        <v>1038</v>
      </c>
    </row>
    <row r="1326" spans="1:11" ht="28.95" customHeight="1" x14ac:dyDescent="0.3">
      <c r="A1326" s="276">
        <f t="shared" si="70"/>
        <v>1268</v>
      </c>
      <c r="B1326" s="272" t="s">
        <v>1770</v>
      </c>
      <c r="C1326" s="297">
        <v>39.729999999999997</v>
      </c>
      <c r="D1326" s="282" t="s">
        <v>1380</v>
      </c>
      <c r="E1326" s="274" t="s">
        <v>4904</v>
      </c>
      <c r="F1326" s="272" t="s">
        <v>1496</v>
      </c>
      <c r="G1326" s="272" t="s">
        <v>3515</v>
      </c>
      <c r="H1326" s="293">
        <v>3968</v>
      </c>
      <c r="I1326" s="294">
        <v>1230</v>
      </c>
      <c r="J1326" s="277">
        <f t="shared" si="68"/>
        <v>3968</v>
      </c>
      <c r="K1326" s="277">
        <f t="shared" si="68"/>
        <v>1230</v>
      </c>
    </row>
    <row r="1327" spans="1:11" ht="28.95" customHeight="1" x14ac:dyDescent="0.3">
      <c r="A1327" s="276">
        <f t="shared" si="70"/>
        <v>1269</v>
      </c>
      <c r="B1327" s="272" t="s">
        <v>1770</v>
      </c>
      <c r="C1327" s="297">
        <v>39.74</v>
      </c>
      <c r="D1327" s="282" t="s">
        <v>1380</v>
      </c>
      <c r="E1327" s="274" t="s">
        <v>548</v>
      </c>
      <c r="F1327" s="272" t="s">
        <v>1496</v>
      </c>
      <c r="G1327" s="272" t="s">
        <v>3515</v>
      </c>
      <c r="H1327" s="293">
        <v>3000</v>
      </c>
      <c r="I1327" s="294">
        <v>912</v>
      </c>
      <c r="J1327" s="277">
        <f t="shared" si="68"/>
        <v>3000</v>
      </c>
      <c r="K1327" s="277">
        <f t="shared" si="68"/>
        <v>912</v>
      </c>
    </row>
    <row r="1328" spans="1:11" ht="28.95" customHeight="1" x14ac:dyDescent="0.3">
      <c r="A1328" s="276">
        <f t="shared" si="70"/>
        <v>1270</v>
      </c>
      <c r="B1328" s="272" t="s">
        <v>1770</v>
      </c>
      <c r="C1328" s="297">
        <v>39.75</v>
      </c>
      <c r="D1328" s="282" t="s">
        <v>1380</v>
      </c>
      <c r="E1328" s="274" t="s">
        <v>4905</v>
      </c>
      <c r="F1328" s="272" t="s">
        <v>1496</v>
      </c>
      <c r="G1328" s="272" t="s">
        <v>3515</v>
      </c>
      <c r="H1328" s="293">
        <v>828</v>
      </c>
      <c r="I1328" s="294">
        <v>764</v>
      </c>
      <c r="J1328" s="277">
        <f t="shared" si="68"/>
        <v>828</v>
      </c>
      <c r="K1328" s="277">
        <f t="shared" si="68"/>
        <v>764</v>
      </c>
    </row>
    <row r="1329" spans="1:11" ht="28.95" customHeight="1" x14ac:dyDescent="0.3">
      <c r="A1329" s="276">
        <f t="shared" si="70"/>
        <v>1271</v>
      </c>
      <c r="B1329" s="272" t="s">
        <v>1770</v>
      </c>
      <c r="C1329" s="297">
        <v>39.76</v>
      </c>
      <c r="D1329" s="282" t="s">
        <v>1380</v>
      </c>
      <c r="E1329" s="274" t="s">
        <v>4906</v>
      </c>
      <c r="F1329" s="272" t="s">
        <v>1496</v>
      </c>
      <c r="G1329" s="272" t="s">
        <v>3515</v>
      </c>
      <c r="H1329" s="293">
        <v>5870</v>
      </c>
      <c r="I1329" s="294">
        <v>1794</v>
      </c>
      <c r="J1329" s="277">
        <f t="shared" si="68"/>
        <v>5870</v>
      </c>
      <c r="K1329" s="277">
        <f t="shared" si="68"/>
        <v>1794</v>
      </c>
    </row>
    <row r="1330" spans="1:11" ht="28.95" customHeight="1" x14ac:dyDescent="0.3">
      <c r="A1330" s="276">
        <f t="shared" si="70"/>
        <v>1272</v>
      </c>
      <c r="B1330" s="272" t="s">
        <v>1770</v>
      </c>
      <c r="C1330" s="297">
        <v>39.770000000000003</v>
      </c>
      <c r="D1330" s="282" t="s">
        <v>1380</v>
      </c>
      <c r="E1330" s="274" t="s">
        <v>4907</v>
      </c>
      <c r="F1330" s="272" t="s">
        <v>1496</v>
      </c>
      <c r="G1330" s="272" t="s">
        <v>3515</v>
      </c>
      <c r="H1330" s="293">
        <v>4035</v>
      </c>
      <c r="I1330" s="294">
        <v>1138</v>
      </c>
      <c r="J1330" s="277">
        <f t="shared" si="68"/>
        <v>4035</v>
      </c>
      <c r="K1330" s="277">
        <f t="shared" si="68"/>
        <v>1138</v>
      </c>
    </row>
    <row r="1331" spans="1:11" ht="28.95" customHeight="1" x14ac:dyDescent="0.3">
      <c r="A1331" s="276">
        <f t="shared" si="70"/>
        <v>1273</v>
      </c>
      <c r="B1331" s="272" t="s">
        <v>1770</v>
      </c>
      <c r="C1331" s="297">
        <v>39.78</v>
      </c>
      <c r="D1331" s="282" t="s">
        <v>1380</v>
      </c>
      <c r="E1331" s="274" t="s">
        <v>4908</v>
      </c>
      <c r="F1331" s="272" t="s">
        <v>1496</v>
      </c>
      <c r="G1331" s="272" t="s">
        <v>3515</v>
      </c>
      <c r="H1331" s="293">
        <v>3951</v>
      </c>
      <c r="I1331" s="294">
        <v>1086</v>
      </c>
      <c r="J1331" s="277">
        <f t="shared" si="68"/>
        <v>3951</v>
      </c>
      <c r="K1331" s="277">
        <f t="shared" si="68"/>
        <v>1086</v>
      </c>
    </row>
    <row r="1332" spans="1:11" ht="28.95" customHeight="1" x14ac:dyDescent="0.3">
      <c r="A1332" s="276">
        <f t="shared" si="70"/>
        <v>1274</v>
      </c>
      <c r="B1332" s="272" t="s">
        <v>1770</v>
      </c>
      <c r="C1332" s="297">
        <v>39.79</v>
      </c>
      <c r="D1332" s="282" t="s">
        <v>1380</v>
      </c>
      <c r="E1332" s="274" t="s">
        <v>4909</v>
      </c>
      <c r="F1332" s="272" t="s">
        <v>4211</v>
      </c>
      <c r="G1332" s="272" t="s">
        <v>3515</v>
      </c>
      <c r="H1332" s="293">
        <v>2645</v>
      </c>
      <c r="I1332" s="294">
        <v>1086</v>
      </c>
      <c r="J1332" s="277">
        <f t="shared" si="68"/>
        <v>2645</v>
      </c>
      <c r="K1332" s="277">
        <f t="shared" si="68"/>
        <v>1086</v>
      </c>
    </row>
    <row r="1333" spans="1:11" ht="28.95" customHeight="1" x14ac:dyDescent="0.3">
      <c r="A1333" s="276">
        <f t="shared" si="70"/>
        <v>1275</v>
      </c>
      <c r="B1333" s="272" t="s">
        <v>1770</v>
      </c>
      <c r="C1333" s="297">
        <v>39.799999999999997</v>
      </c>
      <c r="D1333" s="282" t="s">
        <v>1380</v>
      </c>
      <c r="E1333" s="274" t="s">
        <v>4910</v>
      </c>
      <c r="F1333" s="272" t="s">
        <v>1496</v>
      </c>
      <c r="G1333" s="272" t="s">
        <v>3515</v>
      </c>
      <c r="H1333" s="293">
        <v>5451</v>
      </c>
      <c r="I1333" s="294">
        <v>1899</v>
      </c>
      <c r="J1333" s="277">
        <f t="shared" si="68"/>
        <v>5451</v>
      </c>
      <c r="K1333" s="277">
        <f t="shared" si="68"/>
        <v>1899</v>
      </c>
    </row>
    <row r="1334" spans="1:11" ht="28.95" customHeight="1" x14ac:dyDescent="0.3">
      <c r="A1334" s="276">
        <f t="shared" si="70"/>
        <v>1276</v>
      </c>
      <c r="B1334" s="272" t="s">
        <v>1770</v>
      </c>
      <c r="C1334" s="297">
        <v>39.81</v>
      </c>
      <c r="D1334" s="282" t="s">
        <v>1380</v>
      </c>
      <c r="E1334" s="274" t="s">
        <v>4911</v>
      </c>
      <c r="F1334" s="272" t="s">
        <v>1496</v>
      </c>
      <c r="G1334" s="272" t="s">
        <v>3515</v>
      </c>
      <c r="H1334" s="293">
        <v>6306</v>
      </c>
      <c r="I1334" s="294">
        <v>1042</v>
      </c>
      <c r="J1334" s="277">
        <f t="shared" si="68"/>
        <v>6306</v>
      </c>
      <c r="K1334" s="277">
        <f t="shared" si="68"/>
        <v>1042</v>
      </c>
    </row>
    <row r="1335" spans="1:11" ht="28.95" customHeight="1" x14ac:dyDescent="0.3">
      <c r="A1335" s="276">
        <f t="shared" si="70"/>
        <v>1277</v>
      </c>
      <c r="B1335" s="272" t="s">
        <v>1770</v>
      </c>
      <c r="C1335" s="297">
        <v>39.82</v>
      </c>
      <c r="D1335" s="282" t="s">
        <v>1380</v>
      </c>
      <c r="E1335" s="274" t="s">
        <v>4912</v>
      </c>
      <c r="F1335" s="272" t="s">
        <v>1496</v>
      </c>
      <c r="G1335" s="272" t="s">
        <v>3515</v>
      </c>
      <c r="H1335" s="293">
        <v>6548</v>
      </c>
      <c r="I1335" s="294">
        <v>1042</v>
      </c>
      <c r="J1335" s="277">
        <f t="shared" si="68"/>
        <v>6548</v>
      </c>
      <c r="K1335" s="277">
        <f t="shared" si="68"/>
        <v>1042</v>
      </c>
    </row>
    <row r="1336" spans="1:11" ht="28.95" customHeight="1" x14ac:dyDescent="0.3">
      <c r="A1336" s="276">
        <f t="shared" si="70"/>
        <v>1278</v>
      </c>
      <c r="B1336" s="272" t="s">
        <v>1770</v>
      </c>
      <c r="C1336" s="297">
        <v>39.83</v>
      </c>
      <c r="D1336" s="282" t="s">
        <v>1380</v>
      </c>
      <c r="E1336" s="274" t="s">
        <v>4913</v>
      </c>
      <c r="F1336" s="272" t="s">
        <v>1496</v>
      </c>
      <c r="G1336" s="272" t="s">
        <v>3515</v>
      </c>
      <c r="H1336" s="293">
        <v>3193</v>
      </c>
      <c r="I1336" s="294">
        <v>544</v>
      </c>
      <c r="J1336" s="277">
        <f t="shared" si="68"/>
        <v>3193</v>
      </c>
      <c r="K1336" s="277">
        <f t="shared" si="68"/>
        <v>544</v>
      </c>
    </row>
    <row r="1337" spans="1:11" ht="28.95" customHeight="1" x14ac:dyDescent="0.3">
      <c r="A1337" s="276">
        <f t="shared" si="70"/>
        <v>1279</v>
      </c>
      <c r="B1337" s="272" t="s">
        <v>1770</v>
      </c>
      <c r="C1337" s="297">
        <v>39.840000000000003</v>
      </c>
      <c r="D1337" s="282" t="s">
        <v>1380</v>
      </c>
      <c r="E1337" s="274" t="s">
        <v>4914</v>
      </c>
      <c r="F1337" s="272" t="s">
        <v>4915</v>
      </c>
      <c r="G1337" s="272" t="s">
        <v>3515</v>
      </c>
      <c r="H1337" s="293">
        <v>3701</v>
      </c>
      <c r="I1337" s="294">
        <v>583</v>
      </c>
      <c r="J1337" s="277">
        <f t="shared" si="68"/>
        <v>3701</v>
      </c>
      <c r="K1337" s="277">
        <f t="shared" si="68"/>
        <v>583</v>
      </c>
    </row>
    <row r="1338" spans="1:11" ht="28.95" customHeight="1" x14ac:dyDescent="0.3">
      <c r="A1338" s="276">
        <f t="shared" si="70"/>
        <v>1280</v>
      </c>
      <c r="B1338" s="272" t="s">
        <v>1770</v>
      </c>
      <c r="C1338" s="297">
        <v>39.85</v>
      </c>
      <c r="D1338" s="282" t="s">
        <v>1380</v>
      </c>
      <c r="E1338" s="274" t="s">
        <v>4916</v>
      </c>
      <c r="F1338" s="272" t="s">
        <v>4915</v>
      </c>
      <c r="G1338" s="272" t="s">
        <v>3515</v>
      </c>
      <c r="H1338" s="293">
        <v>4449</v>
      </c>
      <c r="I1338" s="294">
        <v>583</v>
      </c>
      <c r="J1338" s="277">
        <f t="shared" si="68"/>
        <v>4449</v>
      </c>
      <c r="K1338" s="277">
        <f t="shared" si="68"/>
        <v>583</v>
      </c>
    </row>
    <row r="1339" spans="1:11" ht="28.95" customHeight="1" x14ac:dyDescent="0.3">
      <c r="A1339" s="276">
        <f t="shared" si="70"/>
        <v>1281</v>
      </c>
      <c r="B1339" s="272" t="s">
        <v>1770</v>
      </c>
      <c r="C1339" s="297">
        <v>39.86</v>
      </c>
      <c r="D1339" s="282" t="s">
        <v>1380</v>
      </c>
      <c r="E1339" s="274" t="s">
        <v>4917</v>
      </c>
      <c r="F1339" s="272" t="s">
        <v>4918</v>
      </c>
      <c r="G1339" s="272" t="s">
        <v>3515</v>
      </c>
      <c r="H1339" s="293">
        <v>2814</v>
      </c>
      <c r="I1339" s="294">
        <v>897</v>
      </c>
      <c r="J1339" s="277">
        <f t="shared" si="68"/>
        <v>2814</v>
      </c>
      <c r="K1339" s="277">
        <f t="shared" si="68"/>
        <v>897</v>
      </c>
    </row>
    <row r="1340" spans="1:11" ht="28.95" customHeight="1" x14ac:dyDescent="0.3">
      <c r="A1340" s="276">
        <f t="shared" si="70"/>
        <v>1282</v>
      </c>
      <c r="B1340" s="272" t="s">
        <v>1770</v>
      </c>
      <c r="C1340" s="297">
        <v>39.869999999999997</v>
      </c>
      <c r="D1340" s="282" t="s">
        <v>1380</v>
      </c>
      <c r="E1340" s="274" t="s">
        <v>4919</v>
      </c>
      <c r="F1340" s="272" t="s">
        <v>1496</v>
      </c>
      <c r="G1340" s="272" t="s">
        <v>3438</v>
      </c>
      <c r="H1340" s="293">
        <v>135716</v>
      </c>
      <c r="I1340" s="294">
        <v>21886</v>
      </c>
      <c r="J1340" s="277">
        <f t="shared" si="68"/>
        <v>135716</v>
      </c>
      <c r="K1340" s="277">
        <f t="shared" si="68"/>
        <v>21886</v>
      </c>
    </row>
    <row r="1341" spans="1:11" ht="28.95" customHeight="1" x14ac:dyDescent="0.3">
      <c r="A1341" s="276">
        <f t="shared" si="70"/>
        <v>1283</v>
      </c>
      <c r="B1341" s="272" t="s">
        <v>1770</v>
      </c>
      <c r="C1341" s="297">
        <v>39.880000000000003</v>
      </c>
      <c r="D1341" s="282" t="s">
        <v>1380</v>
      </c>
      <c r="E1341" s="274" t="s">
        <v>4920</v>
      </c>
      <c r="F1341" s="272" t="s">
        <v>1496</v>
      </c>
      <c r="G1341" s="272" t="s">
        <v>3515</v>
      </c>
      <c r="H1341" s="293">
        <v>1052</v>
      </c>
      <c r="I1341" s="294">
        <v>234</v>
      </c>
      <c r="J1341" s="277">
        <f t="shared" si="68"/>
        <v>1052</v>
      </c>
      <c r="K1341" s="277">
        <f t="shared" si="68"/>
        <v>234</v>
      </c>
    </row>
    <row r="1342" spans="1:11" ht="28.95" customHeight="1" x14ac:dyDescent="0.3">
      <c r="A1342" s="276">
        <f t="shared" si="70"/>
        <v>1284</v>
      </c>
      <c r="B1342" s="272" t="s">
        <v>1770</v>
      </c>
      <c r="C1342" s="297">
        <v>39.89</v>
      </c>
      <c r="D1342" s="282" t="s">
        <v>1380</v>
      </c>
      <c r="E1342" s="274" t="s">
        <v>4921</v>
      </c>
      <c r="F1342" s="272" t="s">
        <v>4206</v>
      </c>
      <c r="G1342" s="272" t="s">
        <v>3515</v>
      </c>
      <c r="H1342" s="293">
        <v>4298</v>
      </c>
      <c r="I1342" s="294">
        <v>234</v>
      </c>
      <c r="J1342" s="277">
        <f t="shared" si="68"/>
        <v>4298</v>
      </c>
      <c r="K1342" s="277">
        <f t="shared" si="68"/>
        <v>234</v>
      </c>
    </row>
    <row r="1343" spans="1:11" ht="28.95" customHeight="1" x14ac:dyDescent="0.3">
      <c r="A1343" s="276">
        <f t="shared" si="70"/>
        <v>1285</v>
      </c>
      <c r="B1343" s="272" t="s">
        <v>1770</v>
      </c>
      <c r="C1343" s="297">
        <v>39.9</v>
      </c>
      <c r="D1343" s="282" t="s">
        <v>1380</v>
      </c>
      <c r="E1343" s="274" t="s">
        <v>4922</v>
      </c>
      <c r="F1343" s="272" t="s">
        <v>1496</v>
      </c>
      <c r="G1343" s="272" t="s">
        <v>3515</v>
      </c>
      <c r="H1343" s="293">
        <v>649</v>
      </c>
      <c r="I1343" s="294">
        <v>234</v>
      </c>
      <c r="J1343" s="277">
        <f t="shared" si="68"/>
        <v>649</v>
      </c>
      <c r="K1343" s="277">
        <f t="shared" si="68"/>
        <v>234</v>
      </c>
    </row>
    <row r="1344" spans="1:11" ht="28.95" customHeight="1" x14ac:dyDescent="0.3">
      <c r="A1344" s="276">
        <f t="shared" si="70"/>
        <v>1286</v>
      </c>
      <c r="B1344" s="272" t="s">
        <v>1770</v>
      </c>
      <c r="C1344" s="297">
        <v>39.92</v>
      </c>
      <c r="D1344" s="282" t="s">
        <v>1380</v>
      </c>
      <c r="E1344" s="274" t="s">
        <v>4923</v>
      </c>
      <c r="F1344" s="272" t="s">
        <v>4211</v>
      </c>
      <c r="G1344" s="272" t="s">
        <v>3464</v>
      </c>
      <c r="H1344" s="293">
        <v>1344</v>
      </c>
      <c r="I1344" s="294">
        <v>163</v>
      </c>
      <c r="J1344" s="277">
        <f t="shared" si="68"/>
        <v>1344</v>
      </c>
      <c r="K1344" s="277">
        <f t="shared" si="68"/>
        <v>163</v>
      </c>
    </row>
    <row r="1345" spans="1:11" ht="28.95" customHeight="1" x14ac:dyDescent="0.3">
      <c r="A1345" s="276">
        <f t="shared" si="70"/>
        <v>1287</v>
      </c>
      <c r="B1345" s="272" t="s">
        <v>1770</v>
      </c>
      <c r="C1345" s="297">
        <v>39.93</v>
      </c>
      <c r="D1345" s="282" t="s">
        <v>1380</v>
      </c>
      <c r="E1345" s="274" t="s">
        <v>4924</v>
      </c>
      <c r="F1345" s="272" t="s">
        <v>4211</v>
      </c>
      <c r="G1345" s="272" t="s">
        <v>3464</v>
      </c>
      <c r="H1345" s="293">
        <v>140</v>
      </c>
      <c r="I1345" s="294">
        <v>39</v>
      </c>
      <c r="J1345" s="277">
        <f t="shared" si="68"/>
        <v>140</v>
      </c>
      <c r="K1345" s="277">
        <f t="shared" si="68"/>
        <v>39</v>
      </c>
    </row>
    <row r="1346" spans="1:11" ht="28.95" customHeight="1" x14ac:dyDescent="0.3">
      <c r="A1346" s="276">
        <f t="shared" si="70"/>
        <v>1288</v>
      </c>
      <c r="B1346" s="272" t="s">
        <v>1770</v>
      </c>
      <c r="C1346" s="297">
        <v>39.94</v>
      </c>
      <c r="D1346" s="282" t="s">
        <v>1380</v>
      </c>
      <c r="E1346" s="274" t="s">
        <v>4925</v>
      </c>
      <c r="F1346" s="272" t="s">
        <v>1496</v>
      </c>
      <c r="G1346" s="272" t="s">
        <v>3515</v>
      </c>
      <c r="H1346" s="293">
        <v>2859</v>
      </c>
      <c r="I1346" s="294">
        <v>1055</v>
      </c>
      <c r="J1346" s="277">
        <f t="shared" si="68"/>
        <v>2859</v>
      </c>
      <c r="K1346" s="277">
        <f t="shared" si="68"/>
        <v>1055</v>
      </c>
    </row>
    <row r="1347" spans="1:11" ht="28.95" customHeight="1" x14ac:dyDescent="0.3">
      <c r="A1347" s="276">
        <f t="shared" si="70"/>
        <v>1289</v>
      </c>
      <c r="B1347" s="272" t="s">
        <v>1770</v>
      </c>
      <c r="C1347" s="297">
        <v>39.950000000000003</v>
      </c>
      <c r="D1347" s="282" t="s">
        <v>1380</v>
      </c>
      <c r="E1347" s="274" t="s">
        <v>4926</v>
      </c>
      <c r="F1347" s="272" t="s">
        <v>1496</v>
      </c>
      <c r="G1347" s="272" t="s">
        <v>3515</v>
      </c>
      <c r="H1347" s="293">
        <v>3784</v>
      </c>
      <c r="I1347" s="294">
        <v>931</v>
      </c>
      <c r="J1347" s="277">
        <f t="shared" si="68"/>
        <v>3784</v>
      </c>
      <c r="K1347" s="277">
        <f t="shared" si="68"/>
        <v>931</v>
      </c>
    </row>
    <row r="1348" spans="1:11" ht="28.95" customHeight="1" x14ac:dyDescent="0.3">
      <c r="A1348" s="276">
        <f t="shared" si="70"/>
        <v>1290</v>
      </c>
      <c r="B1348" s="272" t="s">
        <v>1770</v>
      </c>
      <c r="C1348" s="297">
        <v>39.96</v>
      </c>
      <c r="D1348" s="282" t="s">
        <v>1380</v>
      </c>
      <c r="E1348" s="274" t="s">
        <v>555</v>
      </c>
      <c r="F1348" s="272" t="s">
        <v>1496</v>
      </c>
      <c r="G1348" s="272" t="s">
        <v>3515</v>
      </c>
      <c r="H1348" s="293">
        <v>7654</v>
      </c>
      <c r="I1348" s="294">
        <v>1368</v>
      </c>
      <c r="J1348" s="277">
        <f t="shared" si="68"/>
        <v>7654</v>
      </c>
      <c r="K1348" s="277">
        <f t="shared" si="68"/>
        <v>1368</v>
      </c>
    </row>
    <row r="1349" spans="1:11" ht="28.95" customHeight="1" x14ac:dyDescent="0.3">
      <c r="A1349" s="268" t="s">
        <v>4927</v>
      </c>
      <c r="B1349" s="269"/>
      <c r="C1349" s="269"/>
      <c r="D1349" s="269"/>
      <c r="E1349" s="269"/>
      <c r="F1349" s="269"/>
      <c r="G1349" s="269"/>
      <c r="H1349" s="269"/>
      <c r="I1349" s="270"/>
      <c r="J1349" s="277">
        <f t="shared" ref="J1349:K1412" si="71">ROUNDUP(H1349,0)</f>
        <v>0</v>
      </c>
      <c r="K1349" s="277">
        <f t="shared" si="71"/>
        <v>0</v>
      </c>
    </row>
    <row r="1350" spans="1:11" ht="28.95" customHeight="1" x14ac:dyDescent="0.3">
      <c r="A1350" s="276">
        <f>A1348+1</f>
        <v>1291</v>
      </c>
      <c r="B1350" s="272" t="s">
        <v>1771</v>
      </c>
      <c r="C1350" s="297">
        <v>40.01</v>
      </c>
      <c r="D1350" s="282" t="s">
        <v>1395</v>
      </c>
      <c r="E1350" s="274" t="s">
        <v>4928</v>
      </c>
      <c r="F1350" s="272" t="s">
        <v>4929</v>
      </c>
      <c r="G1350" s="272" t="s">
        <v>3515</v>
      </c>
      <c r="H1350" s="293">
        <v>2097</v>
      </c>
      <c r="I1350" s="294">
        <v>316</v>
      </c>
      <c r="J1350" s="277">
        <f t="shared" si="71"/>
        <v>2097</v>
      </c>
      <c r="K1350" s="277">
        <f t="shared" si="71"/>
        <v>316</v>
      </c>
    </row>
    <row r="1351" spans="1:11" ht="28.95" customHeight="1" x14ac:dyDescent="0.3">
      <c r="A1351" s="276">
        <f>A1350+1</f>
        <v>1292</v>
      </c>
      <c r="B1351" s="272" t="s">
        <v>1771</v>
      </c>
      <c r="C1351" s="297">
        <v>40.020000000000003</v>
      </c>
      <c r="D1351" s="282" t="s">
        <v>1396</v>
      </c>
      <c r="E1351" s="274" t="s">
        <v>4930</v>
      </c>
      <c r="F1351" s="272" t="s">
        <v>4929</v>
      </c>
      <c r="G1351" s="272" t="s">
        <v>3515</v>
      </c>
      <c r="H1351" s="293">
        <v>1707</v>
      </c>
      <c r="I1351" s="294">
        <v>316</v>
      </c>
      <c r="J1351" s="277">
        <f t="shared" si="71"/>
        <v>1707</v>
      </c>
      <c r="K1351" s="277">
        <f t="shared" si="71"/>
        <v>316</v>
      </c>
    </row>
    <row r="1352" spans="1:11" ht="28.95" customHeight="1" x14ac:dyDescent="0.3">
      <c r="A1352" s="276">
        <f t="shared" ref="A1352:A1360" si="72">A1351+1</f>
        <v>1293</v>
      </c>
      <c r="B1352" s="272" t="s">
        <v>1771</v>
      </c>
      <c r="C1352" s="297">
        <v>40.03</v>
      </c>
      <c r="D1352" s="282" t="s">
        <v>1397</v>
      </c>
      <c r="E1352" s="274" t="s">
        <v>4931</v>
      </c>
      <c r="F1352" s="272" t="s">
        <v>4932</v>
      </c>
      <c r="G1352" s="272" t="s">
        <v>3515</v>
      </c>
      <c r="H1352" s="293">
        <v>3173</v>
      </c>
      <c r="I1352" s="294">
        <v>287</v>
      </c>
      <c r="J1352" s="277">
        <f t="shared" si="71"/>
        <v>3173</v>
      </c>
      <c r="K1352" s="277">
        <f t="shared" si="71"/>
        <v>287</v>
      </c>
    </row>
    <row r="1353" spans="1:11" ht="28.95" customHeight="1" x14ac:dyDescent="0.3">
      <c r="A1353" s="276">
        <f t="shared" si="72"/>
        <v>1294</v>
      </c>
      <c r="B1353" s="272" t="s">
        <v>1771</v>
      </c>
      <c r="C1353" s="297">
        <v>40.04</v>
      </c>
      <c r="D1353" s="282" t="s">
        <v>1398</v>
      </c>
      <c r="E1353" s="274" t="s">
        <v>4933</v>
      </c>
      <c r="F1353" s="272" t="s">
        <v>4932</v>
      </c>
      <c r="G1353" s="272" t="s">
        <v>3515</v>
      </c>
      <c r="H1353" s="293">
        <v>2792</v>
      </c>
      <c r="I1353" s="294">
        <v>287</v>
      </c>
      <c r="J1353" s="277">
        <f t="shared" si="71"/>
        <v>2792</v>
      </c>
      <c r="K1353" s="277">
        <f t="shared" si="71"/>
        <v>287</v>
      </c>
    </row>
    <row r="1354" spans="1:11" ht="28.95" customHeight="1" x14ac:dyDescent="0.3">
      <c r="A1354" s="276">
        <f t="shared" si="72"/>
        <v>1295</v>
      </c>
      <c r="B1354" s="272" t="s">
        <v>1771</v>
      </c>
      <c r="C1354" s="297">
        <v>40.049999999999997</v>
      </c>
      <c r="D1354" s="282" t="s">
        <v>1201</v>
      </c>
      <c r="E1354" s="274" t="s">
        <v>4934</v>
      </c>
      <c r="F1354" s="272" t="s">
        <v>1496</v>
      </c>
      <c r="G1354" s="272" t="s">
        <v>3464</v>
      </c>
      <c r="H1354" s="293">
        <v>917</v>
      </c>
      <c r="I1354" s="294">
        <v>176</v>
      </c>
      <c r="J1354" s="277">
        <f t="shared" si="71"/>
        <v>917</v>
      </c>
      <c r="K1354" s="277">
        <f t="shared" si="71"/>
        <v>176</v>
      </c>
    </row>
    <row r="1355" spans="1:11" ht="28.95" customHeight="1" x14ac:dyDescent="0.3">
      <c r="A1355" s="276">
        <f t="shared" si="72"/>
        <v>1296</v>
      </c>
      <c r="B1355" s="272" t="s">
        <v>1771</v>
      </c>
      <c r="C1355" s="297">
        <v>40.06</v>
      </c>
      <c r="D1355" s="282" t="s">
        <v>1201</v>
      </c>
      <c r="E1355" s="274" t="s">
        <v>4935</v>
      </c>
      <c r="F1355" s="272" t="s">
        <v>1119</v>
      </c>
      <c r="G1355" s="272" t="s">
        <v>3464</v>
      </c>
      <c r="H1355" s="293">
        <v>1220</v>
      </c>
      <c r="I1355" s="294">
        <v>286</v>
      </c>
      <c r="J1355" s="277">
        <f t="shared" si="71"/>
        <v>1220</v>
      </c>
      <c r="K1355" s="277">
        <f t="shared" si="71"/>
        <v>286</v>
      </c>
    </row>
    <row r="1356" spans="1:11" ht="28.95" customHeight="1" x14ac:dyDescent="0.3">
      <c r="A1356" s="276">
        <f t="shared" si="72"/>
        <v>1297</v>
      </c>
      <c r="B1356" s="272" t="s">
        <v>1771</v>
      </c>
      <c r="C1356" s="297">
        <v>40.07</v>
      </c>
      <c r="D1356" s="282" t="s">
        <v>1201</v>
      </c>
      <c r="E1356" s="274" t="s">
        <v>4936</v>
      </c>
      <c r="F1356" s="272" t="s">
        <v>1119</v>
      </c>
      <c r="G1356" s="272" t="s">
        <v>4937</v>
      </c>
      <c r="H1356" s="293">
        <v>4704</v>
      </c>
      <c r="I1356" s="294">
        <v>476</v>
      </c>
      <c r="J1356" s="277">
        <f t="shared" si="71"/>
        <v>4704</v>
      </c>
      <c r="K1356" s="277">
        <f t="shared" si="71"/>
        <v>476</v>
      </c>
    </row>
    <row r="1357" spans="1:11" ht="28.95" customHeight="1" x14ac:dyDescent="0.3">
      <c r="A1357" s="276">
        <f t="shared" si="72"/>
        <v>1298</v>
      </c>
      <c r="B1357" s="272" t="s">
        <v>1771</v>
      </c>
      <c r="C1357" s="297">
        <v>40.08</v>
      </c>
      <c r="D1357" s="282" t="s">
        <v>1201</v>
      </c>
      <c r="E1357" s="274" t="s">
        <v>4938</v>
      </c>
      <c r="F1357" s="272" t="s">
        <v>1119</v>
      </c>
      <c r="G1357" s="272" t="s">
        <v>4937</v>
      </c>
      <c r="H1357" s="293">
        <v>3545</v>
      </c>
      <c r="I1357" s="294">
        <v>476</v>
      </c>
      <c r="J1357" s="277">
        <f t="shared" si="71"/>
        <v>3545</v>
      </c>
      <c r="K1357" s="277">
        <f t="shared" si="71"/>
        <v>476</v>
      </c>
    </row>
    <row r="1358" spans="1:11" ht="28.95" customHeight="1" x14ac:dyDescent="0.3">
      <c r="A1358" s="276">
        <f t="shared" si="72"/>
        <v>1299</v>
      </c>
      <c r="B1358" s="272" t="s">
        <v>1771</v>
      </c>
      <c r="C1358" s="297">
        <v>40.090000000000003</v>
      </c>
      <c r="D1358" s="282" t="s">
        <v>1201</v>
      </c>
      <c r="E1358" s="274" t="s">
        <v>4939</v>
      </c>
      <c r="F1358" s="272" t="s">
        <v>1119</v>
      </c>
      <c r="G1358" s="272" t="s">
        <v>3515</v>
      </c>
      <c r="H1358" s="293">
        <v>2889</v>
      </c>
      <c r="I1358" s="294">
        <v>792</v>
      </c>
      <c r="J1358" s="277">
        <f t="shared" si="71"/>
        <v>2889</v>
      </c>
      <c r="K1358" s="277">
        <f t="shared" si="71"/>
        <v>792</v>
      </c>
    </row>
    <row r="1359" spans="1:11" ht="28.95" customHeight="1" x14ac:dyDescent="0.3">
      <c r="A1359" s="276">
        <f t="shared" si="72"/>
        <v>1300</v>
      </c>
      <c r="B1359" s="272" t="s">
        <v>1771</v>
      </c>
      <c r="C1359" s="297">
        <v>40.1</v>
      </c>
      <c r="D1359" s="282" t="s">
        <v>1201</v>
      </c>
      <c r="E1359" s="274" t="s">
        <v>4940</v>
      </c>
      <c r="F1359" s="272" t="s">
        <v>1119</v>
      </c>
      <c r="G1359" s="272" t="s">
        <v>3515</v>
      </c>
      <c r="H1359" s="293">
        <v>2664</v>
      </c>
      <c r="I1359" s="294">
        <v>792</v>
      </c>
      <c r="J1359" s="277">
        <f t="shared" si="71"/>
        <v>2664</v>
      </c>
      <c r="K1359" s="277">
        <f t="shared" si="71"/>
        <v>792</v>
      </c>
    </row>
    <row r="1360" spans="1:11" ht="28.95" customHeight="1" x14ac:dyDescent="0.3">
      <c r="A1360" s="276">
        <f t="shared" si="72"/>
        <v>1301</v>
      </c>
      <c r="B1360" s="272" t="s">
        <v>1771</v>
      </c>
      <c r="C1360" s="297">
        <v>40.11</v>
      </c>
      <c r="D1360" s="282" t="s">
        <v>1201</v>
      </c>
      <c r="E1360" s="274" t="s">
        <v>4941</v>
      </c>
      <c r="F1360" s="272" t="s">
        <v>1119</v>
      </c>
      <c r="G1360" s="272" t="s">
        <v>3515</v>
      </c>
      <c r="H1360" s="293">
        <v>3342</v>
      </c>
      <c r="I1360" s="294">
        <v>792</v>
      </c>
      <c r="J1360" s="277">
        <f t="shared" si="71"/>
        <v>3342</v>
      </c>
      <c r="K1360" s="277">
        <f t="shared" si="71"/>
        <v>792</v>
      </c>
    </row>
    <row r="1361" spans="1:11" ht="28.95" customHeight="1" x14ac:dyDescent="0.3">
      <c r="A1361" s="268" t="s">
        <v>4942</v>
      </c>
      <c r="B1361" s="269"/>
      <c r="C1361" s="269"/>
      <c r="D1361" s="269"/>
      <c r="E1361" s="269"/>
      <c r="F1361" s="269"/>
      <c r="G1361" s="269"/>
      <c r="H1361" s="269"/>
      <c r="I1361" s="270"/>
      <c r="J1361" s="277">
        <f t="shared" si="71"/>
        <v>0</v>
      </c>
      <c r="K1361" s="277">
        <f t="shared" si="71"/>
        <v>0</v>
      </c>
    </row>
    <row r="1362" spans="1:11" ht="28.95" customHeight="1" x14ac:dyDescent="0.3">
      <c r="A1362" s="276">
        <f>A1360+1</f>
        <v>1302</v>
      </c>
      <c r="B1362" s="272" t="s">
        <v>1773</v>
      </c>
      <c r="C1362" s="297">
        <v>41.01</v>
      </c>
      <c r="D1362" s="282" t="s">
        <v>1399</v>
      </c>
      <c r="E1362" s="274" t="s">
        <v>4943</v>
      </c>
      <c r="F1362" s="272" t="s">
        <v>4944</v>
      </c>
      <c r="G1362" s="272" t="s">
        <v>3464</v>
      </c>
      <c r="H1362" s="293">
        <v>1317</v>
      </c>
      <c r="I1362" s="294">
        <v>126</v>
      </c>
      <c r="J1362" s="277">
        <f t="shared" si="71"/>
        <v>1317</v>
      </c>
      <c r="K1362" s="277">
        <f t="shared" si="71"/>
        <v>126</v>
      </c>
    </row>
    <row r="1363" spans="1:11" ht="28.95" customHeight="1" x14ac:dyDescent="0.3">
      <c r="A1363" s="276">
        <f>A1362+1</f>
        <v>1303</v>
      </c>
      <c r="B1363" s="272" t="s">
        <v>1773</v>
      </c>
      <c r="C1363" s="297">
        <v>41.02</v>
      </c>
      <c r="D1363" s="282" t="s">
        <v>1400</v>
      </c>
      <c r="E1363" s="274" t="s">
        <v>4945</v>
      </c>
      <c r="F1363" s="272" t="s">
        <v>4944</v>
      </c>
      <c r="G1363" s="272" t="s">
        <v>3464</v>
      </c>
      <c r="H1363" s="293">
        <v>1629</v>
      </c>
      <c r="I1363" s="294">
        <v>126</v>
      </c>
      <c r="J1363" s="277">
        <f t="shared" si="71"/>
        <v>1629</v>
      </c>
      <c r="K1363" s="277">
        <f t="shared" si="71"/>
        <v>126</v>
      </c>
    </row>
    <row r="1364" spans="1:11" ht="28.95" customHeight="1" x14ac:dyDescent="0.3">
      <c r="A1364" s="276">
        <f t="shared" ref="A1364:A1427" si="73">A1363+1</f>
        <v>1304</v>
      </c>
      <c r="B1364" s="272" t="s">
        <v>1773</v>
      </c>
      <c r="C1364" s="297">
        <v>41.03</v>
      </c>
      <c r="D1364" s="282" t="s">
        <v>1401</v>
      </c>
      <c r="E1364" s="274" t="s">
        <v>4946</v>
      </c>
      <c r="F1364" s="272" t="s">
        <v>4944</v>
      </c>
      <c r="G1364" s="272" t="s">
        <v>3464</v>
      </c>
      <c r="H1364" s="293">
        <v>3115</v>
      </c>
      <c r="I1364" s="294">
        <v>460</v>
      </c>
      <c r="J1364" s="277">
        <f t="shared" si="71"/>
        <v>3115</v>
      </c>
      <c r="K1364" s="277">
        <f t="shared" si="71"/>
        <v>460</v>
      </c>
    </row>
    <row r="1365" spans="1:11" ht="28.95" customHeight="1" x14ac:dyDescent="0.3">
      <c r="A1365" s="276">
        <f t="shared" si="73"/>
        <v>1305</v>
      </c>
      <c r="B1365" s="272" t="s">
        <v>4947</v>
      </c>
      <c r="C1365" s="297">
        <v>41.04</v>
      </c>
      <c r="D1365" s="282" t="s">
        <v>1402</v>
      </c>
      <c r="E1365" s="274" t="s">
        <v>559</v>
      </c>
      <c r="F1365" s="272" t="s">
        <v>4948</v>
      </c>
      <c r="G1365" s="272" t="s">
        <v>3437</v>
      </c>
      <c r="H1365" s="293">
        <v>752</v>
      </c>
      <c r="I1365" s="294">
        <v>421</v>
      </c>
      <c r="J1365" s="277">
        <f t="shared" si="71"/>
        <v>752</v>
      </c>
      <c r="K1365" s="277">
        <f t="shared" si="71"/>
        <v>421</v>
      </c>
    </row>
    <row r="1366" spans="1:11" ht="28.95" customHeight="1" x14ac:dyDescent="0.3">
      <c r="A1366" s="276">
        <f t="shared" si="73"/>
        <v>1306</v>
      </c>
      <c r="B1366" s="272" t="s">
        <v>4949</v>
      </c>
      <c r="C1366" s="297">
        <v>41.05</v>
      </c>
      <c r="D1366" s="282" t="s">
        <v>1403</v>
      </c>
      <c r="E1366" s="274" t="s">
        <v>560</v>
      </c>
      <c r="F1366" s="272" t="s">
        <v>4948</v>
      </c>
      <c r="G1366" s="272" t="s">
        <v>3437</v>
      </c>
      <c r="H1366" s="293">
        <v>819</v>
      </c>
      <c r="I1366" s="294">
        <v>421</v>
      </c>
      <c r="J1366" s="277">
        <f t="shared" si="71"/>
        <v>819</v>
      </c>
      <c r="K1366" s="277">
        <f t="shared" si="71"/>
        <v>421</v>
      </c>
    </row>
    <row r="1367" spans="1:11" ht="28.95" customHeight="1" x14ac:dyDescent="0.3">
      <c r="A1367" s="276">
        <f t="shared" si="73"/>
        <v>1307</v>
      </c>
      <c r="B1367" s="272" t="s">
        <v>4947</v>
      </c>
      <c r="C1367" s="297">
        <v>41.06</v>
      </c>
      <c r="D1367" s="282" t="s">
        <v>1404</v>
      </c>
      <c r="E1367" s="274" t="s">
        <v>561</v>
      </c>
      <c r="F1367" s="272" t="s">
        <v>4948</v>
      </c>
      <c r="G1367" s="272" t="s">
        <v>3437</v>
      </c>
      <c r="H1367" s="293">
        <v>892</v>
      </c>
      <c r="I1367" s="294">
        <v>421</v>
      </c>
      <c r="J1367" s="277">
        <f t="shared" si="71"/>
        <v>892</v>
      </c>
      <c r="K1367" s="277">
        <f t="shared" si="71"/>
        <v>421</v>
      </c>
    </row>
    <row r="1368" spans="1:11" ht="28.95" customHeight="1" x14ac:dyDescent="0.3">
      <c r="A1368" s="276">
        <f t="shared" si="73"/>
        <v>1308</v>
      </c>
      <c r="B1368" s="272" t="s">
        <v>4947</v>
      </c>
      <c r="C1368" s="297">
        <v>41.07</v>
      </c>
      <c r="D1368" s="282" t="s">
        <v>1405</v>
      </c>
      <c r="E1368" s="274" t="s">
        <v>562</v>
      </c>
      <c r="F1368" s="272" t="s">
        <v>4950</v>
      </c>
      <c r="G1368" s="272" t="s">
        <v>3437</v>
      </c>
      <c r="H1368" s="293">
        <v>235</v>
      </c>
      <c r="I1368" s="294">
        <v>87</v>
      </c>
      <c r="J1368" s="277">
        <f t="shared" si="71"/>
        <v>235</v>
      </c>
      <c r="K1368" s="277">
        <f t="shared" si="71"/>
        <v>87</v>
      </c>
    </row>
    <row r="1369" spans="1:11" ht="28.95" customHeight="1" x14ac:dyDescent="0.3">
      <c r="A1369" s="276">
        <f t="shared" si="73"/>
        <v>1309</v>
      </c>
      <c r="B1369" s="272" t="s">
        <v>4947</v>
      </c>
      <c r="C1369" s="297">
        <v>41.08</v>
      </c>
      <c r="D1369" s="282" t="s">
        <v>1406</v>
      </c>
      <c r="E1369" s="274" t="s">
        <v>4951</v>
      </c>
      <c r="F1369" s="272" t="s">
        <v>4950</v>
      </c>
      <c r="G1369" s="272" t="s">
        <v>3437</v>
      </c>
      <c r="H1369" s="293">
        <v>297</v>
      </c>
      <c r="I1369" s="294">
        <v>87</v>
      </c>
      <c r="J1369" s="277">
        <f t="shared" si="71"/>
        <v>297</v>
      </c>
      <c r="K1369" s="277">
        <f t="shared" si="71"/>
        <v>87</v>
      </c>
    </row>
    <row r="1370" spans="1:11" ht="28.95" customHeight="1" x14ac:dyDescent="0.3">
      <c r="A1370" s="276">
        <f t="shared" si="73"/>
        <v>1310</v>
      </c>
      <c r="B1370" s="272" t="s">
        <v>4947</v>
      </c>
      <c r="C1370" s="297">
        <v>41.09</v>
      </c>
      <c r="D1370" s="282" t="s">
        <v>1407</v>
      </c>
      <c r="E1370" s="274" t="s">
        <v>4952</v>
      </c>
      <c r="F1370" s="272" t="s">
        <v>4950</v>
      </c>
      <c r="G1370" s="272" t="s">
        <v>3437</v>
      </c>
      <c r="H1370" s="293">
        <v>350</v>
      </c>
      <c r="I1370" s="294">
        <v>129</v>
      </c>
      <c r="J1370" s="277">
        <f t="shared" si="71"/>
        <v>350</v>
      </c>
      <c r="K1370" s="277">
        <f t="shared" si="71"/>
        <v>129</v>
      </c>
    </row>
    <row r="1371" spans="1:11" ht="28.95" customHeight="1" x14ac:dyDescent="0.3">
      <c r="A1371" s="276">
        <f t="shared" si="73"/>
        <v>1311</v>
      </c>
      <c r="B1371" s="272" t="s">
        <v>1773</v>
      </c>
      <c r="C1371" s="297">
        <v>41.1</v>
      </c>
      <c r="D1371" s="282" t="s">
        <v>1408</v>
      </c>
      <c r="E1371" s="274" t="s">
        <v>4953</v>
      </c>
      <c r="F1371" s="272" t="s">
        <v>4954</v>
      </c>
      <c r="G1371" s="272" t="s">
        <v>3464</v>
      </c>
      <c r="H1371" s="293">
        <v>454</v>
      </c>
      <c r="I1371" s="294">
        <v>132</v>
      </c>
      <c r="J1371" s="277">
        <f t="shared" si="71"/>
        <v>454</v>
      </c>
      <c r="K1371" s="277">
        <f t="shared" si="71"/>
        <v>132</v>
      </c>
    </row>
    <row r="1372" spans="1:11" ht="28.95" customHeight="1" x14ac:dyDescent="0.3">
      <c r="A1372" s="276">
        <f t="shared" si="73"/>
        <v>1312</v>
      </c>
      <c r="B1372" s="272" t="s">
        <v>1773</v>
      </c>
      <c r="C1372" s="297">
        <v>41.11</v>
      </c>
      <c r="D1372" s="282" t="s">
        <v>1408</v>
      </c>
      <c r="E1372" s="274" t="s">
        <v>4955</v>
      </c>
      <c r="F1372" s="272" t="s">
        <v>4956</v>
      </c>
      <c r="G1372" s="272" t="s">
        <v>3464</v>
      </c>
      <c r="H1372" s="293">
        <v>493</v>
      </c>
      <c r="I1372" s="294">
        <v>132</v>
      </c>
      <c r="J1372" s="277">
        <f t="shared" si="71"/>
        <v>493</v>
      </c>
      <c r="K1372" s="277">
        <f t="shared" si="71"/>
        <v>132</v>
      </c>
    </row>
    <row r="1373" spans="1:11" ht="28.95" customHeight="1" x14ac:dyDescent="0.3">
      <c r="A1373" s="276">
        <f t="shared" si="73"/>
        <v>1313</v>
      </c>
      <c r="B1373" s="272" t="s">
        <v>1773</v>
      </c>
      <c r="C1373" s="297">
        <v>41.12</v>
      </c>
      <c r="D1373" s="282" t="s">
        <v>1408</v>
      </c>
      <c r="E1373" s="274" t="s">
        <v>4957</v>
      </c>
      <c r="F1373" s="272" t="s">
        <v>4954</v>
      </c>
      <c r="G1373" s="272" t="s">
        <v>3464</v>
      </c>
      <c r="H1373" s="293">
        <v>639</v>
      </c>
      <c r="I1373" s="294">
        <v>132</v>
      </c>
      <c r="J1373" s="277">
        <f t="shared" si="71"/>
        <v>639</v>
      </c>
      <c r="K1373" s="277">
        <f t="shared" si="71"/>
        <v>132</v>
      </c>
    </row>
    <row r="1374" spans="1:11" ht="28.95" customHeight="1" x14ac:dyDescent="0.3">
      <c r="A1374" s="276">
        <f t="shared" si="73"/>
        <v>1314</v>
      </c>
      <c r="B1374" s="272" t="s">
        <v>1773</v>
      </c>
      <c r="C1374" s="297">
        <v>41.13</v>
      </c>
      <c r="D1374" s="282" t="s">
        <v>1408</v>
      </c>
      <c r="E1374" s="274" t="s">
        <v>4958</v>
      </c>
      <c r="F1374" s="272" t="s">
        <v>4954</v>
      </c>
      <c r="G1374" s="272" t="s">
        <v>3464</v>
      </c>
      <c r="H1374" s="293">
        <v>696</v>
      </c>
      <c r="I1374" s="294">
        <v>134</v>
      </c>
      <c r="J1374" s="277">
        <f t="shared" si="71"/>
        <v>696</v>
      </c>
      <c r="K1374" s="277">
        <f t="shared" si="71"/>
        <v>134</v>
      </c>
    </row>
    <row r="1375" spans="1:11" ht="28.95" customHeight="1" x14ac:dyDescent="0.3">
      <c r="A1375" s="276">
        <f t="shared" si="73"/>
        <v>1315</v>
      </c>
      <c r="B1375" s="272" t="s">
        <v>1773</v>
      </c>
      <c r="C1375" s="297">
        <v>41.14</v>
      </c>
      <c r="D1375" s="282" t="s">
        <v>1408</v>
      </c>
      <c r="E1375" s="274" t="s">
        <v>4959</v>
      </c>
      <c r="F1375" s="272" t="s">
        <v>4954</v>
      </c>
      <c r="G1375" s="272" t="s">
        <v>3464</v>
      </c>
      <c r="H1375" s="293">
        <v>769</v>
      </c>
      <c r="I1375" s="294">
        <v>135</v>
      </c>
      <c r="J1375" s="277">
        <f t="shared" si="71"/>
        <v>769</v>
      </c>
      <c r="K1375" s="277">
        <f t="shared" si="71"/>
        <v>135</v>
      </c>
    </row>
    <row r="1376" spans="1:11" ht="28.95" customHeight="1" x14ac:dyDescent="0.3">
      <c r="A1376" s="276">
        <f t="shared" si="73"/>
        <v>1316</v>
      </c>
      <c r="B1376" s="272" t="s">
        <v>1773</v>
      </c>
      <c r="C1376" s="297">
        <v>41.15</v>
      </c>
      <c r="D1376" s="282" t="s">
        <v>1408</v>
      </c>
      <c r="E1376" s="274" t="s">
        <v>4960</v>
      </c>
      <c r="F1376" s="272" t="s">
        <v>4961</v>
      </c>
      <c r="G1376" s="272" t="s">
        <v>3464</v>
      </c>
      <c r="H1376" s="293">
        <v>984</v>
      </c>
      <c r="I1376" s="294">
        <v>137</v>
      </c>
      <c r="J1376" s="277">
        <f t="shared" si="71"/>
        <v>984</v>
      </c>
      <c r="K1376" s="277">
        <f t="shared" si="71"/>
        <v>137</v>
      </c>
    </row>
    <row r="1377" spans="1:11" ht="28.95" customHeight="1" x14ac:dyDescent="0.3">
      <c r="A1377" s="276">
        <f t="shared" si="73"/>
        <v>1317</v>
      </c>
      <c r="B1377" s="272" t="s">
        <v>1773</v>
      </c>
      <c r="C1377" s="297">
        <v>41.16</v>
      </c>
      <c r="D1377" s="282" t="s">
        <v>1408</v>
      </c>
      <c r="E1377" s="274" t="s">
        <v>4962</v>
      </c>
      <c r="F1377" s="272" t="s">
        <v>4954</v>
      </c>
      <c r="G1377" s="272" t="s">
        <v>3464</v>
      </c>
      <c r="H1377" s="293">
        <v>1579</v>
      </c>
      <c r="I1377" s="294">
        <v>141</v>
      </c>
      <c r="J1377" s="277">
        <f t="shared" si="71"/>
        <v>1579</v>
      </c>
      <c r="K1377" s="277">
        <f t="shared" si="71"/>
        <v>141</v>
      </c>
    </row>
    <row r="1378" spans="1:11" ht="28.95" customHeight="1" x14ac:dyDescent="0.3">
      <c r="A1378" s="276">
        <f t="shared" si="73"/>
        <v>1318</v>
      </c>
      <c r="B1378" s="272" t="s">
        <v>1773</v>
      </c>
      <c r="C1378" s="297">
        <v>41.17</v>
      </c>
      <c r="D1378" s="282" t="s">
        <v>1408</v>
      </c>
      <c r="E1378" s="274" t="s">
        <v>4963</v>
      </c>
      <c r="F1378" s="272" t="s">
        <v>4954</v>
      </c>
      <c r="G1378" s="272" t="s">
        <v>3464</v>
      </c>
      <c r="H1378" s="293">
        <v>1722</v>
      </c>
      <c r="I1378" s="294">
        <v>144</v>
      </c>
      <c r="J1378" s="277">
        <f t="shared" si="71"/>
        <v>1722</v>
      </c>
      <c r="K1378" s="277">
        <f t="shared" si="71"/>
        <v>144</v>
      </c>
    </row>
    <row r="1379" spans="1:11" ht="28.95" customHeight="1" x14ac:dyDescent="0.3">
      <c r="A1379" s="276">
        <f t="shared" si="73"/>
        <v>1319</v>
      </c>
      <c r="B1379" s="272" t="s">
        <v>1773</v>
      </c>
      <c r="C1379" s="297">
        <v>41.18</v>
      </c>
      <c r="D1379" s="282" t="s">
        <v>1408</v>
      </c>
      <c r="E1379" s="274" t="s">
        <v>4964</v>
      </c>
      <c r="F1379" s="272" t="s">
        <v>4954</v>
      </c>
      <c r="G1379" s="272" t="s">
        <v>3464</v>
      </c>
      <c r="H1379" s="293">
        <v>447</v>
      </c>
      <c r="I1379" s="294">
        <v>186</v>
      </c>
      <c r="J1379" s="277">
        <f t="shared" si="71"/>
        <v>447</v>
      </c>
      <c r="K1379" s="277">
        <f t="shared" si="71"/>
        <v>186</v>
      </c>
    </row>
    <row r="1380" spans="1:11" ht="28.95" customHeight="1" x14ac:dyDescent="0.3">
      <c r="A1380" s="276">
        <f t="shared" si="73"/>
        <v>1320</v>
      </c>
      <c r="B1380" s="272" t="s">
        <v>1773</v>
      </c>
      <c r="C1380" s="297">
        <v>41.19</v>
      </c>
      <c r="D1380" s="282" t="s">
        <v>1408</v>
      </c>
      <c r="E1380" s="274" t="s">
        <v>4965</v>
      </c>
      <c r="F1380" s="272" t="s">
        <v>4954</v>
      </c>
      <c r="G1380" s="272" t="s">
        <v>3464</v>
      </c>
      <c r="H1380" s="293">
        <v>487</v>
      </c>
      <c r="I1380" s="294">
        <v>186</v>
      </c>
      <c r="J1380" s="277">
        <f t="shared" si="71"/>
        <v>487</v>
      </c>
      <c r="K1380" s="277">
        <f t="shared" si="71"/>
        <v>186</v>
      </c>
    </row>
    <row r="1381" spans="1:11" ht="28.95" customHeight="1" x14ac:dyDescent="0.3">
      <c r="A1381" s="276">
        <f t="shared" si="73"/>
        <v>1321</v>
      </c>
      <c r="B1381" s="272" t="s">
        <v>1773</v>
      </c>
      <c r="C1381" s="297">
        <v>41.2</v>
      </c>
      <c r="D1381" s="282" t="s">
        <v>1408</v>
      </c>
      <c r="E1381" s="274" t="s">
        <v>4966</v>
      </c>
      <c r="F1381" s="272" t="s">
        <v>4954</v>
      </c>
      <c r="G1381" s="272" t="s">
        <v>3464</v>
      </c>
      <c r="H1381" s="293">
        <v>526</v>
      </c>
      <c r="I1381" s="294">
        <v>186</v>
      </c>
      <c r="J1381" s="277">
        <f t="shared" si="71"/>
        <v>526</v>
      </c>
      <c r="K1381" s="277">
        <f t="shared" si="71"/>
        <v>186</v>
      </c>
    </row>
    <row r="1382" spans="1:11" ht="28.95" customHeight="1" x14ac:dyDescent="0.3">
      <c r="A1382" s="276">
        <f t="shared" si="73"/>
        <v>1322</v>
      </c>
      <c r="B1382" s="272" t="s">
        <v>1773</v>
      </c>
      <c r="C1382" s="297">
        <v>41.21</v>
      </c>
      <c r="D1382" s="282" t="s">
        <v>1408</v>
      </c>
      <c r="E1382" s="274" t="s">
        <v>4967</v>
      </c>
      <c r="F1382" s="272" t="s">
        <v>4954</v>
      </c>
      <c r="G1382" s="272" t="s">
        <v>3464</v>
      </c>
      <c r="H1382" s="293">
        <v>606</v>
      </c>
      <c r="I1382" s="294">
        <v>225</v>
      </c>
      <c r="J1382" s="277">
        <f t="shared" si="71"/>
        <v>606</v>
      </c>
      <c r="K1382" s="277">
        <f t="shared" si="71"/>
        <v>225</v>
      </c>
    </row>
    <row r="1383" spans="1:11" ht="28.95" customHeight="1" x14ac:dyDescent="0.3">
      <c r="A1383" s="276">
        <f t="shared" si="73"/>
        <v>1323</v>
      </c>
      <c r="B1383" s="272" t="s">
        <v>1773</v>
      </c>
      <c r="C1383" s="297">
        <v>41.22</v>
      </c>
      <c r="D1383" s="282" t="s">
        <v>1408</v>
      </c>
      <c r="E1383" s="274" t="s">
        <v>4968</v>
      </c>
      <c r="F1383" s="272" t="s">
        <v>4954</v>
      </c>
      <c r="G1383" s="272" t="s">
        <v>3464</v>
      </c>
      <c r="H1383" s="293">
        <v>693</v>
      </c>
      <c r="I1383" s="294">
        <v>240</v>
      </c>
      <c r="J1383" s="277">
        <f t="shared" si="71"/>
        <v>693</v>
      </c>
      <c r="K1383" s="277">
        <f t="shared" si="71"/>
        <v>240</v>
      </c>
    </row>
    <row r="1384" spans="1:11" ht="28.95" customHeight="1" x14ac:dyDescent="0.3">
      <c r="A1384" s="276">
        <f t="shared" si="73"/>
        <v>1324</v>
      </c>
      <c r="B1384" s="272" t="s">
        <v>1773</v>
      </c>
      <c r="C1384" s="297">
        <v>41.23</v>
      </c>
      <c r="D1384" s="282" t="s">
        <v>1408</v>
      </c>
      <c r="E1384" s="274" t="s">
        <v>4969</v>
      </c>
      <c r="F1384" s="272" t="s">
        <v>4954</v>
      </c>
      <c r="G1384" s="272" t="s">
        <v>3464</v>
      </c>
      <c r="H1384" s="293">
        <v>853</v>
      </c>
      <c r="I1384" s="294">
        <v>249</v>
      </c>
      <c r="J1384" s="277">
        <f t="shared" si="71"/>
        <v>853</v>
      </c>
      <c r="K1384" s="277">
        <f t="shared" si="71"/>
        <v>249</v>
      </c>
    </row>
    <row r="1385" spans="1:11" ht="28.95" customHeight="1" x14ac:dyDescent="0.3">
      <c r="A1385" s="276">
        <f t="shared" si="73"/>
        <v>1325</v>
      </c>
      <c r="B1385" s="272" t="s">
        <v>1773</v>
      </c>
      <c r="C1385" s="297">
        <v>41.24</v>
      </c>
      <c r="D1385" s="282" t="s">
        <v>1408</v>
      </c>
      <c r="E1385" s="274" t="s">
        <v>4970</v>
      </c>
      <c r="F1385" s="272" t="s">
        <v>4954</v>
      </c>
      <c r="G1385" s="272" t="s">
        <v>3464</v>
      </c>
      <c r="H1385" s="293">
        <v>1184</v>
      </c>
      <c r="I1385" s="294">
        <v>253</v>
      </c>
      <c r="J1385" s="277">
        <f t="shared" si="71"/>
        <v>1184</v>
      </c>
      <c r="K1385" s="277">
        <f t="shared" si="71"/>
        <v>253</v>
      </c>
    </row>
    <row r="1386" spans="1:11" ht="28.95" customHeight="1" x14ac:dyDescent="0.3">
      <c r="A1386" s="276">
        <f t="shared" si="73"/>
        <v>1326</v>
      </c>
      <c r="B1386" s="272" t="s">
        <v>1773</v>
      </c>
      <c r="C1386" s="297">
        <v>41.25</v>
      </c>
      <c r="D1386" s="282" t="s">
        <v>1408</v>
      </c>
      <c r="E1386" s="274" t="s">
        <v>4971</v>
      </c>
      <c r="F1386" s="272" t="s">
        <v>4954</v>
      </c>
      <c r="G1386" s="272" t="s">
        <v>3464</v>
      </c>
      <c r="H1386" s="293">
        <v>1562</v>
      </c>
      <c r="I1386" s="294">
        <v>278</v>
      </c>
      <c r="J1386" s="277">
        <f t="shared" si="71"/>
        <v>1562</v>
      </c>
      <c r="K1386" s="277">
        <f t="shared" si="71"/>
        <v>278</v>
      </c>
    </row>
    <row r="1387" spans="1:11" ht="28.95" customHeight="1" x14ac:dyDescent="0.3">
      <c r="A1387" s="276">
        <f t="shared" si="73"/>
        <v>1327</v>
      </c>
      <c r="B1387" s="272" t="s">
        <v>4947</v>
      </c>
      <c r="C1387" s="297">
        <v>41.26</v>
      </c>
      <c r="D1387" s="282" t="s">
        <v>1409</v>
      </c>
      <c r="E1387" s="274" t="s">
        <v>4972</v>
      </c>
      <c r="F1387" s="272" t="s">
        <v>4973</v>
      </c>
      <c r="G1387" s="272" t="s">
        <v>3437</v>
      </c>
      <c r="H1387" s="293">
        <v>3770</v>
      </c>
      <c r="I1387" s="294">
        <v>391</v>
      </c>
      <c r="J1387" s="277">
        <f t="shared" si="71"/>
        <v>3770</v>
      </c>
      <c r="K1387" s="277">
        <f t="shared" si="71"/>
        <v>391</v>
      </c>
    </row>
    <row r="1388" spans="1:11" ht="28.95" customHeight="1" x14ac:dyDescent="0.3">
      <c r="A1388" s="276">
        <f t="shared" si="73"/>
        <v>1328</v>
      </c>
      <c r="B1388" s="272" t="s">
        <v>4949</v>
      </c>
      <c r="C1388" s="297">
        <v>41.27</v>
      </c>
      <c r="D1388" s="282" t="s">
        <v>1409</v>
      </c>
      <c r="E1388" s="274" t="s">
        <v>4974</v>
      </c>
      <c r="F1388" s="272" t="s">
        <v>4973</v>
      </c>
      <c r="G1388" s="272" t="s">
        <v>3437</v>
      </c>
      <c r="H1388" s="293">
        <v>5034</v>
      </c>
      <c r="I1388" s="294">
        <v>391</v>
      </c>
      <c r="J1388" s="277">
        <f t="shared" si="71"/>
        <v>5034</v>
      </c>
      <c r="K1388" s="277">
        <f t="shared" si="71"/>
        <v>391</v>
      </c>
    </row>
    <row r="1389" spans="1:11" ht="28.95" customHeight="1" x14ac:dyDescent="0.3">
      <c r="A1389" s="276">
        <f t="shared" si="73"/>
        <v>1329</v>
      </c>
      <c r="B1389" s="272" t="s">
        <v>4947</v>
      </c>
      <c r="C1389" s="297">
        <v>41.28</v>
      </c>
      <c r="D1389" s="282" t="s">
        <v>1409</v>
      </c>
      <c r="E1389" s="274" t="s">
        <v>4975</v>
      </c>
      <c r="F1389" s="272" t="s">
        <v>4973</v>
      </c>
      <c r="G1389" s="272" t="s">
        <v>3437</v>
      </c>
      <c r="H1389" s="293">
        <v>7129</v>
      </c>
      <c r="I1389" s="294">
        <v>391</v>
      </c>
      <c r="J1389" s="277">
        <f t="shared" si="71"/>
        <v>7129</v>
      </c>
      <c r="K1389" s="277">
        <f t="shared" si="71"/>
        <v>391</v>
      </c>
    </row>
    <row r="1390" spans="1:11" ht="28.95" customHeight="1" x14ac:dyDescent="0.3">
      <c r="A1390" s="276">
        <f t="shared" si="73"/>
        <v>1330</v>
      </c>
      <c r="B1390" s="272" t="s">
        <v>4949</v>
      </c>
      <c r="C1390" s="297">
        <v>41.29</v>
      </c>
      <c r="D1390" s="282" t="s">
        <v>1409</v>
      </c>
      <c r="E1390" s="274" t="s">
        <v>4976</v>
      </c>
      <c r="F1390" s="272" t="s">
        <v>4973</v>
      </c>
      <c r="G1390" s="272" t="s">
        <v>3437</v>
      </c>
      <c r="H1390" s="293">
        <v>11831</v>
      </c>
      <c r="I1390" s="294">
        <v>1172</v>
      </c>
      <c r="J1390" s="277">
        <f t="shared" si="71"/>
        <v>11831</v>
      </c>
      <c r="K1390" s="277">
        <f t="shared" si="71"/>
        <v>1172</v>
      </c>
    </row>
    <row r="1391" spans="1:11" ht="28.95" customHeight="1" x14ac:dyDescent="0.3">
      <c r="A1391" s="276">
        <f t="shared" si="73"/>
        <v>1331</v>
      </c>
      <c r="B1391" s="272" t="s">
        <v>4949</v>
      </c>
      <c r="C1391" s="297">
        <v>41.3</v>
      </c>
      <c r="D1391" s="282" t="s">
        <v>1409</v>
      </c>
      <c r="E1391" s="274" t="s">
        <v>4977</v>
      </c>
      <c r="F1391" s="272" t="s">
        <v>4973</v>
      </c>
      <c r="G1391" s="272" t="s">
        <v>3437</v>
      </c>
      <c r="H1391" s="293">
        <v>15551</v>
      </c>
      <c r="I1391" s="294">
        <v>1172</v>
      </c>
      <c r="J1391" s="277">
        <f t="shared" si="71"/>
        <v>15551</v>
      </c>
      <c r="K1391" s="277">
        <f t="shared" si="71"/>
        <v>1172</v>
      </c>
    </row>
    <row r="1392" spans="1:11" ht="28.95" customHeight="1" x14ac:dyDescent="0.3">
      <c r="A1392" s="276">
        <f t="shared" si="73"/>
        <v>1332</v>
      </c>
      <c r="B1392" s="272" t="s">
        <v>4947</v>
      </c>
      <c r="C1392" s="297">
        <v>41.31</v>
      </c>
      <c r="D1392" s="282" t="s">
        <v>1409</v>
      </c>
      <c r="E1392" s="274" t="s">
        <v>4978</v>
      </c>
      <c r="F1392" s="272" t="s">
        <v>4973</v>
      </c>
      <c r="G1392" s="272" t="s">
        <v>3437</v>
      </c>
      <c r="H1392" s="293">
        <v>25685</v>
      </c>
      <c r="I1392" s="294">
        <v>1563</v>
      </c>
      <c r="J1392" s="277">
        <f t="shared" si="71"/>
        <v>25685</v>
      </c>
      <c r="K1392" s="277">
        <f t="shared" si="71"/>
        <v>1563</v>
      </c>
    </row>
    <row r="1393" spans="1:11" ht="28.95" customHeight="1" x14ac:dyDescent="0.3">
      <c r="A1393" s="276">
        <f t="shared" si="73"/>
        <v>1333</v>
      </c>
      <c r="B1393" s="272" t="s">
        <v>1773</v>
      </c>
      <c r="C1393" s="297">
        <v>41.32</v>
      </c>
      <c r="D1393" s="282" t="s">
        <v>1409</v>
      </c>
      <c r="E1393" s="274" t="s">
        <v>4979</v>
      </c>
      <c r="F1393" s="272" t="s">
        <v>4973</v>
      </c>
      <c r="G1393" s="272" t="s">
        <v>3437</v>
      </c>
      <c r="H1393" s="293">
        <v>36538</v>
      </c>
      <c r="I1393" s="294">
        <v>1563</v>
      </c>
      <c r="J1393" s="277">
        <f t="shared" si="71"/>
        <v>36538</v>
      </c>
      <c r="K1393" s="277">
        <f t="shared" si="71"/>
        <v>1563</v>
      </c>
    </row>
    <row r="1394" spans="1:11" ht="28.95" customHeight="1" x14ac:dyDescent="0.3">
      <c r="A1394" s="276">
        <f t="shared" si="73"/>
        <v>1334</v>
      </c>
      <c r="B1394" s="272" t="s">
        <v>4949</v>
      </c>
      <c r="C1394" s="297">
        <v>41.4</v>
      </c>
      <c r="D1394" s="282" t="s">
        <v>1410</v>
      </c>
      <c r="E1394" s="274" t="s">
        <v>4980</v>
      </c>
      <c r="F1394" s="272" t="s">
        <v>4981</v>
      </c>
      <c r="G1394" s="272" t="s">
        <v>3437</v>
      </c>
      <c r="H1394" s="293">
        <v>671</v>
      </c>
      <c r="I1394" s="294">
        <v>105</v>
      </c>
      <c r="J1394" s="277">
        <f t="shared" si="71"/>
        <v>671</v>
      </c>
      <c r="K1394" s="277">
        <f t="shared" si="71"/>
        <v>105</v>
      </c>
    </row>
    <row r="1395" spans="1:11" ht="28.95" customHeight="1" x14ac:dyDescent="0.3">
      <c r="A1395" s="276">
        <f t="shared" si="73"/>
        <v>1335</v>
      </c>
      <c r="B1395" s="272" t="s">
        <v>4947</v>
      </c>
      <c r="C1395" s="297">
        <v>41.41</v>
      </c>
      <c r="D1395" s="282" t="s">
        <v>1410</v>
      </c>
      <c r="E1395" s="274" t="s">
        <v>4982</v>
      </c>
      <c r="F1395" s="272" t="s">
        <v>4981</v>
      </c>
      <c r="G1395" s="272" t="s">
        <v>3437</v>
      </c>
      <c r="H1395" s="293">
        <v>970</v>
      </c>
      <c r="I1395" s="294">
        <v>105</v>
      </c>
      <c r="J1395" s="277">
        <f t="shared" si="71"/>
        <v>970</v>
      </c>
      <c r="K1395" s="277">
        <f t="shared" si="71"/>
        <v>105</v>
      </c>
    </row>
    <row r="1396" spans="1:11" ht="28.95" customHeight="1" x14ac:dyDescent="0.3">
      <c r="A1396" s="276">
        <f t="shared" si="73"/>
        <v>1336</v>
      </c>
      <c r="B1396" s="272" t="s">
        <v>4949</v>
      </c>
      <c r="C1396" s="297">
        <v>41.42</v>
      </c>
      <c r="D1396" s="282" t="s">
        <v>1410</v>
      </c>
      <c r="E1396" s="274" t="s">
        <v>4983</v>
      </c>
      <c r="F1396" s="272" t="s">
        <v>4981</v>
      </c>
      <c r="G1396" s="272" t="s">
        <v>3437</v>
      </c>
      <c r="H1396" s="293">
        <v>1366</v>
      </c>
      <c r="I1396" s="294">
        <v>105</v>
      </c>
      <c r="J1396" s="277">
        <f t="shared" si="71"/>
        <v>1366</v>
      </c>
      <c r="K1396" s="277">
        <f t="shared" si="71"/>
        <v>105</v>
      </c>
    </row>
    <row r="1397" spans="1:11" ht="28.95" customHeight="1" x14ac:dyDescent="0.3">
      <c r="A1397" s="276">
        <f t="shared" si="73"/>
        <v>1337</v>
      </c>
      <c r="B1397" s="272" t="s">
        <v>4947</v>
      </c>
      <c r="C1397" s="297">
        <v>41.43</v>
      </c>
      <c r="D1397" s="282" t="s">
        <v>1411</v>
      </c>
      <c r="E1397" s="274" t="s">
        <v>579</v>
      </c>
      <c r="F1397" s="272" t="s">
        <v>4984</v>
      </c>
      <c r="G1397" s="272" t="s">
        <v>3437</v>
      </c>
      <c r="H1397" s="293">
        <v>516</v>
      </c>
      <c r="I1397" s="294">
        <v>105</v>
      </c>
      <c r="J1397" s="277">
        <f t="shared" si="71"/>
        <v>516</v>
      </c>
      <c r="K1397" s="277">
        <f t="shared" si="71"/>
        <v>105</v>
      </c>
    </row>
    <row r="1398" spans="1:11" ht="28.95" customHeight="1" x14ac:dyDescent="0.3">
      <c r="A1398" s="276">
        <f t="shared" si="73"/>
        <v>1338</v>
      </c>
      <c r="B1398" s="272" t="s">
        <v>4949</v>
      </c>
      <c r="C1398" s="297">
        <v>41.44</v>
      </c>
      <c r="D1398" s="282" t="s">
        <v>1411</v>
      </c>
      <c r="E1398" s="274" t="s">
        <v>4985</v>
      </c>
      <c r="F1398" s="272" t="s">
        <v>4984</v>
      </c>
      <c r="G1398" s="272" t="s">
        <v>3437</v>
      </c>
      <c r="H1398" s="293">
        <v>640</v>
      </c>
      <c r="I1398" s="294">
        <v>105</v>
      </c>
      <c r="J1398" s="277">
        <f t="shared" si="71"/>
        <v>640</v>
      </c>
      <c r="K1398" s="277">
        <f t="shared" si="71"/>
        <v>105</v>
      </c>
    </row>
    <row r="1399" spans="1:11" ht="28.95" customHeight="1" x14ac:dyDescent="0.3">
      <c r="A1399" s="276">
        <f t="shared" si="73"/>
        <v>1339</v>
      </c>
      <c r="B1399" s="272" t="s">
        <v>4947</v>
      </c>
      <c r="C1399" s="297">
        <v>41.45</v>
      </c>
      <c r="D1399" s="282" t="s">
        <v>1411</v>
      </c>
      <c r="E1399" s="274" t="s">
        <v>4986</v>
      </c>
      <c r="F1399" s="272" t="s">
        <v>4984</v>
      </c>
      <c r="G1399" s="272" t="s">
        <v>3437</v>
      </c>
      <c r="H1399" s="293">
        <v>878</v>
      </c>
      <c r="I1399" s="294">
        <v>105</v>
      </c>
      <c r="J1399" s="277">
        <f t="shared" si="71"/>
        <v>878</v>
      </c>
      <c r="K1399" s="277">
        <f t="shared" si="71"/>
        <v>105</v>
      </c>
    </row>
    <row r="1400" spans="1:11" ht="28.95" customHeight="1" x14ac:dyDescent="0.3">
      <c r="A1400" s="276">
        <f t="shared" si="73"/>
        <v>1340</v>
      </c>
      <c r="B1400" s="272" t="s">
        <v>4947</v>
      </c>
      <c r="C1400" s="297">
        <v>41.46</v>
      </c>
      <c r="D1400" s="282" t="s">
        <v>1411</v>
      </c>
      <c r="E1400" s="274" t="s">
        <v>4987</v>
      </c>
      <c r="F1400" s="272" t="s">
        <v>4984</v>
      </c>
      <c r="G1400" s="272" t="s">
        <v>3437</v>
      </c>
      <c r="H1400" s="293">
        <v>981</v>
      </c>
      <c r="I1400" s="294">
        <v>117</v>
      </c>
      <c r="J1400" s="277">
        <f t="shared" si="71"/>
        <v>981</v>
      </c>
      <c r="K1400" s="277">
        <f t="shared" si="71"/>
        <v>117</v>
      </c>
    </row>
    <row r="1401" spans="1:11" ht="28.95" customHeight="1" x14ac:dyDescent="0.3">
      <c r="A1401" s="276">
        <f t="shared" si="73"/>
        <v>1341</v>
      </c>
      <c r="B1401" s="272" t="s">
        <v>4947</v>
      </c>
      <c r="C1401" s="297">
        <v>41.47</v>
      </c>
      <c r="D1401" s="282" t="s">
        <v>1411</v>
      </c>
      <c r="E1401" s="274" t="s">
        <v>4988</v>
      </c>
      <c r="F1401" s="272" t="s">
        <v>4984</v>
      </c>
      <c r="G1401" s="272" t="s">
        <v>3437</v>
      </c>
      <c r="H1401" s="293">
        <v>1171</v>
      </c>
      <c r="I1401" s="294">
        <v>117</v>
      </c>
      <c r="J1401" s="277">
        <f t="shared" si="71"/>
        <v>1171</v>
      </c>
      <c r="K1401" s="277">
        <f t="shared" si="71"/>
        <v>117</v>
      </c>
    </row>
    <row r="1402" spans="1:11" ht="28.95" customHeight="1" x14ac:dyDescent="0.3">
      <c r="A1402" s="276">
        <f t="shared" si="73"/>
        <v>1342</v>
      </c>
      <c r="B1402" s="272" t="s">
        <v>4949</v>
      </c>
      <c r="C1402" s="297">
        <v>41.48</v>
      </c>
      <c r="D1402" s="282" t="s">
        <v>1411</v>
      </c>
      <c r="E1402" s="274" t="s">
        <v>4989</v>
      </c>
      <c r="F1402" s="272" t="s">
        <v>4984</v>
      </c>
      <c r="G1402" s="272" t="s">
        <v>3437</v>
      </c>
      <c r="H1402" s="293">
        <v>1993</v>
      </c>
      <c r="I1402" s="294">
        <v>141</v>
      </c>
      <c r="J1402" s="277">
        <f t="shared" si="71"/>
        <v>1993</v>
      </c>
      <c r="K1402" s="277">
        <f t="shared" si="71"/>
        <v>141</v>
      </c>
    </row>
    <row r="1403" spans="1:11" ht="28.95" customHeight="1" x14ac:dyDescent="0.3">
      <c r="A1403" s="276">
        <f t="shared" si="73"/>
        <v>1343</v>
      </c>
      <c r="B1403" s="272" t="s">
        <v>4947</v>
      </c>
      <c r="C1403" s="297">
        <v>41.49</v>
      </c>
      <c r="D1403" s="282" t="s">
        <v>1411</v>
      </c>
      <c r="E1403" s="274" t="s">
        <v>4990</v>
      </c>
      <c r="F1403" s="272" t="s">
        <v>4984</v>
      </c>
      <c r="G1403" s="272" t="s">
        <v>3437</v>
      </c>
      <c r="H1403" s="293">
        <v>2713</v>
      </c>
      <c r="I1403" s="294">
        <v>141</v>
      </c>
      <c r="J1403" s="277">
        <f t="shared" si="71"/>
        <v>2713</v>
      </c>
      <c r="K1403" s="277">
        <f t="shared" si="71"/>
        <v>141</v>
      </c>
    </row>
    <row r="1404" spans="1:11" ht="28.95" customHeight="1" x14ac:dyDescent="0.3">
      <c r="A1404" s="276">
        <f t="shared" si="73"/>
        <v>1344</v>
      </c>
      <c r="B1404" s="272" t="s">
        <v>4949</v>
      </c>
      <c r="C1404" s="297">
        <v>41.5</v>
      </c>
      <c r="D1404" s="282" t="s">
        <v>1411</v>
      </c>
      <c r="E1404" s="274" t="s">
        <v>4991</v>
      </c>
      <c r="F1404" s="272" t="s">
        <v>4984</v>
      </c>
      <c r="G1404" s="272" t="s">
        <v>3437</v>
      </c>
      <c r="H1404" s="293">
        <v>4290</v>
      </c>
      <c r="I1404" s="294">
        <v>141</v>
      </c>
      <c r="J1404" s="277">
        <f t="shared" si="71"/>
        <v>4290</v>
      </c>
      <c r="K1404" s="277">
        <f t="shared" si="71"/>
        <v>141</v>
      </c>
    </row>
    <row r="1405" spans="1:11" ht="28.95" customHeight="1" x14ac:dyDescent="0.3">
      <c r="A1405" s="276">
        <f t="shared" si="73"/>
        <v>1345</v>
      </c>
      <c r="B1405" s="272" t="s">
        <v>4949</v>
      </c>
      <c r="C1405" s="297">
        <v>41.51</v>
      </c>
      <c r="D1405" s="282" t="s">
        <v>1412</v>
      </c>
      <c r="E1405" s="274" t="s">
        <v>587</v>
      </c>
      <c r="F1405" s="272" t="s">
        <v>4992</v>
      </c>
      <c r="G1405" s="272" t="s">
        <v>3437</v>
      </c>
      <c r="H1405" s="293">
        <v>528</v>
      </c>
      <c r="I1405" s="294">
        <v>105</v>
      </c>
      <c r="J1405" s="277">
        <f t="shared" si="71"/>
        <v>528</v>
      </c>
      <c r="K1405" s="277">
        <f t="shared" si="71"/>
        <v>105</v>
      </c>
    </row>
    <row r="1406" spans="1:11" ht="28.95" customHeight="1" x14ac:dyDescent="0.3">
      <c r="A1406" s="276">
        <f t="shared" si="73"/>
        <v>1346</v>
      </c>
      <c r="B1406" s="272" t="s">
        <v>4947</v>
      </c>
      <c r="C1406" s="297">
        <v>41.52</v>
      </c>
      <c r="D1406" s="282" t="s">
        <v>1413</v>
      </c>
      <c r="E1406" s="274" t="s">
        <v>4993</v>
      </c>
      <c r="F1406" s="272" t="s">
        <v>4994</v>
      </c>
      <c r="G1406" s="272" t="s">
        <v>3437</v>
      </c>
      <c r="H1406" s="293">
        <v>464</v>
      </c>
      <c r="I1406" s="294">
        <v>16</v>
      </c>
      <c r="J1406" s="277">
        <f t="shared" si="71"/>
        <v>464</v>
      </c>
      <c r="K1406" s="277">
        <f t="shared" si="71"/>
        <v>16</v>
      </c>
    </row>
    <row r="1407" spans="1:11" ht="28.95" customHeight="1" x14ac:dyDescent="0.3">
      <c r="A1407" s="276">
        <f t="shared" si="73"/>
        <v>1347</v>
      </c>
      <c r="B1407" s="272" t="s">
        <v>1773</v>
      </c>
      <c r="C1407" s="297">
        <v>41.53</v>
      </c>
      <c r="D1407" s="282" t="s">
        <v>1413</v>
      </c>
      <c r="E1407" s="274" t="s">
        <v>4995</v>
      </c>
      <c r="F1407" s="272" t="s">
        <v>4996</v>
      </c>
      <c r="G1407" s="272" t="s">
        <v>3437</v>
      </c>
      <c r="H1407" s="293">
        <v>539</v>
      </c>
      <c r="I1407" s="294">
        <v>156</v>
      </c>
      <c r="J1407" s="277">
        <f t="shared" si="71"/>
        <v>539</v>
      </c>
      <c r="K1407" s="277">
        <f t="shared" si="71"/>
        <v>156</v>
      </c>
    </row>
    <row r="1408" spans="1:11" ht="28.95" customHeight="1" x14ac:dyDescent="0.3">
      <c r="A1408" s="276">
        <f t="shared" si="73"/>
        <v>1348</v>
      </c>
      <c r="B1408" s="272" t="s">
        <v>4949</v>
      </c>
      <c r="C1408" s="297">
        <v>41.54</v>
      </c>
      <c r="D1408" s="282" t="s">
        <v>1414</v>
      </c>
      <c r="E1408" s="274" t="s">
        <v>4997</v>
      </c>
      <c r="F1408" s="272" t="s">
        <v>4998</v>
      </c>
      <c r="G1408" s="272" t="s">
        <v>3437</v>
      </c>
      <c r="H1408" s="293">
        <v>454</v>
      </c>
      <c r="I1408" s="294">
        <v>156</v>
      </c>
      <c r="J1408" s="277">
        <f t="shared" si="71"/>
        <v>454</v>
      </c>
      <c r="K1408" s="277">
        <f t="shared" si="71"/>
        <v>156</v>
      </c>
    </row>
    <row r="1409" spans="1:11" ht="28.95" customHeight="1" x14ac:dyDescent="0.3">
      <c r="A1409" s="276">
        <f t="shared" si="73"/>
        <v>1349</v>
      </c>
      <c r="B1409" s="272" t="s">
        <v>4947</v>
      </c>
      <c r="C1409" s="297">
        <v>41.55</v>
      </c>
      <c r="D1409" s="282" t="s">
        <v>1414</v>
      </c>
      <c r="E1409" s="274" t="s">
        <v>4999</v>
      </c>
      <c r="F1409" s="272" t="s">
        <v>5000</v>
      </c>
      <c r="G1409" s="272" t="s">
        <v>3437</v>
      </c>
      <c r="H1409" s="293">
        <v>466</v>
      </c>
      <c r="I1409" s="294">
        <v>156</v>
      </c>
      <c r="J1409" s="277">
        <f t="shared" si="71"/>
        <v>466</v>
      </c>
      <c r="K1409" s="277">
        <f t="shared" si="71"/>
        <v>156</v>
      </c>
    </row>
    <row r="1410" spans="1:11" ht="28.95" customHeight="1" x14ac:dyDescent="0.3">
      <c r="A1410" s="276">
        <f t="shared" si="73"/>
        <v>1350</v>
      </c>
      <c r="B1410" s="272" t="s">
        <v>1773</v>
      </c>
      <c r="C1410" s="297">
        <v>41.56</v>
      </c>
      <c r="D1410" s="282" t="s">
        <v>1415</v>
      </c>
      <c r="E1410" s="274" t="s">
        <v>5001</v>
      </c>
      <c r="F1410" s="272" t="s">
        <v>5002</v>
      </c>
      <c r="G1410" s="272" t="s">
        <v>3464</v>
      </c>
      <c r="H1410" s="293">
        <v>1128</v>
      </c>
      <c r="I1410" s="294">
        <v>587</v>
      </c>
      <c r="J1410" s="277">
        <f t="shared" si="71"/>
        <v>1128</v>
      </c>
      <c r="K1410" s="277">
        <f t="shared" si="71"/>
        <v>587</v>
      </c>
    </row>
    <row r="1411" spans="1:11" ht="28.95" customHeight="1" x14ac:dyDescent="0.3">
      <c r="A1411" s="276">
        <f t="shared" si="73"/>
        <v>1351</v>
      </c>
      <c r="B1411" s="272" t="s">
        <v>1773</v>
      </c>
      <c r="C1411" s="297">
        <v>41.57</v>
      </c>
      <c r="D1411" s="282" t="s">
        <v>1416</v>
      </c>
      <c r="E1411" s="274" t="s">
        <v>5003</v>
      </c>
      <c r="F1411" s="272" t="s">
        <v>5004</v>
      </c>
      <c r="G1411" s="272" t="s">
        <v>3437</v>
      </c>
      <c r="H1411" s="293">
        <v>9774</v>
      </c>
      <c r="I1411" s="294">
        <v>1251</v>
      </c>
      <c r="J1411" s="277">
        <f t="shared" si="71"/>
        <v>9774</v>
      </c>
      <c r="K1411" s="277">
        <f t="shared" si="71"/>
        <v>1251</v>
      </c>
    </row>
    <row r="1412" spans="1:11" ht="28.95" customHeight="1" x14ac:dyDescent="0.3">
      <c r="A1412" s="276">
        <f t="shared" si="73"/>
        <v>1352</v>
      </c>
      <c r="B1412" s="272" t="s">
        <v>1773</v>
      </c>
      <c r="C1412" s="297">
        <v>41.58</v>
      </c>
      <c r="D1412" s="282" t="s">
        <v>1416</v>
      </c>
      <c r="E1412" s="274" t="s">
        <v>5005</v>
      </c>
      <c r="F1412" s="272" t="s">
        <v>5004</v>
      </c>
      <c r="G1412" s="272" t="s">
        <v>3437</v>
      </c>
      <c r="H1412" s="293">
        <v>4173</v>
      </c>
      <c r="I1412" s="294">
        <v>1154</v>
      </c>
      <c r="J1412" s="277">
        <f t="shared" si="71"/>
        <v>4173</v>
      </c>
      <c r="K1412" s="277">
        <f t="shared" si="71"/>
        <v>1154</v>
      </c>
    </row>
    <row r="1413" spans="1:11" ht="28.95" customHeight="1" x14ac:dyDescent="0.3">
      <c r="A1413" s="276">
        <f t="shared" si="73"/>
        <v>1353</v>
      </c>
      <c r="B1413" s="272" t="s">
        <v>1773</v>
      </c>
      <c r="C1413" s="297">
        <v>41.59</v>
      </c>
      <c r="D1413" s="282" t="s">
        <v>1416</v>
      </c>
      <c r="E1413" s="274" t="s">
        <v>5006</v>
      </c>
      <c r="F1413" s="272" t="s">
        <v>5004</v>
      </c>
      <c r="G1413" s="272" t="s">
        <v>3437</v>
      </c>
      <c r="H1413" s="293">
        <v>10194</v>
      </c>
      <c r="I1413" s="294">
        <v>1623</v>
      </c>
      <c r="J1413" s="277">
        <f t="shared" ref="J1413:K1476" si="74">ROUNDUP(H1413,0)</f>
        <v>10194</v>
      </c>
      <c r="K1413" s="277">
        <f t="shared" si="74"/>
        <v>1623</v>
      </c>
    </row>
    <row r="1414" spans="1:11" ht="28.95" customHeight="1" x14ac:dyDescent="0.3">
      <c r="A1414" s="276">
        <f t="shared" si="73"/>
        <v>1354</v>
      </c>
      <c r="B1414" s="272" t="s">
        <v>1773</v>
      </c>
      <c r="C1414" s="297">
        <v>41.6</v>
      </c>
      <c r="D1414" s="282" t="s">
        <v>1417</v>
      </c>
      <c r="E1414" s="274" t="s">
        <v>592</v>
      </c>
      <c r="F1414" s="272" t="s">
        <v>5007</v>
      </c>
      <c r="G1414" s="272" t="s">
        <v>3437</v>
      </c>
      <c r="H1414" s="293">
        <v>4788</v>
      </c>
      <c r="I1414" s="294">
        <v>1154</v>
      </c>
      <c r="J1414" s="277">
        <f t="shared" si="74"/>
        <v>4788</v>
      </c>
      <c r="K1414" s="277">
        <f t="shared" si="74"/>
        <v>1154</v>
      </c>
    </row>
    <row r="1415" spans="1:11" ht="28.95" customHeight="1" x14ac:dyDescent="0.3">
      <c r="A1415" s="276">
        <f t="shared" si="73"/>
        <v>1355</v>
      </c>
      <c r="B1415" s="272" t="s">
        <v>1773</v>
      </c>
      <c r="C1415" s="297">
        <v>41.61</v>
      </c>
      <c r="D1415" s="282" t="s">
        <v>1418</v>
      </c>
      <c r="E1415" s="274" t="s">
        <v>5008</v>
      </c>
      <c r="F1415" s="272" t="s">
        <v>5009</v>
      </c>
      <c r="G1415" s="272" t="s">
        <v>3437</v>
      </c>
      <c r="H1415" s="293">
        <v>4788</v>
      </c>
      <c r="I1415" s="294">
        <v>1154</v>
      </c>
      <c r="J1415" s="277">
        <f t="shared" si="74"/>
        <v>4788</v>
      </c>
      <c r="K1415" s="277">
        <f t="shared" si="74"/>
        <v>1154</v>
      </c>
    </row>
    <row r="1416" spans="1:11" ht="28.95" customHeight="1" x14ac:dyDescent="0.3">
      <c r="A1416" s="276">
        <f t="shared" si="73"/>
        <v>1356</v>
      </c>
      <c r="B1416" s="272" t="s">
        <v>4949</v>
      </c>
      <c r="C1416" s="297">
        <v>41.62</v>
      </c>
      <c r="D1416" s="282" t="s">
        <v>1419</v>
      </c>
      <c r="E1416" s="274" t="s">
        <v>5010</v>
      </c>
      <c r="F1416" s="272" t="s">
        <v>5011</v>
      </c>
      <c r="G1416" s="272" t="s">
        <v>3464</v>
      </c>
      <c r="H1416" s="293">
        <v>447</v>
      </c>
      <c r="I1416" s="294">
        <v>71</v>
      </c>
      <c r="J1416" s="277">
        <f t="shared" si="74"/>
        <v>447</v>
      </c>
      <c r="K1416" s="277">
        <f t="shared" si="74"/>
        <v>71</v>
      </c>
    </row>
    <row r="1417" spans="1:11" ht="28.95" customHeight="1" x14ac:dyDescent="0.3">
      <c r="A1417" s="276">
        <f t="shared" si="73"/>
        <v>1357</v>
      </c>
      <c r="B1417" s="272" t="s">
        <v>1773</v>
      </c>
      <c r="C1417" s="297">
        <v>41.63</v>
      </c>
      <c r="D1417" s="282" t="s">
        <v>1420</v>
      </c>
      <c r="E1417" s="274" t="s">
        <v>5012</v>
      </c>
      <c r="F1417" s="272" t="s">
        <v>5013</v>
      </c>
      <c r="G1417" s="272" t="s">
        <v>3437</v>
      </c>
      <c r="H1417" s="293">
        <v>5599</v>
      </c>
      <c r="I1417" s="294">
        <v>1935</v>
      </c>
      <c r="J1417" s="277">
        <f t="shared" si="74"/>
        <v>5599</v>
      </c>
      <c r="K1417" s="277">
        <f t="shared" si="74"/>
        <v>1935</v>
      </c>
    </row>
    <row r="1418" spans="1:11" ht="28.95" customHeight="1" x14ac:dyDescent="0.3">
      <c r="A1418" s="276">
        <f t="shared" si="73"/>
        <v>1358</v>
      </c>
      <c r="B1418" s="272" t="s">
        <v>1773</v>
      </c>
      <c r="C1418" s="297">
        <v>41.64</v>
      </c>
      <c r="D1418" s="282" t="s">
        <v>1420</v>
      </c>
      <c r="E1418" s="274" t="s">
        <v>5014</v>
      </c>
      <c r="F1418" s="272" t="s">
        <v>5013</v>
      </c>
      <c r="G1418" s="272" t="s">
        <v>3437</v>
      </c>
      <c r="H1418" s="293">
        <v>5750</v>
      </c>
      <c r="I1418" s="294">
        <v>1935</v>
      </c>
      <c r="J1418" s="277">
        <f t="shared" si="74"/>
        <v>5750</v>
      </c>
      <c r="K1418" s="277">
        <f t="shared" si="74"/>
        <v>1935</v>
      </c>
    </row>
    <row r="1419" spans="1:11" ht="28.95" customHeight="1" x14ac:dyDescent="0.3">
      <c r="A1419" s="276">
        <f t="shared" si="73"/>
        <v>1359</v>
      </c>
      <c r="B1419" s="272" t="s">
        <v>1773</v>
      </c>
      <c r="C1419" s="297">
        <v>41.65</v>
      </c>
      <c r="D1419" s="282" t="s">
        <v>1420</v>
      </c>
      <c r="E1419" s="274" t="s">
        <v>5015</v>
      </c>
      <c r="F1419" s="272" t="s">
        <v>5013</v>
      </c>
      <c r="G1419" s="272" t="s">
        <v>3437</v>
      </c>
      <c r="H1419" s="293">
        <v>7015</v>
      </c>
      <c r="I1419" s="294">
        <v>1935</v>
      </c>
      <c r="J1419" s="277">
        <f t="shared" si="74"/>
        <v>7015</v>
      </c>
      <c r="K1419" s="277">
        <f t="shared" si="74"/>
        <v>1935</v>
      </c>
    </row>
    <row r="1420" spans="1:11" ht="28.95" customHeight="1" x14ac:dyDescent="0.3">
      <c r="A1420" s="276">
        <f t="shared" si="73"/>
        <v>1360</v>
      </c>
      <c r="B1420" s="272" t="s">
        <v>1773</v>
      </c>
      <c r="C1420" s="297">
        <v>41.66</v>
      </c>
      <c r="D1420" s="282" t="s">
        <v>1420</v>
      </c>
      <c r="E1420" s="274" t="s">
        <v>5016</v>
      </c>
      <c r="F1420" s="272" t="s">
        <v>5013</v>
      </c>
      <c r="G1420" s="272" t="s">
        <v>3437</v>
      </c>
      <c r="H1420" s="293">
        <v>5986</v>
      </c>
      <c r="I1420" s="294">
        <v>1935</v>
      </c>
      <c r="J1420" s="277">
        <f t="shared" si="74"/>
        <v>5986</v>
      </c>
      <c r="K1420" s="277">
        <f t="shared" si="74"/>
        <v>1935</v>
      </c>
    </row>
    <row r="1421" spans="1:11" ht="28.95" customHeight="1" x14ac:dyDescent="0.3">
      <c r="A1421" s="276">
        <f t="shared" si="73"/>
        <v>1361</v>
      </c>
      <c r="B1421" s="272" t="s">
        <v>1773</v>
      </c>
      <c r="C1421" s="297">
        <v>41.67</v>
      </c>
      <c r="D1421" s="282" t="s">
        <v>1420</v>
      </c>
      <c r="E1421" s="274" t="s">
        <v>5017</v>
      </c>
      <c r="F1421" s="272" t="s">
        <v>5013</v>
      </c>
      <c r="G1421" s="272" t="s">
        <v>3437</v>
      </c>
      <c r="H1421" s="293">
        <v>5634</v>
      </c>
      <c r="I1421" s="294">
        <v>1935</v>
      </c>
      <c r="J1421" s="277">
        <f t="shared" si="74"/>
        <v>5634</v>
      </c>
      <c r="K1421" s="277">
        <f t="shared" si="74"/>
        <v>1935</v>
      </c>
    </row>
    <row r="1422" spans="1:11" ht="28.95" customHeight="1" x14ac:dyDescent="0.3">
      <c r="A1422" s="276">
        <f t="shared" si="73"/>
        <v>1362</v>
      </c>
      <c r="B1422" s="272" t="s">
        <v>1773</v>
      </c>
      <c r="C1422" s="297">
        <v>41.69</v>
      </c>
      <c r="D1422" s="282" t="s">
        <v>1414</v>
      </c>
      <c r="E1422" s="274" t="s">
        <v>5018</v>
      </c>
      <c r="F1422" s="272" t="s">
        <v>5019</v>
      </c>
      <c r="G1422" s="272" t="s">
        <v>3437</v>
      </c>
      <c r="H1422" s="293">
        <v>6473</v>
      </c>
      <c r="I1422" s="294">
        <v>1834</v>
      </c>
      <c r="J1422" s="277">
        <f t="shared" si="74"/>
        <v>6473</v>
      </c>
      <c r="K1422" s="277">
        <f t="shared" si="74"/>
        <v>1834</v>
      </c>
    </row>
    <row r="1423" spans="1:11" ht="28.95" customHeight="1" x14ac:dyDescent="0.3">
      <c r="A1423" s="276">
        <f t="shared" si="73"/>
        <v>1363</v>
      </c>
      <c r="B1423" s="272" t="s">
        <v>1773</v>
      </c>
      <c r="C1423" s="297">
        <v>41.7</v>
      </c>
      <c r="D1423" s="282" t="s">
        <v>1414</v>
      </c>
      <c r="E1423" s="274" t="s">
        <v>5020</v>
      </c>
      <c r="F1423" s="272" t="s">
        <v>5019</v>
      </c>
      <c r="G1423" s="272" t="s">
        <v>3437</v>
      </c>
      <c r="H1423" s="293">
        <v>7113</v>
      </c>
      <c r="I1423" s="294">
        <v>1834</v>
      </c>
      <c r="J1423" s="277">
        <f t="shared" si="74"/>
        <v>7113</v>
      </c>
      <c r="K1423" s="277">
        <f t="shared" si="74"/>
        <v>1834</v>
      </c>
    </row>
    <row r="1424" spans="1:11" ht="28.95" customHeight="1" x14ac:dyDescent="0.3">
      <c r="A1424" s="276">
        <f t="shared" si="73"/>
        <v>1364</v>
      </c>
      <c r="B1424" s="272" t="s">
        <v>1773</v>
      </c>
      <c r="C1424" s="297">
        <v>41.72</v>
      </c>
      <c r="D1424" s="282" t="s">
        <v>1414</v>
      </c>
      <c r="E1424" s="274" t="s">
        <v>5021</v>
      </c>
      <c r="F1424" s="272" t="s">
        <v>5019</v>
      </c>
      <c r="G1424" s="272" t="s">
        <v>3437</v>
      </c>
      <c r="H1424" s="293">
        <v>6089</v>
      </c>
      <c r="I1424" s="294">
        <v>1834</v>
      </c>
      <c r="J1424" s="277">
        <f t="shared" si="74"/>
        <v>6089</v>
      </c>
      <c r="K1424" s="277">
        <f t="shared" si="74"/>
        <v>1834</v>
      </c>
    </row>
    <row r="1425" spans="1:11" ht="28.95" customHeight="1" x14ac:dyDescent="0.3">
      <c r="A1425" s="276">
        <f t="shared" si="73"/>
        <v>1365</v>
      </c>
      <c r="B1425" s="272" t="s">
        <v>1773</v>
      </c>
      <c r="C1425" s="297">
        <v>41.74</v>
      </c>
      <c r="D1425" s="282" t="s">
        <v>1420</v>
      </c>
      <c r="E1425" s="274" t="s">
        <v>597</v>
      </c>
      <c r="F1425" s="272" t="s">
        <v>5013</v>
      </c>
      <c r="G1425" s="272" t="s">
        <v>3437</v>
      </c>
      <c r="H1425" s="293">
        <v>6075</v>
      </c>
      <c r="I1425" s="294">
        <v>1563</v>
      </c>
      <c r="J1425" s="277">
        <f t="shared" si="74"/>
        <v>6075</v>
      </c>
      <c r="K1425" s="277">
        <f t="shared" si="74"/>
        <v>1563</v>
      </c>
    </row>
    <row r="1426" spans="1:11" ht="28.95" customHeight="1" x14ac:dyDescent="0.3">
      <c r="A1426" s="276">
        <f t="shared" si="73"/>
        <v>1366</v>
      </c>
      <c r="B1426" s="272" t="s">
        <v>1773</v>
      </c>
      <c r="C1426" s="297">
        <v>41.75</v>
      </c>
      <c r="D1426" s="282" t="s">
        <v>1421</v>
      </c>
      <c r="E1426" s="274" t="s">
        <v>5022</v>
      </c>
      <c r="F1426" s="272" t="s">
        <v>5023</v>
      </c>
      <c r="G1426" s="272" t="s">
        <v>3437</v>
      </c>
      <c r="H1426" s="293">
        <v>5675</v>
      </c>
      <c r="I1426" s="294">
        <v>1834</v>
      </c>
      <c r="J1426" s="277">
        <f t="shared" si="74"/>
        <v>5675</v>
      </c>
      <c r="K1426" s="277">
        <f t="shared" si="74"/>
        <v>1834</v>
      </c>
    </row>
    <row r="1427" spans="1:11" ht="28.95" customHeight="1" x14ac:dyDescent="0.3">
      <c r="A1427" s="276">
        <f t="shared" si="73"/>
        <v>1367</v>
      </c>
      <c r="B1427" s="272" t="s">
        <v>1773</v>
      </c>
      <c r="C1427" s="297">
        <v>41.76</v>
      </c>
      <c r="D1427" s="282" t="s">
        <v>1421</v>
      </c>
      <c r="E1427" s="274" t="s">
        <v>5024</v>
      </c>
      <c r="F1427" s="272" t="s">
        <v>5023</v>
      </c>
      <c r="G1427" s="272" t="s">
        <v>3437</v>
      </c>
      <c r="H1427" s="293">
        <v>4243</v>
      </c>
      <c r="I1427" s="294">
        <v>1834</v>
      </c>
      <c r="J1427" s="277">
        <f t="shared" si="74"/>
        <v>4243</v>
      </c>
      <c r="K1427" s="277">
        <f t="shared" si="74"/>
        <v>1834</v>
      </c>
    </row>
    <row r="1428" spans="1:11" ht="28.95" customHeight="1" x14ac:dyDescent="0.3">
      <c r="A1428" s="276">
        <f t="shared" ref="A1428:A1431" si="75">A1427+1</f>
        <v>1368</v>
      </c>
      <c r="B1428" s="272" t="s">
        <v>4949</v>
      </c>
      <c r="C1428" s="297">
        <v>41.77</v>
      </c>
      <c r="D1428" s="282" t="s">
        <v>1414</v>
      </c>
      <c r="E1428" s="274" t="s">
        <v>5025</v>
      </c>
      <c r="F1428" s="272" t="s">
        <v>4206</v>
      </c>
      <c r="G1428" s="272" t="s">
        <v>3437</v>
      </c>
      <c r="H1428" s="293">
        <v>2612</v>
      </c>
      <c r="I1428" s="294">
        <v>391</v>
      </c>
      <c r="J1428" s="277">
        <f t="shared" si="74"/>
        <v>2612</v>
      </c>
      <c r="K1428" s="277">
        <f t="shared" si="74"/>
        <v>391</v>
      </c>
    </row>
    <row r="1429" spans="1:11" ht="28.95" customHeight="1" x14ac:dyDescent="0.3">
      <c r="A1429" s="276">
        <f t="shared" si="75"/>
        <v>1369</v>
      </c>
      <c r="B1429" s="272" t="s">
        <v>1773</v>
      </c>
      <c r="C1429" s="297">
        <v>41.78</v>
      </c>
      <c r="D1429" s="282" t="s">
        <v>1414</v>
      </c>
      <c r="E1429" s="274" t="s">
        <v>5026</v>
      </c>
      <c r="F1429" s="272" t="s">
        <v>1496</v>
      </c>
      <c r="G1429" s="272" t="s">
        <v>3515</v>
      </c>
      <c r="H1429" s="293">
        <v>9827</v>
      </c>
      <c r="I1429" s="294">
        <v>1396</v>
      </c>
      <c r="J1429" s="277">
        <f t="shared" si="74"/>
        <v>9827</v>
      </c>
      <c r="K1429" s="277">
        <f t="shared" si="74"/>
        <v>1396</v>
      </c>
    </row>
    <row r="1430" spans="1:11" ht="28.95" customHeight="1" x14ac:dyDescent="0.3">
      <c r="A1430" s="276">
        <f t="shared" si="75"/>
        <v>1370</v>
      </c>
      <c r="B1430" s="272" t="s">
        <v>4949</v>
      </c>
      <c r="C1430" s="297">
        <v>41.79</v>
      </c>
      <c r="D1430" s="282" t="s">
        <v>1422</v>
      </c>
      <c r="E1430" s="274" t="s">
        <v>602</v>
      </c>
      <c r="F1430" s="272" t="s">
        <v>5027</v>
      </c>
      <c r="G1430" s="272" t="s">
        <v>3437</v>
      </c>
      <c r="H1430" s="293">
        <v>811</v>
      </c>
      <c r="I1430" s="294">
        <v>313</v>
      </c>
      <c r="J1430" s="277">
        <f t="shared" si="74"/>
        <v>811</v>
      </c>
      <c r="K1430" s="277">
        <f t="shared" si="74"/>
        <v>313</v>
      </c>
    </row>
    <row r="1431" spans="1:11" ht="28.95" customHeight="1" x14ac:dyDescent="0.3">
      <c r="A1431" s="276">
        <f t="shared" si="75"/>
        <v>1371</v>
      </c>
      <c r="B1431" s="272" t="s">
        <v>4949</v>
      </c>
      <c r="C1431" s="297">
        <v>41.8</v>
      </c>
      <c r="D1431" s="282" t="s">
        <v>1422</v>
      </c>
      <c r="E1431" s="274" t="s">
        <v>603</v>
      </c>
      <c r="F1431" s="272" t="s">
        <v>5027</v>
      </c>
      <c r="G1431" s="272" t="s">
        <v>3437</v>
      </c>
      <c r="H1431" s="293">
        <v>1127</v>
      </c>
      <c r="I1431" s="294">
        <v>313</v>
      </c>
      <c r="J1431" s="277">
        <f t="shared" si="74"/>
        <v>1127</v>
      </c>
      <c r="K1431" s="277">
        <f t="shared" si="74"/>
        <v>313</v>
      </c>
    </row>
    <row r="1432" spans="1:11" ht="28.95" customHeight="1" x14ac:dyDescent="0.3">
      <c r="A1432" s="268" t="s">
        <v>5028</v>
      </c>
      <c r="B1432" s="269"/>
      <c r="C1432" s="269"/>
      <c r="D1432" s="269"/>
      <c r="E1432" s="269"/>
      <c r="F1432" s="269"/>
      <c r="G1432" s="269"/>
      <c r="H1432" s="269"/>
      <c r="I1432" s="270"/>
      <c r="J1432" s="277">
        <f t="shared" si="74"/>
        <v>0</v>
      </c>
      <c r="K1432" s="277">
        <f t="shared" si="74"/>
        <v>0</v>
      </c>
    </row>
    <row r="1433" spans="1:11" ht="28.95" customHeight="1" x14ac:dyDescent="0.3">
      <c r="A1433" s="276">
        <f>A1431+1</f>
        <v>1372</v>
      </c>
      <c r="B1433" s="272" t="s">
        <v>4947</v>
      </c>
      <c r="C1433" s="297">
        <v>42.01</v>
      </c>
      <c r="D1433" s="282" t="s">
        <v>1423</v>
      </c>
      <c r="E1433" s="274" t="s">
        <v>5029</v>
      </c>
      <c r="F1433" s="272" t="s">
        <v>5030</v>
      </c>
      <c r="G1433" s="272" t="s">
        <v>3464</v>
      </c>
      <c r="H1433" s="293">
        <v>547</v>
      </c>
      <c r="I1433" s="294">
        <v>130</v>
      </c>
      <c r="J1433" s="277">
        <f t="shared" si="74"/>
        <v>547</v>
      </c>
      <c r="K1433" s="277">
        <f t="shared" si="74"/>
        <v>130</v>
      </c>
    </row>
    <row r="1434" spans="1:11" ht="28.95" customHeight="1" x14ac:dyDescent="0.3">
      <c r="A1434" s="276">
        <f>A1433+1</f>
        <v>1373</v>
      </c>
      <c r="B1434" s="272" t="s">
        <v>1773</v>
      </c>
      <c r="C1434" s="297">
        <v>42.02</v>
      </c>
      <c r="D1434" s="282" t="s">
        <v>1424</v>
      </c>
      <c r="E1434" s="274" t="s">
        <v>5031</v>
      </c>
      <c r="F1434" s="272" t="s">
        <v>5032</v>
      </c>
      <c r="G1434" s="272" t="s">
        <v>3437</v>
      </c>
      <c r="H1434" s="293">
        <v>1600</v>
      </c>
      <c r="I1434" s="294">
        <v>313</v>
      </c>
      <c r="J1434" s="277">
        <f t="shared" si="74"/>
        <v>1600</v>
      </c>
      <c r="K1434" s="277">
        <f t="shared" si="74"/>
        <v>313</v>
      </c>
    </row>
    <row r="1435" spans="1:11" ht="28.95" customHeight="1" x14ac:dyDescent="0.3">
      <c r="A1435" s="276">
        <f t="shared" ref="A1435:A1498" si="76">A1434+1</f>
        <v>1374</v>
      </c>
      <c r="B1435" s="272" t="s">
        <v>4947</v>
      </c>
      <c r="C1435" s="297">
        <v>42.03</v>
      </c>
      <c r="D1435" s="282" t="s">
        <v>1425</v>
      </c>
      <c r="E1435" s="274" t="s">
        <v>5033</v>
      </c>
      <c r="F1435" s="272" t="s">
        <v>5034</v>
      </c>
      <c r="G1435" s="272" t="s">
        <v>3464</v>
      </c>
      <c r="H1435" s="293">
        <v>349</v>
      </c>
      <c r="I1435" s="294">
        <v>155</v>
      </c>
      <c r="J1435" s="277">
        <f t="shared" si="74"/>
        <v>349</v>
      </c>
      <c r="K1435" s="277">
        <f t="shared" si="74"/>
        <v>155</v>
      </c>
    </row>
    <row r="1436" spans="1:11" ht="28.95" customHeight="1" x14ac:dyDescent="0.3">
      <c r="A1436" s="276">
        <f t="shared" si="76"/>
        <v>1375</v>
      </c>
      <c r="B1436" s="272" t="s">
        <v>4949</v>
      </c>
      <c r="C1436" s="297">
        <v>42.04</v>
      </c>
      <c r="D1436" s="282" t="s">
        <v>1425</v>
      </c>
      <c r="E1436" s="274" t="s">
        <v>5035</v>
      </c>
      <c r="F1436" s="272" t="s">
        <v>5034</v>
      </c>
      <c r="G1436" s="272" t="s">
        <v>3464</v>
      </c>
      <c r="H1436" s="293">
        <v>413</v>
      </c>
      <c r="I1436" s="294">
        <v>155</v>
      </c>
      <c r="J1436" s="277">
        <f t="shared" si="74"/>
        <v>413</v>
      </c>
      <c r="K1436" s="277">
        <f t="shared" si="74"/>
        <v>155</v>
      </c>
    </row>
    <row r="1437" spans="1:11" ht="28.95" customHeight="1" x14ac:dyDescent="0.3">
      <c r="A1437" s="276">
        <f t="shared" si="76"/>
        <v>1376</v>
      </c>
      <c r="B1437" s="272" t="s">
        <v>1773</v>
      </c>
      <c r="C1437" s="297">
        <v>42.05</v>
      </c>
      <c r="D1437" s="282" t="s">
        <v>1425</v>
      </c>
      <c r="E1437" s="274" t="s">
        <v>5036</v>
      </c>
      <c r="F1437" s="272" t="s">
        <v>5034</v>
      </c>
      <c r="G1437" s="272" t="s">
        <v>3464</v>
      </c>
      <c r="H1437" s="293">
        <v>466</v>
      </c>
      <c r="I1437" s="294">
        <v>155</v>
      </c>
      <c r="J1437" s="277">
        <f t="shared" si="74"/>
        <v>466</v>
      </c>
      <c r="K1437" s="277">
        <f t="shared" si="74"/>
        <v>155</v>
      </c>
    </row>
    <row r="1438" spans="1:11" ht="28.95" customHeight="1" x14ac:dyDescent="0.3">
      <c r="A1438" s="276">
        <f t="shared" si="76"/>
        <v>1377</v>
      </c>
      <c r="B1438" s="272" t="s">
        <v>1773</v>
      </c>
      <c r="C1438" s="297">
        <v>42.06</v>
      </c>
      <c r="D1438" s="282" t="s">
        <v>1426</v>
      </c>
      <c r="E1438" s="274" t="s">
        <v>5037</v>
      </c>
      <c r="F1438" s="272" t="s">
        <v>5038</v>
      </c>
      <c r="G1438" s="272" t="s">
        <v>3464</v>
      </c>
      <c r="H1438" s="293">
        <v>502</v>
      </c>
      <c r="I1438" s="294">
        <v>258</v>
      </c>
      <c r="J1438" s="277">
        <f t="shared" si="74"/>
        <v>502</v>
      </c>
      <c r="K1438" s="277">
        <f t="shared" si="74"/>
        <v>258</v>
      </c>
    </row>
    <row r="1439" spans="1:11" ht="28.95" customHeight="1" x14ac:dyDescent="0.3">
      <c r="A1439" s="276">
        <f t="shared" si="76"/>
        <v>1378</v>
      </c>
      <c r="B1439" s="272" t="s">
        <v>1773</v>
      </c>
      <c r="C1439" s="297">
        <v>42.07</v>
      </c>
      <c r="D1439" s="282" t="s">
        <v>1426</v>
      </c>
      <c r="E1439" s="274" t="s">
        <v>5039</v>
      </c>
      <c r="F1439" s="272" t="s">
        <v>5038</v>
      </c>
      <c r="G1439" s="272" t="s">
        <v>3464</v>
      </c>
      <c r="H1439" s="293">
        <v>530</v>
      </c>
      <c r="I1439" s="294">
        <v>283</v>
      </c>
      <c r="J1439" s="277">
        <f t="shared" si="74"/>
        <v>530</v>
      </c>
      <c r="K1439" s="277">
        <f t="shared" si="74"/>
        <v>283</v>
      </c>
    </row>
    <row r="1440" spans="1:11" ht="28.95" customHeight="1" x14ac:dyDescent="0.3">
      <c r="A1440" s="276">
        <f t="shared" si="76"/>
        <v>1379</v>
      </c>
      <c r="B1440" s="272" t="s">
        <v>1773</v>
      </c>
      <c r="C1440" s="297">
        <v>42.08</v>
      </c>
      <c r="D1440" s="282" t="s">
        <v>1426</v>
      </c>
      <c r="E1440" s="274" t="s">
        <v>5040</v>
      </c>
      <c r="F1440" s="272" t="s">
        <v>5038</v>
      </c>
      <c r="G1440" s="272" t="s">
        <v>3464</v>
      </c>
      <c r="H1440" s="293">
        <v>561</v>
      </c>
      <c r="I1440" s="294">
        <v>283</v>
      </c>
      <c r="J1440" s="277">
        <f t="shared" si="74"/>
        <v>561</v>
      </c>
      <c r="K1440" s="277">
        <f t="shared" si="74"/>
        <v>283</v>
      </c>
    </row>
    <row r="1441" spans="1:11" ht="28.95" customHeight="1" x14ac:dyDescent="0.3">
      <c r="A1441" s="276">
        <f t="shared" si="76"/>
        <v>1380</v>
      </c>
      <c r="B1441" s="272" t="s">
        <v>1773</v>
      </c>
      <c r="C1441" s="297">
        <v>42.09</v>
      </c>
      <c r="D1441" s="282" t="s">
        <v>1426</v>
      </c>
      <c r="E1441" s="274" t="s">
        <v>5041</v>
      </c>
      <c r="F1441" s="272" t="s">
        <v>5038</v>
      </c>
      <c r="G1441" s="272" t="s">
        <v>3464</v>
      </c>
      <c r="H1441" s="293">
        <v>744</v>
      </c>
      <c r="I1441" s="294">
        <v>292</v>
      </c>
      <c r="J1441" s="277">
        <f t="shared" si="74"/>
        <v>744</v>
      </c>
      <c r="K1441" s="277">
        <f t="shared" si="74"/>
        <v>292</v>
      </c>
    </row>
    <row r="1442" spans="1:11" ht="28.95" customHeight="1" x14ac:dyDescent="0.3">
      <c r="A1442" s="276">
        <f t="shared" si="76"/>
        <v>1381</v>
      </c>
      <c r="B1442" s="272" t="s">
        <v>1773</v>
      </c>
      <c r="C1442" s="297">
        <v>42.1</v>
      </c>
      <c r="D1442" s="282" t="s">
        <v>1427</v>
      </c>
      <c r="E1442" s="274" t="s">
        <v>5042</v>
      </c>
      <c r="F1442" s="272" t="s">
        <v>5043</v>
      </c>
      <c r="G1442" s="272" t="s">
        <v>3437</v>
      </c>
      <c r="H1442" s="293">
        <v>13472</v>
      </c>
      <c r="I1442" s="294">
        <v>1654</v>
      </c>
      <c r="J1442" s="277">
        <f t="shared" si="74"/>
        <v>13472</v>
      </c>
      <c r="K1442" s="277">
        <f t="shared" si="74"/>
        <v>1654</v>
      </c>
    </row>
    <row r="1443" spans="1:11" ht="28.95" customHeight="1" x14ac:dyDescent="0.3">
      <c r="A1443" s="276">
        <f t="shared" si="76"/>
        <v>1382</v>
      </c>
      <c r="B1443" s="272" t="s">
        <v>1773</v>
      </c>
      <c r="C1443" s="297">
        <v>42.11</v>
      </c>
      <c r="D1443" s="282" t="s">
        <v>1427</v>
      </c>
      <c r="E1443" s="274" t="s">
        <v>5044</v>
      </c>
      <c r="F1443" s="272" t="s">
        <v>5045</v>
      </c>
      <c r="G1443" s="272" t="s">
        <v>3437</v>
      </c>
      <c r="H1443" s="293">
        <v>14570</v>
      </c>
      <c r="I1443" s="294">
        <v>1887</v>
      </c>
      <c r="J1443" s="277">
        <f t="shared" si="74"/>
        <v>14570</v>
      </c>
      <c r="K1443" s="277">
        <f t="shared" si="74"/>
        <v>1887</v>
      </c>
    </row>
    <row r="1444" spans="1:11" ht="28.95" customHeight="1" x14ac:dyDescent="0.3">
      <c r="A1444" s="276">
        <f t="shared" si="76"/>
        <v>1383</v>
      </c>
      <c r="B1444" s="272" t="s">
        <v>1773</v>
      </c>
      <c r="C1444" s="297">
        <v>42.12</v>
      </c>
      <c r="D1444" s="282" t="s">
        <v>1427</v>
      </c>
      <c r="E1444" s="274" t="s">
        <v>5046</v>
      </c>
      <c r="F1444" s="272" t="s">
        <v>5043</v>
      </c>
      <c r="G1444" s="272" t="s">
        <v>3437</v>
      </c>
      <c r="H1444" s="293">
        <v>9160</v>
      </c>
      <c r="I1444" s="294">
        <v>1662</v>
      </c>
      <c r="J1444" s="277">
        <f t="shared" si="74"/>
        <v>9160</v>
      </c>
      <c r="K1444" s="277">
        <f t="shared" si="74"/>
        <v>1662</v>
      </c>
    </row>
    <row r="1445" spans="1:11" ht="28.95" customHeight="1" x14ac:dyDescent="0.3">
      <c r="A1445" s="276">
        <f t="shared" si="76"/>
        <v>1384</v>
      </c>
      <c r="B1445" s="272" t="s">
        <v>1773</v>
      </c>
      <c r="C1445" s="297">
        <v>42.13</v>
      </c>
      <c r="D1445" s="282" t="s">
        <v>1427</v>
      </c>
      <c r="E1445" s="274" t="s">
        <v>5047</v>
      </c>
      <c r="F1445" s="272" t="s">
        <v>5043</v>
      </c>
      <c r="G1445" s="272" t="s">
        <v>3437</v>
      </c>
      <c r="H1445" s="293">
        <v>10777</v>
      </c>
      <c r="I1445" s="294">
        <v>1902</v>
      </c>
      <c r="J1445" s="277">
        <f t="shared" si="74"/>
        <v>10777</v>
      </c>
      <c r="K1445" s="277">
        <f t="shared" si="74"/>
        <v>1902</v>
      </c>
    </row>
    <row r="1446" spans="1:11" ht="28.95" customHeight="1" x14ac:dyDescent="0.3">
      <c r="A1446" s="276">
        <f t="shared" si="76"/>
        <v>1385</v>
      </c>
      <c r="B1446" s="272" t="s">
        <v>1773</v>
      </c>
      <c r="C1446" s="297">
        <v>42.14</v>
      </c>
      <c r="D1446" s="282" t="s">
        <v>1428</v>
      </c>
      <c r="E1446" s="274" t="s">
        <v>5048</v>
      </c>
      <c r="F1446" s="272" t="s">
        <v>5049</v>
      </c>
      <c r="G1446" s="272" t="s">
        <v>3437</v>
      </c>
      <c r="H1446" s="293">
        <v>15181</v>
      </c>
      <c r="I1446" s="294">
        <v>1887</v>
      </c>
      <c r="J1446" s="277">
        <f t="shared" si="74"/>
        <v>15181</v>
      </c>
      <c r="K1446" s="277">
        <f t="shared" si="74"/>
        <v>1887</v>
      </c>
    </row>
    <row r="1447" spans="1:11" ht="28.95" customHeight="1" x14ac:dyDescent="0.3">
      <c r="A1447" s="276">
        <f t="shared" si="76"/>
        <v>1386</v>
      </c>
      <c r="B1447" s="272" t="s">
        <v>1773</v>
      </c>
      <c r="C1447" s="297">
        <v>42.15</v>
      </c>
      <c r="D1447" s="282" t="s">
        <v>1428</v>
      </c>
      <c r="E1447" s="274" t="s">
        <v>5050</v>
      </c>
      <c r="F1447" s="272" t="s">
        <v>5049</v>
      </c>
      <c r="G1447" s="272" t="s">
        <v>3437</v>
      </c>
      <c r="H1447" s="293">
        <v>11284</v>
      </c>
      <c r="I1447" s="294">
        <v>1887</v>
      </c>
      <c r="J1447" s="277">
        <f t="shared" si="74"/>
        <v>11284</v>
      </c>
      <c r="K1447" s="277">
        <f t="shared" si="74"/>
        <v>1887</v>
      </c>
    </row>
    <row r="1448" spans="1:11" ht="28.95" customHeight="1" x14ac:dyDescent="0.3">
      <c r="A1448" s="276">
        <f t="shared" si="76"/>
        <v>1387</v>
      </c>
      <c r="B1448" s="272" t="s">
        <v>1773</v>
      </c>
      <c r="C1448" s="297">
        <v>42.16</v>
      </c>
      <c r="D1448" s="282" t="s">
        <v>1414</v>
      </c>
      <c r="E1448" s="274" t="s">
        <v>5051</v>
      </c>
      <c r="F1448" s="272" t="s">
        <v>5045</v>
      </c>
      <c r="G1448" s="272" t="s">
        <v>3437</v>
      </c>
      <c r="H1448" s="293">
        <v>9953</v>
      </c>
      <c r="I1448" s="294">
        <v>3184</v>
      </c>
      <c r="J1448" s="277">
        <f t="shared" si="74"/>
        <v>9953</v>
      </c>
      <c r="K1448" s="277">
        <f t="shared" si="74"/>
        <v>3184</v>
      </c>
    </row>
    <row r="1449" spans="1:11" ht="28.95" customHeight="1" x14ac:dyDescent="0.3">
      <c r="A1449" s="276">
        <f t="shared" si="76"/>
        <v>1388</v>
      </c>
      <c r="B1449" s="272" t="s">
        <v>1773</v>
      </c>
      <c r="C1449" s="297">
        <v>42.17</v>
      </c>
      <c r="D1449" s="282" t="s">
        <v>1414</v>
      </c>
      <c r="E1449" s="274" t="s">
        <v>5052</v>
      </c>
      <c r="F1449" s="272" t="s">
        <v>5045</v>
      </c>
      <c r="G1449" s="272" t="s">
        <v>3437</v>
      </c>
      <c r="H1449" s="293">
        <v>12130</v>
      </c>
      <c r="I1449" s="294">
        <v>3810</v>
      </c>
      <c r="J1449" s="277">
        <f t="shared" si="74"/>
        <v>12130</v>
      </c>
      <c r="K1449" s="277">
        <f t="shared" si="74"/>
        <v>3810</v>
      </c>
    </row>
    <row r="1450" spans="1:11" ht="28.95" customHeight="1" x14ac:dyDescent="0.3">
      <c r="A1450" s="276">
        <f t="shared" si="76"/>
        <v>1389</v>
      </c>
      <c r="B1450" s="272" t="s">
        <v>4947</v>
      </c>
      <c r="C1450" s="297">
        <v>42.18</v>
      </c>
      <c r="D1450" s="282" t="s">
        <v>1429</v>
      </c>
      <c r="E1450" s="274" t="s">
        <v>5053</v>
      </c>
      <c r="F1450" s="272" t="s">
        <v>5054</v>
      </c>
      <c r="G1450" s="272" t="s">
        <v>3437</v>
      </c>
      <c r="H1450" s="293">
        <v>16726</v>
      </c>
      <c r="I1450" s="294">
        <v>3896</v>
      </c>
      <c r="J1450" s="277">
        <f t="shared" si="74"/>
        <v>16726</v>
      </c>
      <c r="K1450" s="277">
        <f t="shared" si="74"/>
        <v>3896</v>
      </c>
    </row>
    <row r="1451" spans="1:11" ht="28.95" customHeight="1" x14ac:dyDescent="0.3">
      <c r="A1451" s="276">
        <f t="shared" si="76"/>
        <v>1390</v>
      </c>
      <c r="B1451" s="272" t="s">
        <v>4947</v>
      </c>
      <c r="C1451" s="297">
        <v>42.19</v>
      </c>
      <c r="D1451" s="282" t="s">
        <v>1430</v>
      </c>
      <c r="E1451" s="274" t="s">
        <v>608</v>
      </c>
      <c r="F1451" s="272" t="s">
        <v>5055</v>
      </c>
      <c r="G1451" s="272" t="s">
        <v>3437</v>
      </c>
      <c r="H1451" s="293">
        <v>2952</v>
      </c>
      <c r="I1451" s="294">
        <v>1122</v>
      </c>
      <c r="J1451" s="277">
        <f t="shared" si="74"/>
        <v>2952</v>
      </c>
      <c r="K1451" s="277">
        <f t="shared" si="74"/>
        <v>1122</v>
      </c>
    </row>
    <row r="1452" spans="1:11" ht="28.95" customHeight="1" x14ac:dyDescent="0.3">
      <c r="A1452" s="276">
        <f t="shared" si="76"/>
        <v>1391</v>
      </c>
      <c r="B1452" s="272" t="s">
        <v>4947</v>
      </c>
      <c r="C1452" s="297">
        <v>42.2</v>
      </c>
      <c r="D1452" s="282" t="s">
        <v>1414</v>
      </c>
      <c r="E1452" s="274" t="s">
        <v>609</v>
      </c>
      <c r="F1452" s="272" t="s">
        <v>4211</v>
      </c>
      <c r="G1452" s="272" t="s">
        <v>3437</v>
      </c>
      <c r="H1452" s="293">
        <v>861</v>
      </c>
      <c r="I1452" s="294">
        <v>188</v>
      </c>
      <c r="J1452" s="277">
        <f t="shared" si="74"/>
        <v>861</v>
      </c>
      <c r="K1452" s="277">
        <f t="shared" si="74"/>
        <v>188</v>
      </c>
    </row>
    <row r="1453" spans="1:11" ht="28.95" customHeight="1" x14ac:dyDescent="0.3">
      <c r="A1453" s="276">
        <f t="shared" si="76"/>
        <v>1392</v>
      </c>
      <c r="B1453" s="272" t="s">
        <v>1773</v>
      </c>
      <c r="C1453" s="297">
        <v>42.21</v>
      </c>
      <c r="D1453" s="282" t="s">
        <v>1431</v>
      </c>
      <c r="E1453" s="274" t="s">
        <v>5056</v>
      </c>
      <c r="F1453" s="272" t="s">
        <v>1496</v>
      </c>
      <c r="G1453" s="272" t="s">
        <v>3464</v>
      </c>
      <c r="H1453" s="293">
        <v>82</v>
      </c>
      <c r="I1453" s="294">
        <v>31</v>
      </c>
      <c r="J1453" s="277">
        <f t="shared" si="74"/>
        <v>82</v>
      </c>
      <c r="K1453" s="277">
        <f t="shared" si="74"/>
        <v>31</v>
      </c>
    </row>
    <row r="1454" spans="1:11" ht="28.95" customHeight="1" x14ac:dyDescent="0.3">
      <c r="A1454" s="276">
        <f t="shared" si="76"/>
        <v>1393</v>
      </c>
      <c r="B1454" s="272" t="s">
        <v>1773</v>
      </c>
      <c r="C1454" s="297">
        <v>42.22</v>
      </c>
      <c r="D1454" s="282" t="s">
        <v>1431</v>
      </c>
      <c r="E1454" s="274" t="s">
        <v>5057</v>
      </c>
      <c r="F1454" s="272" t="s">
        <v>1496</v>
      </c>
      <c r="G1454" s="272" t="s">
        <v>3464</v>
      </c>
      <c r="H1454" s="293">
        <v>126</v>
      </c>
      <c r="I1454" s="294">
        <v>31</v>
      </c>
      <c r="J1454" s="277">
        <f t="shared" si="74"/>
        <v>126</v>
      </c>
      <c r="K1454" s="277">
        <f t="shared" si="74"/>
        <v>31</v>
      </c>
    </row>
    <row r="1455" spans="1:11" ht="28.95" customHeight="1" x14ac:dyDescent="0.3">
      <c r="A1455" s="276">
        <f t="shared" si="76"/>
        <v>1394</v>
      </c>
      <c r="B1455" s="272" t="s">
        <v>1773</v>
      </c>
      <c r="C1455" s="297">
        <v>42.23</v>
      </c>
      <c r="D1455" s="282" t="s">
        <v>1431</v>
      </c>
      <c r="E1455" s="274" t="s">
        <v>5058</v>
      </c>
      <c r="F1455" s="272" t="s">
        <v>1496</v>
      </c>
      <c r="G1455" s="272" t="s">
        <v>3464</v>
      </c>
      <c r="H1455" s="293">
        <v>157</v>
      </c>
      <c r="I1455" s="294">
        <v>31</v>
      </c>
      <c r="J1455" s="277">
        <f t="shared" si="74"/>
        <v>157</v>
      </c>
      <c r="K1455" s="277">
        <f t="shared" si="74"/>
        <v>31</v>
      </c>
    </row>
    <row r="1456" spans="1:11" ht="28.95" customHeight="1" x14ac:dyDescent="0.3">
      <c r="A1456" s="276">
        <f t="shared" si="76"/>
        <v>1395</v>
      </c>
      <c r="B1456" s="272" t="s">
        <v>1773</v>
      </c>
      <c r="C1456" s="297">
        <v>42.24</v>
      </c>
      <c r="D1456" s="282" t="s">
        <v>1431</v>
      </c>
      <c r="E1456" s="274" t="s">
        <v>5059</v>
      </c>
      <c r="F1456" s="272" t="s">
        <v>1496</v>
      </c>
      <c r="G1456" s="272" t="s">
        <v>3464</v>
      </c>
      <c r="H1456" s="293">
        <v>226</v>
      </c>
      <c r="I1456" s="294">
        <v>31</v>
      </c>
      <c r="J1456" s="277">
        <f t="shared" si="74"/>
        <v>226</v>
      </c>
      <c r="K1456" s="277">
        <f t="shared" si="74"/>
        <v>31</v>
      </c>
    </row>
    <row r="1457" spans="1:11" ht="28.95" customHeight="1" x14ac:dyDescent="0.3">
      <c r="A1457" s="276">
        <f t="shared" si="76"/>
        <v>1396</v>
      </c>
      <c r="B1457" s="272" t="s">
        <v>1773</v>
      </c>
      <c r="C1457" s="297">
        <v>42.25</v>
      </c>
      <c r="D1457" s="282" t="s">
        <v>1431</v>
      </c>
      <c r="E1457" s="274" t="s">
        <v>5060</v>
      </c>
      <c r="F1457" s="272" t="s">
        <v>1496</v>
      </c>
      <c r="G1457" s="272" t="s">
        <v>3464</v>
      </c>
      <c r="H1457" s="293">
        <v>301</v>
      </c>
      <c r="I1457" s="294">
        <v>39</v>
      </c>
      <c r="J1457" s="277">
        <f t="shared" si="74"/>
        <v>301</v>
      </c>
      <c r="K1457" s="277">
        <f t="shared" si="74"/>
        <v>39</v>
      </c>
    </row>
    <row r="1458" spans="1:11" ht="28.95" customHeight="1" x14ac:dyDescent="0.3">
      <c r="A1458" s="276">
        <f t="shared" si="76"/>
        <v>1397</v>
      </c>
      <c r="B1458" s="272" t="s">
        <v>1773</v>
      </c>
      <c r="C1458" s="297">
        <v>42.26</v>
      </c>
      <c r="D1458" s="282" t="s">
        <v>1431</v>
      </c>
      <c r="E1458" s="274" t="s">
        <v>5061</v>
      </c>
      <c r="F1458" s="272" t="s">
        <v>1496</v>
      </c>
      <c r="G1458" s="272" t="s">
        <v>3464</v>
      </c>
      <c r="H1458" s="293">
        <v>422</v>
      </c>
      <c r="I1458" s="294">
        <v>47</v>
      </c>
      <c r="J1458" s="277">
        <f t="shared" si="74"/>
        <v>422</v>
      </c>
      <c r="K1458" s="277">
        <f t="shared" si="74"/>
        <v>47</v>
      </c>
    </row>
    <row r="1459" spans="1:11" ht="28.95" customHeight="1" x14ac:dyDescent="0.3">
      <c r="A1459" s="276">
        <f t="shared" si="76"/>
        <v>1398</v>
      </c>
      <c r="B1459" s="272" t="s">
        <v>1773</v>
      </c>
      <c r="C1459" s="297">
        <v>42.27</v>
      </c>
      <c r="D1459" s="282" t="s">
        <v>1431</v>
      </c>
      <c r="E1459" s="274" t="s">
        <v>5062</v>
      </c>
      <c r="F1459" s="272" t="s">
        <v>1496</v>
      </c>
      <c r="G1459" s="272" t="s">
        <v>3464</v>
      </c>
      <c r="H1459" s="293">
        <v>431</v>
      </c>
      <c r="I1459" s="294">
        <v>47</v>
      </c>
      <c r="J1459" s="277">
        <f t="shared" si="74"/>
        <v>431</v>
      </c>
      <c r="K1459" s="277">
        <f t="shared" si="74"/>
        <v>47</v>
      </c>
    </row>
    <row r="1460" spans="1:11" ht="28.95" customHeight="1" x14ac:dyDescent="0.3">
      <c r="A1460" s="276">
        <f t="shared" si="76"/>
        <v>1399</v>
      </c>
      <c r="B1460" s="272" t="s">
        <v>1773</v>
      </c>
      <c r="C1460" s="297">
        <v>42.28</v>
      </c>
      <c r="D1460" s="282" t="s">
        <v>1431</v>
      </c>
      <c r="E1460" s="274" t="s">
        <v>5063</v>
      </c>
      <c r="F1460" s="272" t="s">
        <v>1496</v>
      </c>
      <c r="G1460" s="272" t="s">
        <v>3464</v>
      </c>
      <c r="H1460" s="293">
        <v>594</v>
      </c>
      <c r="I1460" s="294">
        <v>47</v>
      </c>
      <c r="J1460" s="277">
        <f t="shared" si="74"/>
        <v>594</v>
      </c>
      <c r="K1460" s="277">
        <f t="shared" si="74"/>
        <v>47</v>
      </c>
    </row>
    <row r="1461" spans="1:11" ht="28.95" customHeight="1" x14ac:dyDescent="0.3">
      <c r="A1461" s="276">
        <f t="shared" si="76"/>
        <v>1400</v>
      </c>
      <c r="B1461" s="272" t="s">
        <v>4947</v>
      </c>
      <c r="C1461" s="297">
        <v>42.29</v>
      </c>
      <c r="D1461" s="282" t="s">
        <v>1414</v>
      </c>
      <c r="E1461" s="274" t="s">
        <v>5064</v>
      </c>
      <c r="F1461" s="272" t="s">
        <v>4211</v>
      </c>
      <c r="G1461" s="272" t="s">
        <v>3515</v>
      </c>
      <c r="H1461" s="293">
        <v>1062</v>
      </c>
      <c r="I1461" s="294">
        <v>207</v>
      </c>
      <c r="J1461" s="277">
        <f t="shared" si="74"/>
        <v>1062</v>
      </c>
      <c r="K1461" s="277">
        <f t="shared" si="74"/>
        <v>207</v>
      </c>
    </row>
    <row r="1462" spans="1:11" ht="28.95" customHeight="1" x14ac:dyDescent="0.3">
      <c r="A1462" s="276">
        <f t="shared" si="76"/>
        <v>1401</v>
      </c>
      <c r="B1462" s="272" t="s">
        <v>1773</v>
      </c>
      <c r="C1462" s="297">
        <v>42.3</v>
      </c>
      <c r="D1462" s="282" t="s">
        <v>1414</v>
      </c>
      <c r="E1462" s="274" t="s">
        <v>5065</v>
      </c>
      <c r="F1462" s="272" t="s">
        <v>1496</v>
      </c>
      <c r="G1462" s="272" t="s">
        <v>3437</v>
      </c>
      <c r="H1462" s="293">
        <v>4007</v>
      </c>
      <c r="I1462" s="294">
        <v>2368</v>
      </c>
      <c r="J1462" s="277">
        <f t="shared" si="74"/>
        <v>4007</v>
      </c>
      <c r="K1462" s="277">
        <f t="shared" si="74"/>
        <v>2368</v>
      </c>
    </row>
    <row r="1463" spans="1:11" ht="28.95" customHeight="1" x14ac:dyDescent="0.3">
      <c r="A1463" s="276">
        <f t="shared" si="76"/>
        <v>1402</v>
      </c>
      <c r="B1463" s="272" t="s">
        <v>1773</v>
      </c>
      <c r="C1463" s="297">
        <v>42.31</v>
      </c>
      <c r="D1463" s="282" t="s">
        <v>1414</v>
      </c>
      <c r="E1463" s="274" t="s">
        <v>5066</v>
      </c>
      <c r="F1463" s="272" t="s">
        <v>1496</v>
      </c>
      <c r="G1463" s="272" t="s">
        <v>3437</v>
      </c>
      <c r="H1463" s="293">
        <v>299</v>
      </c>
      <c r="I1463" s="294">
        <v>34</v>
      </c>
      <c r="J1463" s="277">
        <f t="shared" si="74"/>
        <v>299</v>
      </c>
      <c r="K1463" s="277">
        <f t="shared" si="74"/>
        <v>34</v>
      </c>
    </row>
    <row r="1464" spans="1:11" ht="28.95" customHeight="1" x14ac:dyDescent="0.3">
      <c r="A1464" s="276">
        <f t="shared" si="76"/>
        <v>1403</v>
      </c>
      <c r="B1464" s="272" t="s">
        <v>4947</v>
      </c>
      <c r="C1464" s="297">
        <v>42.32</v>
      </c>
      <c r="D1464" s="282" t="s">
        <v>1414</v>
      </c>
      <c r="E1464" s="274" t="s">
        <v>619</v>
      </c>
      <c r="F1464" s="272" t="s">
        <v>4211</v>
      </c>
      <c r="G1464" s="272" t="s">
        <v>3437</v>
      </c>
      <c r="H1464" s="293">
        <v>953</v>
      </c>
      <c r="I1464" s="294">
        <v>78</v>
      </c>
      <c r="J1464" s="277">
        <f t="shared" si="74"/>
        <v>953</v>
      </c>
      <c r="K1464" s="277">
        <f t="shared" si="74"/>
        <v>78</v>
      </c>
    </row>
    <row r="1465" spans="1:11" ht="28.95" customHeight="1" x14ac:dyDescent="0.3">
      <c r="A1465" s="276">
        <f t="shared" si="76"/>
        <v>1404</v>
      </c>
      <c r="B1465" s="272" t="s">
        <v>1773</v>
      </c>
      <c r="C1465" s="297">
        <v>42.33</v>
      </c>
      <c r="D1465" s="282" t="s">
        <v>1414</v>
      </c>
      <c r="E1465" s="274" t="s">
        <v>620</v>
      </c>
      <c r="F1465" s="272" t="s">
        <v>1496</v>
      </c>
      <c r="G1465" s="272" t="s">
        <v>3437</v>
      </c>
      <c r="H1465" s="293">
        <v>7388</v>
      </c>
      <c r="I1465" s="294">
        <v>1786</v>
      </c>
      <c r="J1465" s="277">
        <f t="shared" si="74"/>
        <v>7388</v>
      </c>
      <c r="K1465" s="277">
        <f t="shared" si="74"/>
        <v>1786</v>
      </c>
    </row>
    <row r="1466" spans="1:11" ht="28.95" customHeight="1" x14ac:dyDescent="0.3">
      <c r="A1466" s="276">
        <f t="shared" si="76"/>
        <v>1405</v>
      </c>
      <c r="B1466" s="272" t="s">
        <v>1773</v>
      </c>
      <c r="C1466" s="297">
        <v>42.34</v>
      </c>
      <c r="D1466" s="282" t="s">
        <v>1414</v>
      </c>
      <c r="E1466" s="274" t="s">
        <v>5067</v>
      </c>
      <c r="F1466" s="272" t="s">
        <v>1496</v>
      </c>
      <c r="G1466" s="272" t="s">
        <v>3437</v>
      </c>
      <c r="H1466" s="293">
        <v>11200</v>
      </c>
      <c r="I1466" s="294">
        <v>2142</v>
      </c>
      <c r="J1466" s="277">
        <f t="shared" si="74"/>
        <v>11200</v>
      </c>
      <c r="K1466" s="277">
        <f t="shared" si="74"/>
        <v>2142</v>
      </c>
    </row>
    <row r="1467" spans="1:11" ht="28.95" customHeight="1" x14ac:dyDescent="0.3">
      <c r="A1467" s="276">
        <f t="shared" si="76"/>
        <v>1406</v>
      </c>
      <c r="B1467" s="272" t="s">
        <v>1773</v>
      </c>
      <c r="C1467" s="297">
        <v>42.35</v>
      </c>
      <c r="D1467" s="282" t="s">
        <v>1414</v>
      </c>
      <c r="E1467" s="274" t="s">
        <v>5068</v>
      </c>
      <c r="F1467" s="272" t="s">
        <v>1496</v>
      </c>
      <c r="G1467" s="272" t="s">
        <v>3437</v>
      </c>
      <c r="H1467" s="293">
        <v>10140</v>
      </c>
      <c r="I1467" s="294">
        <v>2111</v>
      </c>
      <c r="J1467" s="277">
        <f t="shared" si="74"/>
        <v>10140</v>
      </c>
      <c r="K1467" s="277">
        <f t="shared" si="74"/>
        <v>2111</v>
      </c>
    </row>
    <row r="1468" spans="1:11" ht="28.95" customHeight="1" x14ac:dyDescent="0.3">
      <c r="A1468" s="276">
        <f t="shared" si="76"/>
        <v>1407</v>
      </c>
      <c r="B1468" s="272" t="s">
        <v>4947</v>
      </c>
      <c r="C1468" s="297">
        <v>42.36</v>
      </c>
      <c r="D1468" s="282" t="s">
        <v>1414</v>
      </c>
      <c r="E1468" s="274" t="s">
        <v>5069</v>
      </c>
      <c r="F1468" s="272" t="s">
        <v>4211</v>
      </c>
      <c r="G1468" s="272" t="s">
        <v>3437</v>
      </c>
      <c r="H1468" s="293">
        <v>1210</v>
      </c>
      <c r="I1468" s="294">
        <v>82</v>
      </c>
      <c r="J1468" s="277">
        <f t="shared" si="74"/>
        <v>1210</v>
      </c>
      <c r="K1468" s="277">
        <f t="shared" si="74"/>
        <v>82</v>
      </c>
    </row>
    <row r="1469" spans="1:11" ht="28.95" customHeight="1" x14ac:dyDescent="0.3">
      <c r="A1469" s="276">
        <f t="shared" si="76"/>
        <v>1408</v>
      </c>
      <c r="B1469" s="272" t="s">
        <v>4949</v>
      </c>
      <c r="C1469" s="297">
        <v>42.37</v>
      </c>
      <c r="D1469" s="282" t="s">
        <v>1414</v>
      </c>
      <c r="E1469" s="274" t="s">
        <v>5070</v>
      </c>
      <c r="F1469" s="272" t="s">
        <v>4206</v>
      </c>
      <c r="G1469" s="272" t="s">
        <v>3437</v>
      </c>
      <c r="H1469" s="293">
        <v>487</v>
      </c>
      <c r="I1469" s="294">
        <v>82</v>
      </c>
      <c r="J1469" s="277">
        <f t="shared" si="74"/>
        <v>487</v>
      </c>
      <c r="K1469" s="277">
        <f t="shared" si="74"/>
        <v>82</v>
      </c>
    </row>
    <row r="1470" spans="1:11" ht="28.95" customHeight="1" x14ac:dyDescent="0.3">
      <c r="A1470" s="276">
        <f t="shared" si="76"/>
        <v>1409</v>
      </c>
      <c r="B1470" s="272" t="s">
        <v>1773</v>
      </c>
      <c r="C1470" s="297">
        <v>42.38</v>
      </c>
      <c r="D1470" s="282" t="s">
        <v>1414</v>
      </c>
      <c r="E1470" s="274" t="s">
        <v>5071</v>
      </c>
      <c r="F1470" s="272" t="s">
        <v>1496</v>
      </c>
      <c r="G1470" s="272" t="s">
        <v>3437</v>
      </c>
      <c r="H1470" s="293">
        <v>488</v>
      </c>
      <c r="I1470" s="294">
        <v>319</v>
      </c>
      <c r="J1470" s="277">
        <f t="shared" si="74"/>
        <v>488</v>
      </c>
      <c r="K1470" s="277">
        <f t="shared" si="74"/>
        <v>319</v>
      </c>
    </row>
    <row r="1471" spans="1:11" ht="28.95" customHeight="1" x14ac:dyDescent="0.3">
      <c r="A1471" s="276">
        <f t="shared" si="76"/>
        <v>1410</v>
      </c>
      <c r="B1471" s="272" t="s">
        <v>1773</v>
      </c>
      <c r="C1471" s="297">
        <v>42.39</v>
      </c>
      <c r="D1471" s="282" t="s">
        <v>1414</v>
      </c>
      <c r="E1471" s="274" t="s">
        <v>5072</v>
      </c>
      <c r="F1471" s="272" t="s">
        <v>1496</v>
      </c>
      <c r="G1471" s="272" t="s">
        <v>3437</v>
      </c>
      <c r="H1471" s="293">
        <v>615</v>
      </c>
      <c r="I1471" s="294">
        <v>357</v>
      </c>
      <c r="J1471" s="277">
        <f t="shared" si="74"/>
        <v>615</v>
      </c>
      <c r="K1471" s="277">
        <f t="shared" si="74"/>
        <v>357</v>
      </c>
    </row>
    <row r="1472" spans="1:11" ht="28.95" customHeight="1" x14ac:dyDescent="0.3">
      <c r="A1472" s="276">
        <f t="shared" si="76"/>
        <v>1411</v>
      </c>
      <c r="B1472" s="272" t="s">
        <v>1773</v>
      </c>
      <c r="C1472" s="297">
        <v>42.4</v>
      </c>
      <c r="D1472" s="282" t="s">
        <v>1414</v>
      </c>
      <c r="E1472" s="274" t="s">
        <v>5073</v>
      </c>
      <c r="F1472" s="272" t="s">
        <v>1496</v>
      </c>
      <c r="G1472" s="272" t="s">
        <v>3437</v>
      </c>
      <c r="H1472" s="293">
        <v>646</v>
      </c>
      <c r="I1472" s="294">
        <v>357</v>
      </c>
      <c r="J1472" s="277">
        <f t="shared" si="74"/>
        <v>646</v>
      </c>
      <c r="K1472" s="277">
        <f t="shared" si="74"/>
        <v>357</v>
      </c>
    </row>
    <row r="1473" spans="1:11" ht="28.95" customHeight="1" x14ac:dyDescent="0.3">
      <c r="A1473" s="276">
        <f t="shared" si="76"/>
        <v>1412</v>
      </c>
      <c r="B1473" s="272" t="s">
        <v>1773</v>
      </c>
      <c r="C1473" s="297">
        <v>42.41</v>
      </c>
      <c r="D1473" s="282" t="s">
        <v>1414</v>
      </c>
      <c r="E1473" s="274" t="s">
        <v>5074</v>
      </c>
      <c r="F1473" s="272" t="s">
        <v>1496</v>
      </c>
      <c r="G1473" s="272" t="s">
        <v>3437</v>
      </c>
      <c r="H1473" s="293">
        <v>813</v>
      </c>
      <c r="I1473" s="294">
        <v>395</v>
      </c>
      <c r="J1473" s="277">
        <f t="shared" si="74"/>
        <v>813</v>
      </c>
      <c r="K1473" s="277">
        <f t="shared" si="74"/>
        <v>395</v>
      </c>
    </row>
    <row r="1474" spans="1:11" ht="28.95" customHeight="1" x14ac:dyDescent="0.3">
      <c r="A1474" s="276">
        <f t="shared" si="76"/>
        <v>1413</v>
      </c>
      <c r="B1474" s="272" t="s">
        <v>1773</v>
      </c>
      <c r="C1474" s="297">
        <v>42.42</v>
      </c>
      <c r="D1474" s="282" t="s">
        <v>1414</v>
      </c>
      <c r="E1474" s="274" t="s">
        <v>5075</v>
      </c>
      <c r="F1474" s="272" t="s">
        <v>1496</v>
      </c>
      <c r="G1474" s="272" t="s">
        <v>3437</v>
      </c>
      <c r="H1474" s="293">
        <v>975</v>
      </c>
      <c r="I1474" s="294">
        <v>513</v>
      </c>
      <c r="J1474" s="277">
        <f t="shared" si="74"/>
        <v>975</v>
      </c>
      <c r="K1474" s="277">
        <f t="shared" si="74"/>
        <v>513</v>
      </c>
    </row>
    <row r="1475" spans="1:11" ht="28.95" customHeight="1" x14ac:dyDescent="0.3">
      <c r="A1475" s="276">
        <f t="shared" si="76"/>
        <v>1414</v>
      </c>
      <c r="B1475" s="272" t="s">
        <v>1773</v>
      </c>
      <c r="C1475" s="297">
        <v>42.43</v>
      </c>
      <c r="D1475" s="282" t="s">
        <v>1414</v>
      </c>
      <c r="E1475" s="274" t="s">
        <v>5076</v>
      </c>
      <c r="F1475" s="272" t="s">
        <v>1496</v>
      </c>
      <c r="G1475" s="272" t="s">
        <v>3437</v>
      </c>
      <c r="H1475" s="293">
        <v>1537</v>
      </c>
      <c r="I1475" s="294">
        <v>941</v>
      </c>
      <c r="J1475" s="277">
        <f t="shared" si="74"/>
        <v>1537</v>
      </c>
      <c r="K1475" s="277">
        <f t="shared" si="74"/>
        <v>941</v>
      </c>
    </row>
    <row r="1476" spans="1:11" ht="28.95" customHeight="1" x14ac:dyDescent="0.3">
      <c r="A1476" s="276">
        <f t="shared" si="76"/>
        <v>1415</v>
      </c>
      <c r="B1476" s="272" t="s">
        <v>1773</v>
      </c>
      <c r="C1476" s="297">
        <v>42.44</v>
      </c>
      <c r="D1476" s="282" t="s">
        <v>1414</v>
      </c>
      <c r="E1476" s="274" t="s">
        <v>5077</v>
      </c>
      <c r="F1476" s="272" t="s">
        <v>1496</v>
      </c>
      <c r="G1476" s="272" t="s">
        <v>3437</v>
      </c>
      <c r="H1476" s="293">
        <v>2408</v>
      </c>
      <c r="I1476" s="294">
        <v>1556</v>
      </c>
      <c r="J1476" s="277">
        <f t="shared" si="74"/>
        <v>2408</v>
      </c>
      <c r="K1476" s="277">
        <f t="shared" si="74"/>
        <v>1556</v>
      </c>
    </row>
    <row r="1477" spans="1:11" ht="28.95" customHeight="1" x14ac:dyDescent="0.3">
      <c r="A1477" s="276">
        <f t="shared" si="76"/>
        <v>1416</v>
      </c>
      <c r="B1477" s="272" t="s">
        <v>1773</v>
      </c>
      <c r="C1477" s="297">
        <v>42.45</v>
      </c>
      <c r="D1477" s="282" t="s">
        <v>1414</v>
      </c>
      <c r="E1477" s="274" t="s">
        <v>5078</v>
      </c>
      <c r="F1477" s="272" t="s">
        <v>1496</v>
      </c>
      <c r="G1477" s="272" t="s">
        <v>3437</v>
      </c>
      <c r="H1477" s="293">
        <v>2640</v>
      </c>
      <c r="I1477" s="294">
        <v>1746</v>
      </c>
      <c r="J1477" s="277">
        <f t="shared" ref="J1477:K1540" si="77">ROUNDUP(H1477,0)</f>
        <v>2640</v>
      </c>
      <c r="K1477" s="277">
        <f t="shared" si="77"/>
        <v>1746</v>
      </c>
    </row>
    <row r="1478" spans="1:11" ht="28.95" customHeight="1" x14ac:dyDescent="0.3">
      <c r="A1478" s="276">
        <f t="shared" si="76"/>
        <v>1417</v>
      </c>
      <c r="B1478" s="272" t="s">
        <v>1773</v>
      </c>
      <c r="C1478" s="297">
        <v>42.46</v>
      </c>
      <c r="D1478" s="282" t="s">
        <v>1414</v>
      </c>
      <c r="E1478" s="274" t="s">
        <v>5079</v>
      </c>
      <c r="F1478" s="272" t="s">
        <v>1496</v>
      </c>
      <c r="G1478" s="272" t="s">
        <v>3437</v>
      </c>
      <c r="H1478" s="293">
        <v>3607</v>
      </c>
      <c r="I1478" s="294">
        <v>2399</v>
      </c>
      <c r="J1478" s="277">
        <f t="shared" si="77"/>
        <v>3607</v>
      </c>
      <c r="K1478" s="277">
        <f t="shared" si="77"/>
        <v>2399</v>
      </c>
    </row>
    <row r="1479" spans="1:11" ht="28.95" customHeight="1" x14ac:dyDescent="0.3">
      <c r="A1479" s="276">
        <f t="shared" si="76"/>
        <v>1418</v>
      </c>
      <c r="B1479" s="272" t="s">
        <v>1773</v>
      </c>
      <c r="C1479" s="297">
        <v>42.47</v>
      </c>
      <c r="D1479" s="282" t="s">
        <v>1414</v>
      </c>
      <c r="E1479" s="274" t="s">
        <v>5080</v>
      </c>
      <c r="F1479" s="272" t="s">
        <v>1496</v>
      </c>
      <c r="G1479" s="272" t="s">
        <v>624</v>
      </c>
      <c r="H1479" s="293">
        <v>58</v>
      </c>
      <c r="I1479" s="294">
        <v>40</v>
      </c>
      <c r="J1479" s="277">
        <f t="shared" si="77"/>
        <v>58</v>
      </c>
      <c r="K1479" s="277">
        <f t="shared" si="77"/>
        <v>40</v>
      </c>
    </row>
    <row r="1480" spans="1:11" ht="28.95" customHeight="1" x14ac:dyDescent="0.3">
      <c r="A1480" s="276">
        <f t="shared" si="76"/>
        <v>1419</v>
      </c>
      <c r="B1480" s="272" t="s">
        <v>1773</v>
      </c>
      <c r="C1480" s="297">
        <v>42.48</v>
      </c>
      <c r="D1480" s="282" t="s">
        <v>1414</v>
      </c>
      <c r="E1480" s="274" t="s">
        <v>5081</v>
      </c>
      <c r="F1480" s="272" t="s">
        <v>1496</v>
      </c>
      <c r="G1480" s="272" t="s">
        <v>624</v>
      </c>
      <c r="H1480" s="293">
        <v>31</v>
      </c>
      <c r="I1480" s="294">
        <v>24</v>
      </c>
      <c r="J1480" s="277">
        <f t="shared" si="77"/>
        <v>31</v>
      </c>
      <c r="K1480" s="277">
        <f t="shared" si="77"/>
        <v>24</v>
      </c>
    </row>
    <row r="1481" spans="1:11" ht="28.95" customHeight="1" x14ac:dyDescent="0.3">
      <c r="A1481" s="276">
        <f t="shared" si="76"/>
        <v>1420</v>
      </c>
      <c r="B1481" s="272" t="s">
        <v>1773</v>
      </c>
      <c r="C1481" s="297">
        <v>42.49</v>
      </c>
      <c r="D1481" s="282" t="s">
        <v>1414</v>
      </c>
      <c r="E1481" s="274" t="s">
        <v>5082</v>
      </c>
      <c r="F1481" s="272" t="s">
        <v>1496</v>
      </c>
      <c r="G1481" s="272" t="s">
        <v>624</v>
      </c>
      <c r="H1481" s="293">
        <v>25</v>
      </c>
      <c r="I1481" s="294">
        <v>19</v>
      </c>
      <c r="J1481" s="277">
        <f t="shared" si="77"/>
        <v>25</v>
      </c>
      <c r="K1481" s="277">
        <f t="shared" si="77"/>
        <v>19</v>
      </c>
    </row>
    <row r="1482" spans="1:11" ht="28.95" customHeight="1" x14ac:dyDescent="0.3">
      <c r="A1482" s="276">
        <f t="shared" si="76"/>
        <v>1421</v>
      </c>
      <c r="B1482" s="272" t="s">
        <v>1773</v>
      </c>
      <c r="C1482" s="297">
        <v>42.5</v>
      </c>
      <c r="D1482" s="282" t="s">
        <v>1414</v>
      </c>
      <c r="E1482" s="274" t="s">
        <v>5083</v>
      </c>
      <c r="F1482" s="272" t="s">
        <v>1496</v>
      </c>
      <c r="G1482" s="272" t="s">
        <v>624</v>
      </c>
      <c r="H1482" s="293">
        <v>21</v>
      </c>
      <c r="I1482" s="294">
        <v>15</v>
      </c>
      <c r="J1482" s="277">
        <f t="shared" si="77"/>
        <v>21</v>
      </c>
      <c r="K1482" s="277">
        <f t="shared" si="77"/>
        <v>15</v>
      </c>
    </row>
    <row r="1483" spans="1:11" ht="28.95" customHeight="1" x14ac:dyDescent="0.3">
      <c r="A1483" s="276">
        <f t="shared" si="76"/>
        <v>1422</v>
      </c>
      <c r="B1483" s="272" t="s">
        <v>4947</v>
      </c>
      <c r="C1483" s="297">
        <v>42.51</v>
      </c>
      <c r="D1483" s="282" t="s">
        <v>1414</v>
      </c>
      <c r="E1483" s="274" t="s">
        <v>5084</v>
      </c>
      <c r="F1483" s="272" t="s">
        <v>4211</v>
      </c>
      <c r="G1483" s="272" t="s">
        <v>3464</v>
      </c>
      <c r="H1483" s="293">
        <v>607</v>
      </c>
      <c r="I1483" s="294">
        <v>159</v>
      </c>
      <c r="J1483" s="277">
        <f t="shared" si="77"/>
        <v>607</v>
      </c>
      <c r="K1483" s="277">
        <f t="shared" si="77"/>
        <v>159</v>
      </c>
    </row>
    <row r="1484" spans="1:11" ht="28.95" customHeight="1" x14ac:dyDescent="0.3">
      <c r="A1484" s="276">
        <f t="shared" si="76"/>
        <v>1423</v>
      </c>
      <c r="B1484" s="272" t="s">
        <v>4947</v>
      </c>
      <c r="C1484" s="297">
        <v>42.52</v>
      </c>
      <c r="D1484" s="282" t="s">
        <v>1414</v>
      </c>
      <c r="E1484" s="274" t="s">
        <v>5085</v>
      </c>
      <c r="F1484" s="272" t="s">
        <v>4211</v>
      </c>
      <c r="G1484" s="272" t="s">
        <v>3464</v>
      </c>
      <c r="H1484" s="293">
        <v>788</v>
      </c>
      <c r="I1484" s="294">
        <v>159</v>
      </c>
      <c r="J1484" s="277">
        <f t="shared" si="77"/>
        <v>788</v>
      </c>
      <c r="K1484" s="277">
        <f t="shared" si="77"/>
        <v>159</v>
      </c>
    </row>
    <row r="1485" spans="1:11" ht="28.95" customHeight="1" x14ac:dyDescent="0.3">
      <c r="A1485" s="276">
        <f t="shared" si="76"/>
        <v>1424</v>
      </c>
      <c r="B1485" s="272" t="s">
        <v>1773</v>
      </c>
      <c r="C1485" s="297">
        <v>42.53</v>
      </c>
      <c r="D1485" s="282" t="s">
        <v>1414</v>
      </c>
      <c r="E1485" s="274" t="s">
        <v>5086</v>
      </c>
      <c r="F1485" s="272" t="s">
        <v>1704</v>
      </c>
      <c r="G1485" s="272" t="s">
        <v>4477</v>
      </c>
      <c r="H1485" s="293">
        <v>14</v>
      </c>
      <c r="I1485" s="294">
        <v>2</v>
      </c>
      <c r="J1485" s="277">
        <f t="shared" si="77"/>
        <v>14</v>
      </c>
      <c r="K1485" s="277">
        <f t="shared" si="77"/>
        <v>2</v>
      </c>
    </row>
    <row r="1486" spans="1:11" ht="28.95" customHeight="1" x14ac:dyDescent="0.3">
      <c r="A1486" s="276">
        <f t="shared" si="76"/>
        <v>1425</v>
      </c>
      <c r="B1486" s="272" t="s">
        <v>1773</v>
      </c>
      <c r="C1486" s="297">
        <v>42.54</v>
      </c>
      <c r="D1486" s="282" t="s">
        <v>1414</v>
      </c>
      <c r="E1486" s="274" t="s">
        <v>5087</v>
      </c>
      <c r="F1486" s="272" t="s">
        <v>1704</v>
      </c>
      <c r="G1486" s="272" t="s">
        <v>4477</v>
      </c>
      <c r="H1486" s="293">
        <v>11</v>
      </c>
      <c r="I1486" s="294">
        <v>1</v>
      </c>
      <c r="J1486" s="277">
        <f t="shared" si="77"/>
        <v>11</v>
      </c>
      <c r="K1486" s="277">
        <f t="shared" si="77"/>
        <v>1</v>
      </c>
    </row>
    <row r="1487" spans="1:11" ht="28.95" customHeight="1" x14ac:dyDescent="0.3">
      <c r="A1487" s="276">
        <f t="shared" si="76"/>
        <v>1426</v>
      </c>
      <c r="B1487" s="272" t="s">
        <v>1773</v>
      </c>
      <c r="C1487" s="297">
        <v>42.55</v>
      </c>
      <c r="D1487" s="282" t="s">
        <v>1414</v>
      </c>
      <c r="E1487" s="274" t="s">
        <v>626</v>
      </c>
      <c r="F1487" s="272" t="s">
        <v>5088</v>
      </c>
      <c r="G1487" s="272" t="s">
        <v>3464</v>
      </c>
      <c r="H1487" s="293">
        <v>266</v>
      </c>
      <c r="I1487" s="294">
        <v>177</v>
      </c>
      <c r="J1487" s="277">
        <f t="shared" si="77"/>
        <v>266</v>
      </c>
      <c r="K1487" s="277">
        <f t="shared" si="77"/>
        <v>177</v>
      </c>
    </row>
    <row r="1488" spans="1:11" ht="28.95" customHeight="1" x14ac:dyDescent="0.3">
      <c r="A1488" s="276">
        <f t="shared" si="76"/>
        <v>1427</v>
      </c>
      <c r="B1488" s="272" t="s">
        <v>1773</v>
      </c>
      <c r="C1488" s="297">
        <v>42.56</v>
      </c>
      <c r="D1488" s="282" t="s">
        <v>1408</v>
      </c>
      <c r="E1488" s="274" t="s">
        <v>627</v>
      </c>
      <c r="F1488" s="272" t="s">
        <v>5088</v>
      </c>
      <c r="G1488" s="272" t="s">
        <v>3464</v>
      </c>
      <c r="H1488" s="293">
        <v>310</v>
      </c>
      <c r="I1488" s="294">
        <v>185</v>
      </c>
      <c r="J1488" s="277">
        <f t="shared" si="77"/>
        <v>310</v>
      </c>
      <c r="K1488" s="277">
        <f t="shared" si="77"/>
        <v>185</v>
      </c>
    </row>
    <row r="1489" spans="1:11" ht="28.95" customHeight="1" x14ac:dyDescent="0.3">
      <c r="A1489" s="276">
        <f t="shared" si="76"/>
        <v>1428</v>
      </c>
      <c r="B1489" s="272" t="s">
        <v>1773</v>
      </c>
      <c r="C1489" s="297">
        <v>42.57</v>
      </c>
      <c r="D1489" s="282" t="s">
        <v>1408</v>
      </c>
      <c r="E1489" s="274" t="s">
        <v>628</v>
      </c>
      <c r="F1489" s="272" t="s">
        <v>5089</v>
      </c>
      <c r="G1489" s="272" t="s">
        <v>3464</v>
      </c>
      <c r="H1489" s="293">
        <v>375</v>
      </c>
      <c r="I1489" s="294">
        <v>185</v>
      </c>
      <c r="J1489" s="277">
        <f t="shared" si="77"/>
        <v>375</v>
      </c>
      <c r="K1489" s="277">
        <f t="shared" si="77"/>
        <v>185</v>
      </c>
    </row>
    <row r="1490" spans="1:11" ht="28.95" customHeight="1" x14ac:dyDescent="0.3">
      <c r="A1490" s="276">
        <f t="shared" si="76"/>
        <v>1429</v>
      </c>
      <c r="B1490" s="272" t="s">
        <v>1773</v>
      </c>
      <c r="C1490" s="297">
        <v>42.58</v>
      </c>
      <c r="D1490" s="282" t="s">
        <v>1408</v>
      </c>
      <c r="E1490" s="274" t="s">
        <v>629</v>
      </c>
      <c r="F1490" s="272" t="s">
        <v>5088</v>
      </c>
      <c r="G1490" s="272" t="s">
        <v>3464</v>
      </c>
      <c r="H1490" s="293">
        <v>431</v>
      </c>
      <c r="I1490" s="294">
        <v>185</v>
      </c>
      <c r="J1490" s="277">
        <f t="shared" si="77"/>
        <v>431</v>
      </c>
      <c r="K1490" s="277">
        <f t="shared" si="77"/>
        <v>185</v>
      </c>
    </row>
    <row r="1491" spans="1:11" ht="28.95" customHeight="1" x14ac:dyDescent="0.3">
      <c r="A1491" s="276">
        <f t="shared" si="76"/>
        <v>1430</v>
      </c>
      <c r="B1491" s="272" t="s">
        <v>1773</v>
      </c>
      <c r="C1491" s="297">
        <v>42.59</v>
      </c>
      <c r="D1491" s="282" t="s">
        <v>1408</v>
      </c>
      <c r="E1491" s="274" t="s">
        <v>630</v>
      </c>
      <c r="F1491" s="272" t="s">
        <v>5088</v>
      </c>
      <c r="G1491" s="272" t="s">
        <v>3464</v>
      </c>
      <c r="H1491" s="293">
        <v>539</v>
      </c>
      <c r="I1491" s="294">
        <v>185</v>
      </c>
      <c r="J1491" s="277">
        <f t="shared" si="77"/>
        <v>539</v>
      </c>
      <c r="K1491" s="277">
        <f t="shared" si="77"/>
        <v>185</v>
      </c>
    </row>
    <row r="1492" spans="1:11" ht="28.95" customHeight="1" x14ac:dyDescent="0.3">
      <c r="A1492" s="276">
        <f t="shared" si="76"/>
        <v>1431</v>
      </c>
      <c r="B1492" s="272" t="s">
        <v>1773</v>
      </c>
      <c r="C1492" s="297">
        <v>42.6</v>
      </c>
      <c r="D1492" s="282" t="s">
        <v>1408</v>
      </c>
      <c r="E1492" s="274" t="s">
        <v>631</v>
      </c>
      <c r="F1492" s="272" t="s">
        <v>5088</v>
      </c>
      <c r="G1492" s="272" t="s">
        <v>3464</v>
      </c>
      <c r="H1492" s="293">
        <v>741</v>
      </c>
      <c r="I1492" s="294">
        <v>185</v>
      </c>
      <c r="J1492" s="277">
        <f t="shared" si="77"/>
        <v>741</v>
      </c>
      <c r="K1492" s="277">
        <f t="shared" si="77"/>
        <v>185</v>
      </c>
    </row>
    <row r="1493" spans="1:11" ht="28.95" customHeight="1" x14ac:dyDescent="0.3">
      <c r="A1493" s="276">
        <f t="shared" si="76"/>
        <v>1432</v>
      </c>
      <c r="B1493" s="272" t="s">
        <v>1773</v>
      </c>
      <c r="C1493" s="297">
        <v>42.61</v>
      </c>
      <c r="D1493" s="282" t="s">
        <v>1408</v>
      </c>
      <c r="E1493" s="274" t="s">
        <v>5090</v>
      </c>
      <c r="F1493" s="272" t="s">
        <v>5088</v>
      </c>
      <c r="G1493" s="272" t="s">
        <v>3464</v>
      </c>
      <c r="H1493" s="293">
        <v>273</v>
      </c>
      <c r="I1493" s="294">
        <v>188</v>
      </c>
      <c r="J1493" s="277">
        <f t="shared" si="77"/>
        <v>273</v>
      </c>
      <c r="K1493" s="277">
        <f t="shared" si="77"/>
        <v>188</v>
      </c>
    </row>
    <row r="1494" spans="1:11" ht="28.95" customHeight="1" x14ac:dyDescent="0.3">
      <c r="A1494" s="276">
        <f t="shared" si="76"/>
        <v>1433</v>
      </c>
      <c r="B1494" s="272" t="s">
        <v>1773</v>
      </c>
      <c r="C1494" s="297">
        <v>42.62</v>
      </c>
      <c r="D1494" s="282" t="s">
        <v>1408</v>
      </c>
      <c r="E1494" s="274" t="s">
        <v>5091</v>
      </c>
      <c r="F1494" s="272" t="s">
        <v>5089</v>
      </c>
      <c r="G1494" s="272" t="s">
        <v>3464</v>
      </c>
      <c r="H1494" s="293">
        <v>311</v>
      </c>
      <c r="I1494" s="294">
        <v>190</v>
      </c>
      <c r="J1494" s="277">
        <f t="shared" si="77"/>
        <v>311</v>
      </c>
      <c r="K1494" s="277">
        <f t="shared" si="77"/>
        <v>190</v>
      </c>
    </row>
    <row r="1495" spans="1:11" ht="28.95" customHeight="1" x14ac:dyDescent="0.3">
      <c r="A1495" s="276">
        <f t="shared" si="76"/>
        <v>1434</v>
      </c>
      <c r="B1495" s="272" t="s">
        <v>1773</v>
      </c>
      <c r="C1495" s="297">
        <v>42.63</v>
      </c>
      <c r="D1495" s="282" t="s">
        <v>1408</v>
      </c>
      <c r="E1495" s="274" t="s">
        <v>5092</v>
      </c>
      <c r="F1495" s="272" t="s">
        <v>5088</v>
      </c>
      <c r="G1495" s="272" t="s">
        <v>3464</v>
      </c>
      <c r="H1495" s="293">
        <v>423</v>
      </c>
      <c r="I1495" s="294">
        <v>233</v>
      </c>
      <c r="J1495" s="277">
        <f t="shared" si="77"/>
        <v>423</v>
      </c>
      <c r="K1495" s="277">
        <f t="shared" si="77"/>
        <v>233</v>
      </c>
    </row>
    <row r="1496" spans="1:11" ht="28.95" customHeight="1" x14ac:dyDescent="0.3">
      <c r="A1496" s="276">
        <f t="shared" si="76"/>
        <v>1435</v>
      </c>
      <c r="B1496" s="272" t="s">
        <v>1773</v>
      </c>
      <c r="C1496" s="297">
        <v>42.64</v>
      </c>
      <c r="D1496" s="282" t="s">
        <v>1408</v>
      </c>
      <c r="E1496" s="274" t="s">
        <v>5093</v>
      </c>
      <c r="F1496" s="272" t="s">
        <v>5089</v>
      </c>
      <c r="G1496" s="272" t="s">
        <v>3464</v>
      </c>
      <c r="H1496" s="293">
        <v>479</v>
      </c>
      <c r="I1496" s="294">
        <v>233</v>
      </c>
      <c r="J1496" s="277">
        <f t="shared" si="77"/>
        <v>479</v>
      </c>
      <c r="K1496" s="277">
        <f t="shared" si="77"/>
        <v>233</v>
      </c>
    </row>
    <row r="1497" spans="1:11" ht="28.95" customHeight="1" x14ac:dyDescent="0.3">
      <c r="A1497" s="276">
        <f t="shared" si="76"/>
        <v>1436</v>
      </c>
      <c r="B1497" s="272" t="s">
        <v>1773</v>
      </c>
      <c r="C1497" s="297">
        <v>42.65</v>
      </c>
      <c r="D1497" s="282" t="s">
        <v>1408</v>
      </c>
      <c r="E1497" s="274" t="s">
        <v>5094</v>
      </c>
      <c r="F1497" s="272" t="s">
        <v>5089</v>
      </c>
      <c r="G1497" s="272" t="s">
        <v>3464</v>
      </c>
      <c r="H1497" s="293">
        <v>587</v>
      </c>
      <c r="I1497" s="294">
        <v>233</v>
      </c>
      <c r="J1497" s="277">
        <f t="shared" si="77"/>
        <v>587</v>
      </c>
      <c r="K1497" s="277">
        <f t="shared" si="77"/>
        <v>233</v>
      </c>
    </row>
    <row r="1498" spans="1:11" ht="28.95" customHeight="1" x14ac:dyDescent="0.3">
      <c r="A1498" s="276">
        <f t="shared" si="76"/>
        <v>1437</v>
      </c>
      <c r="B1498" s="272" t="s">
        <v>1773</v>
      </c>
      <c r="C1498" s="297">
        <v>42.66</v>
      </c>
      <c r="D1498" s="282" t="s">
        <v>1408</v>
      </c>
      <c r="E1498" s="274" t="s">
        <v>5095</v>
      </c>
      <c r="F1498" s="272" t="s">
        <v>5088</v>
      </c>
      <c r="G1498" s="272" t="s">
        <v>3464</v>
      </c>
      <c r="H1498" s="293">
        <v>783</v>
      </c>
      <c r="I1498" s="294">
        <v>233</v>
      </c>
      <c r="J1498" s="277">
        <f t="shared" si="77"/>
        <v>783</v>
      </c>
      <c r="K1498" s="277">
        <f t="shared" si="77"/>
        <v>233</v>
      </c>
    </row>
    <row r="1499" spans="1:11" ht="28.95" customHeight="1" x14ac:dyDescent="0.3">
      <c r="A1499" s="276">
        <f t="shared" ref="A1499:A1532" si="78">A1498+1</f>
        <v>1438</v>
      </c>
      <c r="B1499" s="272" t="s">
        <v>1773</v>
      </c>
      <c r="C1499" s="297">
        <v>42.67</v>
      </c>
      <c r="D1499" s="282" t="s">
        <v>1422</v>
      </c>
      <c r="E1499" s="274" t="s">
        <v>638</v>
      </c>
      <c r="F1499" s="272" t="s">
        <v>5096</v>
      </c>
      <c r="G1499" s="272" t="s">
        <v>3437</v>
      </c>
      <c r="H1499" s="293">
        <v>539</v>
      </c>
      <c r="I1499" s="294">
        <v>313</v>
      </c>
      <c r="J1499" s="277">
        <f t="shared" si="77"/>
        <v>539</v>
      </c>
      <c r="K1499" s="277">
        <f t="shared" si="77"/>
        <v>313</v>
      </c>
    </row>
    <row r="1500" spans="1:11" ht="28.95" customHeight="1" x14ac:dyDescent="0.3">
      <c r="A1500" s="276">
        <f t="shared" si="78"/>
        <v>1439</v>
      </c>
      <c r="B1500" s="272" t="s">
        <v>4947</v>
      </c>
      <c r="C1500" s="297">
        <v>42.68</v>
      </c>
      <c r="D1500" s="282" t="s">
        <v>1414</v>
      </c>
      <c r="E1500" s="274" t="s">
        <v>5097</v>
      </c>
      <c r="F1500" s="272" t="s">
        <v>4211</v>
      </c>
      <c r="G1500" s="272" t="s">
        <v>3437</v>
      </c>
      <c r="H1500" s="293">
        <v>5641</v>
      </c>
      <c r="I1500" s="294">
        <v>353</v>
      </c>
      <c r="J1500" s="277">
        <f t="shared" si="77"/>
        <v>5641</v>
      </c>
      <c r="K1500" s="277">
        <f t="shared" si="77"/>
        <v>353</v>
      </c>
    </row>
    <row r="1501" spans="1:11" ht="28.95" customHeight="1" x14ac:dyDescent="0.3">
      <c r="A1501" s="276">
        <f t="shared" si="78"/>
        <v>1440</v>
      </c>
      <c r="B1501" s="272" t="s">
        <v>4947</v>
      </c>
      <c r="C1501" s="297">
        <v>42.69</v>
      </c>
      <c r="D1501" s="282" t="s">
        <v>1414</v>
      </c>
      <c r="E1501" s="274" t="s">
        <v>5098</v>
      </c>
      <c r="F1501" s="272" t="s">
        <v>4211</v>
      </c>
      <c r="G1501" s="272" t="s">
        <v>3437</v>
      </c>
      <c r="H1501" s="293">
        <v>4072</v>
      </c>
      <c r="I1501" s="294">
        <v>602</v>
      </c>
      <c r="J1501" s="277">
        <f t="shared" si="77"/>
        <v>4072</v>
      </c>
      <c r="K1501" s="277">
        <f t="shared" si="77"/>
        <v>602</v>
      </c>
    </row>
    <row r="1502" spans="1:11" ht="28.95" customHeight="1" x14ac:dyDescent="0.3">
      <c r="A1502" s="276">
        <f t="shared" si="78"/>
        <v>1441</v>
      </c>
      <c r="B1502" s="272" t="s">
        <v>4947</v>
      </c>
      <c r="C1502" s="297">
        <v>42.7</v>
      </c>
      <c r="D1502" s="282" t="s">
        <v>1414</v>
      </c>
      <c r="E1502" s="274" t="s">
        <v>5099</v>
      </c>
      <c r="F1502" s="272" t="s">
        <v>4211</v>
      </c>
      <c r="G1502" s="272" t="s">
        <v>3437</v>
      </c>
      <c r="H1502" s="293">
        <v>5336</v>
      </c>
      <c r="I1502" s="294">
        <v>564</v>
      </c>
      <c r="J1502" s="277">
        <f t="shared" si="77"/>
        <v>5336</v>
      </c>
      <c r="K1502" s="277">
        <f t="shared" si="77"/>
        <v>564</v>
      </c>
    </row>
    <row r="1503" spans="1:11" ht="28.95" customHeight="1" x14ac:dyDescent="0.3">
      <c r="A1503" s="276">
        <f t="shared" si="78"/>
        <v>1442</v>
      </c>
      <c r="B1503" s="272" t="s">
        <v>4947</v>
      </c>
      <c r="C1503" s="297">
        <v>42.71</v>
      </c>
      <c r="D1503" s="282" t="s">
        <v>1414</v>
      </c>
      <c r="E1503" s="274" t="s">
        <v>5100</v>
      </c>
      <c r="F1503" s="272" t="s">
        <v>4211</v>
      </c>
      <c r="G1503" s="272" t="s">
        <v>3437</v>
      </c>
      <c r="H1503" s="293">
        <v>3575</v>
      </c>
      <c r="I1503" s="294">
        <v>564</v>
      </c>
      <c r="J1503" s="277">
        <f t="shared" si="77"/>
        <v>3575</v>
      </c>
      <c r="K1503" s="277">
        <f t="shared" si="77"/>
        <v>564</v>
      </c>
    </row>
    <row r="1504" spans="1:11" ht="28.95" customHeight="1" x14ac:dyDescent="0.3">
      <c r="A1504" s="276">
        <f t="shared" si="78"/>
        <v>1443</v>
      </c>
      <c r="B1504" s="272" t="s">
        <v>1773</v>
      </c>
      <c r="C1504" s="297">
        <v>42.72</v>
      </c>
      <c r="D1504" s="282" t="s">
        <v>1432</v>
      </c>
      <c r="E1504" s="274" t="s">
        <v>5101</v>
      </c>
      <c r="F1504" s="272" t="s">
        <v>1706</v>
      </c>
      <c r="G1504" s="272" t="s">
        <v>3437</v>
      </c>
      <c r="H1504" s="293">
        <v>1248</v>
      </c>
      <c r="I1504" s="294">
        <v>502</v>
      </c>
      <c r="J1504" s="277">
        <f t="shared" si="77"/>
        <v>1248</v>
      </c>
      <c r="K1504" s="277">
        <f t="shared" si="77"/>
        <v>502</v>
      </c>
    </row>
    <row r="1505" spans="1:11" ht="28.95" customHeight="1" x14ac:dyDescent="0.3">
      <c r="A1505" s="276">
        <f t="shared" si="78"/>
        <v>1444</v>
      </c>
      <c r="B1505" s="272" t="s">
        <v>1773</v>
      </c>
      <c r="C1505" s="297">
        <v>42.73</v>
      </c>
      <c r="D1505" s="282" t="s">
        <v>1432</v>
      </c>
      <c r="E1505" s="274" t="s">
        <v>5102</v>
      </c>
      <c r="F1505" s="272" t="s">
        <v>1706</v>
      </c>
      <c r="G1505" s="272" t="s">
        <v>3437</v>
      </c>
      <c r="H1505" s="293">
        <v>1702</v>
      </c>
      <c r="I1505" s="294">
        <v>502</v>
      </c>
      <c r="J1505" s="277">
        <f t="shared" si="77"/>
        <v>1702</v>
      </c>
      <c r="K1505" s="277">
        <f t="shared" si="77"/>
        <v>502</v>
      </c>
    </row>
    <row r="1506" spans="1:11" ht="28.95" customHeight="1" x14ac:dyDescent="0.3">
      <c r="A1506" s="276">
        <f t="shared" si="78"/>
        <v>1445</v>
      </c>
      <c r="B1506" s="272" t="s">
        <v>1773</v>
      </c>
      <c r="C1506" s="297">
        <v>42.74</v>
      </c>
      <c r="D1506" s="282" t="s">
        <v>1432</v>
      </c>
      <c r="E1506" s="274" t="s">
        <v>5103</v>
      </c>
      <c r="F1506" s="272" t="s">
        <v>1706</v>
      </c>
      <c r="G1506" s="272" t="s">
        <v>3437</v>
      </c>
      <c r="H1506" s="293">
        <v>2517</v>
      </c>
      <c r="I1506" s="294">
        <v>502</v>
      </c>
      <c r="J1506" s="277">
        <f t="shared" si="77"/>
        <v>2517</v>
      </c>
      <c r="K1506" s="277">
        <f t="shared" si="77"/>
        <v>502</v>
      </c>
    </row>
    <row r="1507" spans="1:11" ht="28.95" customHeight="1" x14ac:dyDescent="0.3">
      <c r="A1507" s="276">
        <f t="shared" si="78"/>
        <v>1446</v>
      </c>
      <c r="B1507" s="272" t="s">
        <v>1773</v>
      </c>
      <c r="C1507" s="297">
        <v>42.75</v>
      </c>
      <c r="D1507" s="282" t="s">
        <v>1432</v>
      </c>
      <c r="E1507" s="274" t="s">
        <v>5104</v>
      </c>
      <c r="F1507" s="272" t="s">
        <v>1706</v>
      </c>
      <c r="G1507" s="272" t="s">
        <v>3437</v>
      </c>
      <c r="H1507" s="293">
        <v>3955</v>
      </c>
      <c r="I1507" s="294">
        <v>502</v>
      </c>
      <c r="J1507" s="277">
        <f t="shared" si="77"/>
        <v>3955</v>
      </c>
      <c r="K1507" s="277">
        <f t="shared" si="77"/>
        <v>502</v>
      </c>
    </row>
    <row r="1508" spans="1:11" ht="28.95" customHeight="1" x14ac:dyDescent="0.3">
      <c r="A1508" s="276">
        <f t="shared" si="78"/>
        <v>1447</v>
      </c>
      <c r="B1508" s="272" t="s">
        <v>1773</v>
      </c>
      <c r="C1508" s="297">
        <v>42.76</v>
      </c>
      <c r="D1508" s="282" t="s">
        <v>1432</v>
      </c>
      <c r="E1508" s="274" t="s">
        <v>5105</v>
      </c>
      <c r="F1508" s="272" t="s">
        <v>1706</v>
      </c>
      <c r="G1508" s="272" t="s">
        <v>3437</v>
      </c>
      <c r="H1508" s="293">
        <v>5440</v>
      </c>
      <c r="I1508" s="294">
        <v>502</v>
      </c>
      <c r="J1508" s="277">
        <f t="shared" si="77"/>
        <v>5440</v>
      </c>
      <c r="K1508" s="277">
        <f t="shared" si="77"/>
        <v>502</v>
      </c>
    </row>
    <row r="1509" spans="1:11" ht="28.95" customHeight="1" x14ac:dyDescent="0.3">
      <c r="A1509" s="276">
        <f t="shared" si="78"/>
        <v>1448</v>
      </c>
      <c r="B1509" s="272" t="s">
        <v>1773</v>
      </c>
      <c r="C1509" s="297">
        <v>42.77</v>
      </c>
      <c r="D1509" s="282" t="s">
        <v>1432</v>
      </c>
      <c r="E1509" s="274" t="s">
        <v>5106</v>
      </c>
      <c r="F1509" s="272" t="s">
        <v>1706</v>
      </c>
      <c r="G1509" s="272" t="s">
        <v>3437</v>
      </c>
      <c r="H1509" s="293">
        <v>8944</v>
      </c>
      <c r="I1509" s="294">
        <v>502</v>
      </c>
      <c r="J1509" s="277">
        <f t="shared" si="77"/>
        <v>8944</v>
      </c>
      <c r="K1509" s="277">
        <f t="shared" si="77"/>
        <v>502</v>
      </c>
    </row>
    <row r="1510" spans="1:11" ht="28.95" customHeight="1" x14ac:dyDescent="0.3">
      <c r="A1510" s="276">
        <f t="shared" si="78"/>
        <v>1449</v>
      </c>
      <c r="B1510" s="272" t="s">
        <v>4947</v>
      </c>
      <c r="C1510" s="297">
        <v>42.78</v>
      </c>
      <c r="D1510" s="282" t="s">
        <v>1432</v>
      </c>
      <c r="E1510" s="274" t="s">
        <v>643</v>
      </c>
      <c r="F1510" s="272" t="s">
        <v>4470</v>
      </c>
      <c r="G1510" s="272" t="s">
        <v>3437</v>
      </c>
      <c r="H1510" s="293">
        <v>19900</v>
      </c>
      <c r="I1510" s="294">
        <v>2782</v>
      </c>
      <c r="J1510" s="277">
        <f t="shared" si="77"/>
        <v>19900</v>
      </c>
      <c r="K1510" s="277">
        <f t="shared" si="77"/>
        <v>2782</v>
      </c>
    </row>
    <row r="1511" spans="1:11" ht="28.95" customHeight="1" x14ac:dyDescent="0.3">
      <c r="A1511" s="276">
        <f t="shared" si="78"/>
        <v>1450</v>
      </c>
      <c r="B1511" s="272" t="s">
        <v>4949</v>
      </c>
      <c r="C1511" s="297">
        <v>42.79</v>
      </c>
      <c r="D1511" s="282" t="s">
        <v>1414</v>
      </c>
      <c r="E1511" s="274" t="s">
        <v>5107</v>
      </c>
      <c r="F1511" s="272" t="s">
        <v>4279</v>
      </c>
      <c r="G1511" s="272" t="s">
        <v>3437</v>
      </c>
      <c r="H1511" s="293">
        <v>2687</v>
      </c>
      <c r="I1511" s="294">
        <v>238</v>
      </c>
      <c r="J1511" s="277">
        <f t="shared" si="77"/>
        <v>2687</v>
      </c>
      <c r="K1511" s="277">
        <f t="shared" si="77"/>
        <v>238</v>
      </c>
    </row>
    <row r="1512" spans="1:11" ht="28.95" customHeight="1" x14ac:dyDescent="0.3">
      <c r="A1512" s="276">
        <f t="shared" si="78"/>
        <v>1451</v>
      </c>
      <c r="B1512" s="272" t="s">
        <v>4947</v>
      </c>
      <c r="C1512" s="297">
        <v>42.8</v>
      </c>
      <c r="D1512" s="282" t="s">
        <v>1414</v>
      </c>
      <c r="E1512" s="274" t="s">
        <v>5108</v>
      </c>
      <c r="F1512" s="272" t="s">
        <v>4470</v>
      </c>
      <c r="G1512" s="272" t="s">
        <v>3437</v>
      </c>
      <c r="H1512" s="293">
        <v>1459</v>
      </c>
      <c r="I1512" s="294">
        <v>238</v>
      </c>
      <c r="J1512" s="277">
        <f t="shared" si="77"/>
        <v>1459</v>
      </c>
      <c r="K1512" s="277">
        <f t="shared" si="77"/>
        <v>238</v>
      </c>
    </row>
    <row r="1513" spans="1:11" ht="28.95" customHeight="1" x14ac:dyDescent="0.3">
      <c r="A1513" s="276">
        <f t="shared" si="78"/>
        <v>1452</v>
      </c>
      <c r="B1513" s="272" t="s">
        <v>4947</v>
      </c>
      <c r="C1513" s="297">
        <v>42.81</v>
      </c>
      <c r="D1513" s="282" t="s">
        <v>1414</v>
      </c>
      <c r="E1513" s="274" t="s">
        <v>5109</v>
      </c>
      <c r="F1513" s="272" t="s">
        <v>4470</v>
      </c>
      <c r="G1513" s="272" t="s">
        <v>3437</v>
      </c>
      <c r="H1513" s="293">
        <v>4738</v>
      </c>
      <c r="I1513" s="294">
        <v>476</v>
      </c>
      <c r="J1513" s="277">
        <f t="shared" si="77"/>
        <v>4738</v>
      </c>
      <c r="K1513" s="277">
        <f t="shared" si="77"/>
        <v>476</v>
      </c>
    </row>
    <row r="1514" spans="1:11" ht="28.95" customHeight="1" x14ac:dyDescent="0.3">
      <c r="A1514" s="276">
        <f t="shared" si="78"/>
        <v>1453</v>
      </c>
      <c r="B1514" s="272" t="s">
        <v>4947</v>
      </c>
      <c r="C1514" s="297">
        <v>42.82</v>
      </c>
      <c r="D1514" s="282" t="s">
        <v>1414</v>
      </c>
      <c r="E1514" s="274" t="s">
        <v>5110</v>
      </c>
      <c r="F1514" s="272" t="s">
        <v>4470</v>
      </c>
      <c r="G1514" s="272" t="s">
        <v>3437</v>
      </c>
      <c r="H1514" s="293">
        <v>1625</v>
      </c>
      <c r="I1514" s="294">
        <v>238</v>
      </c>
      <c r="J1514" s="277">
        <f t="shared" si="77"/>
        <v>1625</v>
      </c>
      <c r="K1514" s="277">
        <f t="shared" si="77"/>
        <v>238</v>
      </c>
    </row>
    <row r="1515" spans="1:11" ht="28.95" customHeight="1" x14ac:dyDescent="0.3">
      <c r="A1515" s="276">
        <f t="shared" si="78"/>
        <v>1454</v>
      </c>
      <c r="B1515" s="272" t="s">
        <v>4947</v>
      </c>
      <c r="C1515" s="297">
        <v>42.83</v>
      </c>
      <c r="D1515" s="282" t="s">
        <v>1414</v>
      </c>
      <c r="E1515" s="274" t="s">
        <v>647</v>
      </c>
      <c r="F1515" s="272" t="s">
        <v>4470</v>
      </c>
      <c r="G1515" s="272" t="s">
        <v>3437</v>
      </c>
      <c r="H1515" s="293">
        <v>1108</v>
      </c>
      <c r="I1515" s="294">
        <v>279</v>
      </c>
      <c r="J1515" s="277">
        <f t="shared" si="77"/>
        <v>1108</v>
      </c>
      <c r="K1515" s="277">
        <f t="shared" si="77"/>
        <v>279</v>
      </c>
    </row>
    <row r="1516" spans="1:11" ht="28.95" customHeight="1" x14ac:dyDescent="0.3">
      <c r="A1516" s="276">
        <f t="shared" si="78"/>
        <v>1455</v>
      </c>
      <c r="B1516" s="272" t="s">
        <v>4947</v>
      </c>
      <c r="C1516" s="297">
        <v>42.84</v>
      </c>
      <c r="D1516" s="282" t="s">
        <v>1414</v>
      </c>
      <c r="E1516" s="274" t="s">
        <v>648</v>
      </c>
      <c r="F1516" s="272" t="s">
        <v>4470</v>
      </c>
      <c r="G1516" s="272" t="s">
        <v>3437</v>
      </c>
      <c r="H1516" s="293">
        <v>2145</v>
      </c>
      <c r="I1516" s="294">
        <v>238</v>
      </c>
      <c r="J1516" s="277">
        <f t="shared" si="77"/>
        <v>2145</v>
      </c>
      <c r="K1516" s="277">
        <f t="shared" si="77"/>
        <v>238</v>
      </c>
    </row>
    <row r="1517" spans="1:11" ht="28.95" customHeight="1" x14ac:dyDescent="0.3">
      <c r="A1517" s="276">
        <f t="shared" si="78"/>
        <v>1456</v>
      </c>
      <c r="B1517" s="272" t="s">
        <v>1773</v>
      </c>
      <c r="C1517" s="297">
        <v>42.85</v>
      </c>
      <c r="D1517" s="282" t="s">
        <v>1414</v>
      </c>
      <c r="E1517" s="274" t="s">
        <v>5111</v>
      </c>
      <c r="F1517" s="272" t="s">
        <v>1119</v>
      </c>
      <c r="G1517" s="272" t="s">
        <v>3464</v>
      </c>
      <c r="H1517" s="293">
        <v>1481</v>
      </c>
      <c r="I1517" s="294">
        <v>239</v>
      </c>
      <c r="J1517" s="277">
        <f t="shared" si="77"/>
        <v>1481</v>
      </c>
      <c r="K1517" s="277">
        <f t="shared" si="77"/>
        <v>239</v>
      </c>
    </row>
    <row r="1518" spans="1:11" ht="28.95" customHeight="1" x14ac:dyDescent="0.3">
      <c r="A1518" s="276">
        <f t="shared" si="78"/>
        <v>1457</v>
      </c>
      <c r="B1518" s="272" t="s">
        <v>1773</v>
      </c>
      <c r="C1518" s="297">
        <v>42.86</v>
      </c>
      <c r="D1518" s="282" t="s">
        <v>1414</v>
      </c>
      <c r="E1518" s="274" t="s">
        <v>5112</v>
      </c>
      <c r="F1518" s="272" t="s">
        <v>1119</v>
      </c>
      <c r="G1518" s="272" t="s">
        <v>3437</v>
      </c>
      <c r="H1518" s="293">
        <v>15026</v>
      </c>
      <c r="I1518" s="294">
        <v>2120</v>
      </c>
      <c r="J1518" s="277">
        <f t="shared" si="77"/>
        <v>15026</v>
      </c>
      <c r="K1518" s="277">
        <f t="shared" si="77"/>
        <v>2120</v>
      </c>
    </row>
    <row r="1519" spans="1:11" ht="28.95" customHeight="1" x14ac:dyDescent="0.3">
      <c r="A1519" s="276">
        <f t="shared" si="78"/>
        <v>1458</v>
      </c>
      <c r="B1519" s="272" t="s">
        <v>1773</v>
      </c>
      <c r="C1519" s="297">
        <v>42.87</v>
      </c>
      <c r="D1519" s="282" t="s">
        <v>1414</v>
      </c>
      <c r="E1519" s="274" t="s">
        <v>5113</v>
      </c>
      <c r="F1519" s="272" t="s">
        <v>1119</v>
      </c>
      <c r="G1519" s="272" t="s">
        <v>3464</v>
      </c>
      <c r="H1519" s="293">
        <v>569</v>
      </c>
      <c r="I1519" s="294">
        <v>159</v>
      </c>
      <c r="J1519" s="277">
        <f t="shared" si="77"/>
        <v>569</v>
      </c>
      <c r="K1519" s="277">
        <f t="shared" si="77"/>
        <v>159</v>
      </c>
    </row>
    <row r="1520" spans="1:11" ht="28.95" customHeight="1" x14ac:dyDescent="0.3">
      <c r="A1520" s="276">
        <f t="shared" si="78"/>
        <v>1459</v>
      </c>
      <c r="B1520" s="272" t="s">
        <v>1773</v>
      </c>
      <c r="C1520" s="297">
        <v>42.88</v>
      </c>
      <c r="D1520" s="282" t="s">
        <v>1414</v>
      </c>
      <c r="E1520" s="274" t="s">
        <v>5114</v>
      </c>
      <c r="F1520" s="272" t="s">
        <v>1473</v>
      </c>
      <c r="G1520" s="272" t="s">
        <v>3437</v>
      </c>
      <c r="H1520" s="293">
        <v>8799</v>
      </c>
      <c r="I1520" s="294">
        <v>159</v>
      </c>
      <c r="J1520" s="277">
        <f t="shared" si="77"/>
        <v>8799</v>
      </c>
      <c r="K1520" s="277">
        <f t="shared" si="77"/>
        <v>159</v>
      </c>
    </row>
    <row r="1521" spans="1:11" ht="28.95" customHeight="1" x14ac:dyDescent="0.3">
      <c r="A1521" s="276">
        <f t="shared" si="78"/>
        <v>1460</v>
      </c>
      <c r="B1521" s="272" t="s">
        <v>1773</v>
      </c>
      <c r="C1521" s="297">
        <v>42.89</v>
      </c>
      <c r="D1521" s="282" t="s">
        <v>1414</v>
      </c>
      <c r="E1521" s="274" t="s">
        <v>5115</v>
      </c>
      <c r="F1521" s="272" t="s">
        <v>5088</v>
      </c>
      <c r="G1521" s="272" t="s">
        <v>3464</v>
      </c>
      <c r="H1521" s="293">
        <v>245</v>
      </c>
      <c r="I1521" s="294">
        <v>177</v>
      </c>
      <c r="J1521" s="277">
        <f t="shared" si="77"/>
        <v>245</v>
      </c>
      <c r="K1521" s="277">
        <f t="shared" si="77"/>
        <v>177</v>
      </c>
    </row>
    <row r="1522" spans="1:11" ht="28.95" customHeight="1" x14ac:dyDescent="0.3">
      <c r="A1522" s="276">
        <f t="shared" si="78"/>
        <v>1461</v>
      </c>
      <c r="B1522" s="272" t="s">
        <v>1773</v>
      </c>
      <c r="C1522" s="297">
        <v>42.9</v>
      </c>
      <c r="D1522" s="282" t="s">
        <v>1408</v>
      </c>
      <c r="E1522" s="274" t="s">
        <v>5116</v>
      </c>
      <c r="F1522" s="272" t="s">
        <v>5088</v>
      </c>
      <c r="G1522" s="272" t="s">
        <v>3464</v>
      </c>
      <c r="H1522" s="293">
        <v>289</v>
      </c>
      <c r="I1522" s="294">
        <v>185</v>
      </c>
      <c r="J1522" s="277">
        <f t="shared" si="77"/>
        <v>289</v>
      </c>
      <c r="K1522" s="277">
        <f t="shared" si="77"/>
        <v>185</v>
      </c>
    </row>
    <row r="1523" spans="1:11" ht="28.95" customHeight="1" x14ac:dyDescent="0.3">
      <c r="A1523" s="276">
        <f t="shared" si="78"/>
        <v>1462</v>
      </c>
      <c r="B1523" s="272" t="s">
        <v>1773</v>
      </c>
      <c r="C1523" s="297">
        <v>42.91</v>
      </c>
      <c r="D1523" s="282" t="s">
        <v>1408</v>
      </c>
      <c r="E1523" s="274" t="s">
        <v>5117</v>
      </c>
      <c r="F1523" s="272" t="s">
        <v>5089</v>
      </c>
      <c r="G1523" s="272" t="s">
        <v>3464</v>
      </c>
      <c r="H1523" s="293">
        <v>355</v>
      </c>
      <c r="I1523" s="294">
        <v>185</v>
      </c>
      <c r="J1523" s="277">
        <f t="shared" si="77"/>
        <v>355</v>
      </c>
      <c r="K1523" s="277">
        <f t="shared" si="77"/>
        <v>185</v>
      </c>
    </row>
    <row r="1524" spans="1:11" ht="28.95" customHeight="1" x14ac:dyDescent="0.3">
      <c r="A1524" s="276">
        <f t="shared" si="78"/>
        <v>1463</v>
      </c>
      <c r="B1524" s="272" t="s">
        <v>1773</v>
      </c>
      <c r="C1524" s="297">
        <v>42.92</v>
      </c>
      <c r="D1524" s="282" t="s">
        <v>1408</v>
      </c>
      <c r="E1524" s="274" t="s">
        <v>5118</v>
      </c>
      <c r="F1524" s="272" t="s">
        <v>5088</v>
      </c>
      <c r="G1524" s="272" t="s">
        <v>3464</v>
      </c>
      <c r="H1524" s="293">
        <v>412</v>
      </c>
      <c r="I1524" s="294">
        <v>185</v>
      </c>
      <c r="J1524" s="277">
        <f t="shared" si="77"/>
        <v>412</v>
      </c>
      <c r="K1524" s="277">
        <f t="shared" si="77"/>
        <v>185</v>
      </c>
    </row>
    <row r="1525" spans="1:11" ht="28.95" customHeight="1" x14ac:dyDescent="0.3">
      <c r="A1525" s="276">
        <f t="shared" si="78"/>
        <v>1464</v>
      </c>
      <c r="B1525" s="272" t="s">
        <v>1773</v>
      </c>
      <c r="C1525" s="297">
        <v>42.93</v>
      </c>
      <c r="D1525" s="282" t="s">
        <v>1408</v>
      </c>
      <c r="E1525" s="274" t="s">
        <v>5119</v>
      </c>
      <c r="F1525" s="272" t="s">
        <v>5088</v>
      </c>
      <c r="G1525" s="272" t="s">
        <v>3464</v>
      </c>
      <c r="H1525" s="293">
        <v>520</v>
      </c>
      <c r="I1525" s="294">
        <v>185</v>
      </c>
      <c r="J1525" s="277">
        <f t="shared" si="77"/>
        <v>520</v>
      </c>
      <c r="K1525" s="277">
        <f t="shared" si="77"/>
        <v>185</v>
      </c>
    </row>
    <row r="1526" spans="1:11" ht="28.95" customHeight="1" x14ac:dyDescent="0.3">
      <c r="A1526" s="276">
        <f t="shared" si="78"/>
        <v>1465</v>
      </c>
      <c r="B1526" s="272" t="s">
        <v>1773</v>
      </c>
      <c r="C1526" s="297">
        <v>42.94</v>
      </c>
      <c r="D1526" s="282" t="s">
        <v>1408</v>
      </c>
      <c r="E1526" s="274" t="s">
        <v>5120</v>
      </c>
      <c r="F1526" s="272" t="s">
        <v>5088</v>
      </c>
      <c r="G1526" s="272" t="s">
        <v>3464</v>
      </c>
      <c r="H1526" s="293">
        <v>722</v>
      </c>
      <c r="I1526" s="294">
        <v>185</v>
      </c>
      <c r="J1526" s="277">
        <f t="shared" si="77"/>
        <v>722</v>
      </c>
      <c r="K1526" s="277">
        <f t="shared" si="77"/>
        <v>185</v>
      </c>
    </row>
    <row r="1527" spans="1:11" ht="28.95" customHeight="1" x14ac:dyDescent="0.3">
      <c r="A1527" s="276">
        <f t="shared" si="78"/>
        <v>1466</v>
      </c>
      <c r="B1527" s="272" t="s">
        <v>1773</v>
      </c>
      <c r="C1527" s="297">
        <v>42.95</v>
      </c>
      <c r="D1527" s="282" t="s">
        <v>1408</v>
      </c>
      <c r="E1527" s="274" t="s">
        <v>5121</v>
      </c>
      <c r="F1527" s="272" t="s">
        <v>5088</v>
      </c>
      <c r="G1527" s="272" t="s">
        <v>3464</v>
      </c>
      <c r="H1527" s="293">
        <v>253</v>
      </c>
      <c r="I1527" s="294">
        <v>188</v>
      </c>
      <c r="J1527" s="277">
        <f t="shared" si="77"/>
        <v>253</v>
      </c>
      <c r="K1527" s="277">
        <f t="shared" si="77"/>
        <v>188</v>
      </c>
    </row>
    <row r="1528" spans="1:11" ht="28.95" customHeight="1" x14ac:dyDescent="0.3">
      <c r="A1528" s="276">
        <f t="shared" si="78"/>
        <v>1467</v>
      </c>
      <c r="B1528" s="272" t="s">
        <v>1773</v>
      </c>
      <c r="C1528" s="297">
        <v>42.96</v>
      </c>
      <c r="D1528" s="282" t="s">
        <v>1408</v>
      </c>
      <c r="E1528" s="274" t="s">
        <v>5122</v>
      </c>
      <c r="F1528" s="272" t="s">
        <v>5089</v>
      </c>
      <c r="G1528" s="272" t="s">
        <v>3464</v>
      </c>
      <c r="H1528" s="293">
        <v>291</v>
      </c>
      <c r="I1528" s="294">
        <v>190</v>
      </c>
      <c r="J1528" s="277">
        <f t="shared" si="77"/>
        <v>291</v>
      </c>
      <c r="K1528" s="277">
        <f t="shared" si="77"/>
        <v>190</v>
      </c>
    </row>
    <row r="1529" spans="1:11" ht="28.95" customHeight="1" x14ac:dyDescent="0.3">
      <c r="A1529" s="276">
        <f t="shared" si="78"/>
        <v>1468</v>
      </c>
      <c r="B1529" s="272" t="s">
        <v>1773</v>
      </c>
      <c r="C1529" s="297">
        <v>42.97</v>
      </c>
      <c r="D1529" s="282" t="s">
        <v>1408</v>
      </c>
      <c r="E1529" s="274" t="s">
        <v>5123</v>
      </c>
      <c r="F1529" s="272" t="s">
        <v>5088</v>
      </c>
      <c r="G1529" s="272" t="s">
        <v>3464</v>
      </c>
      <c r="H1529" s="293">
        <v>403</v>
      </c>
      <c r="I1529" s="294">
        <v>233</v>
      </c>
      <c r="J1529" s="277">
        <f t="shared" si="77"/>
        <v>403</v>
      </c>
      <c r="K1529" s="277">
        <f t="shared" si="77"/>
        <v>233</v>
      </c>
    </row>
    <row r="1530" spans="1:11" ht="28.95" customHeight="1" x14ac:dyDescent="0.3">
      <c r="A1530" s="276">
        <f t="shared" si="78"/>
        <v>1469</v>
      </c>
      <c r="B1530" s="272" t="s">
        <v>1773</v>
      </c>
      <c r="C1530" s="297">
        <v>42.98</v>
      </c>
      <c r="D1530" s="282" t="s">
        <v>1408</v>
      </c>
      <c r="E1530" s="274" t="s">
        <v>5124</v>
      </c>
      <c r="F1530" s="272" t="s">
        <v>5089</v>
      </c>
      <c r="G1530" s="272" t="s">
        <v>3464</v>
      </c>
      <c r="H1530" s="293">
        <v>460</v>
      </c>
      <c r="I1530" s="294">
        <v>233</v>
      </c>
      <c r="J1530" s="277">
        <f t="shared" si="77"/>
        <v>460</v>
      </c>
      <c r="K1530" s="277">
        <f t="shared" si="77"/>
        <v>233</v>
      </c>
    </row>
    <row r="1531" spans="1:11" ht="28.95" customHeight="1" x14ac:dyDescent="0.3">
      <c r="A1531" s="276">
        <f t="shared" si="78"/>
        <v>1470</v>
      </c>
      <c r="B1531" s="272" t="s">
        <v>1773</v>
      </c>
      <c r="C1531" s="297">
        <v>42.99</v>
      </c>
      <c r="D1531" s="282" t="s">
        <v>1408</v>
      </c>
      <c r="E1531" s="274" t="s">
        <v>5125</v>
      </c>
      <c r="F1531" s="272" t="s">
        <v>5089</v>
      </c>
      <c r="G1531" s="272" t="s">
        <v>3464</v>
      </c>
      <c r="H1531" s="293">
        <v>568</v>
      </c>
      <c r="I1531" s="294">
        <v>233</v>
      </c>
      <c r="J1531" s="277">
        <f t="shared" si="77"/>
        <v>568</v>
      </c>
      <c r="K1531" s="277">
        <f t="shared" si="77"/>
        <v>233</v>
      </c>
    </row>
    <row r="1532" spans="1:11" ht="28.95" customHeight="1" x14ac:dyDescent="0.3">
      <c r="A1532" s="276">
        <f t="shared" si="78"/>
        <v>1471</v>
      </c>
      <c r="B1532" s="272" t="s">
        <v>1773</v>
      </c>
      <c r="C1532" s="307">
        <v>42.1</v>
      </c>
      <c r="D1532" s="282" t="s">
        <v>1408</v>
      </c>
      <c r="E1532" s="274" t="s">
        <v>5126</v>
      </c>
      <c r="F1532" s="272" t="s">
        <v>5088</v>
      </c>
      <c r="G1532" s="272" t="s">
        <v>3464</v>
      </c>
      <c r="H1532" s="293">
        <v>765</v>
      </c>
      <c r="I1532" s="294">
        <v>233</v>
      </c>
      <c r="J1532" s="277">
        <f t="shared" si="77"/>
        <v>765</v>
      </c>
      <c r="K1532" s="277">
        <f t="shared" si="77"/>
        <v>233</v>
      </c>
    </row>
    <row r="1533" spans="1:11" ht="28.95" customHeight="1" x14ac:dyDescent="0.3">
      <c r="A1533" s="268" t="s">
        <v>5028</v>
      </c>
      <c r="B1533" s="269"/>
      <c r="C1533" s="269"/>
      <c r="D1533" s="269"/>
      <c r="E1533" s="269"/>
      <c r="F1533" s="269"/>
      <c r="G1533" s="269"/>
      <c r="H1533" s="269"/>
      <c r="I1533" s="270"/>
      <c r="J1533" s="277">
        <f t="shared" si="77"/>
        <v>0</v>
      </c>
      <c r="K1533" s="277">
        <f t="shared" si="77"/>
        <v>0</v>
      </c>
    </row>
    <row r="1534" spans="1:11" ht="28.95" customHeight="1" x14ac:dyDescent="0.3">
      <c r="A1534" s="276">
        <f>A1532+1</f>
        <v>1472</v>
      </c>
      <c r="B1534" s="272" t="s">
        <v>1773</v>
      </c>
      <c r="C1534" s="297">
        <v>43.01</v>
      </c>
      <c r="D1534" s="282" t="s">
        <v>1408</v>
      </c>
      <c r="E1534" s="274" t="s">
        <v>5127</v>
      </c>
      <c r="F1534" s="272" t="s">
        <v>4954</v>
      </c>
      <c r="G1534" s="272" t="s">
        <v>3464</v>
      </c>
      <c r="H1534" s="293">
        <v>370</v>
      </c>
      <c r="I1534" s="294">
        <v>132</v>
      </c>
      <c r="J1534" s="277">
        <f t="shared" si="77"/>
        <v>370</v>
      </c>
      <c r="K1534" s="277">
        <f t="shared" si="77"/>
        <v>132</v>
      </c>
    </row>
    <row r="1535" spans="1:11" ht="28.95" customHeight="1" x14ac:dyDescent="0.3">
      <c r="A1535" s="276">
        <f>A1534+1</f>
        <v>1473</v>
      </c>
      <c r="B1535" s="272" t="s">
        <v>1773</v>
      </c>
      <c r="C1535" s="297">
        <v>43.02</v>
      </c>
      <c r="D1535" s="282" t="s">
        <v>1408</v>
      </c>
      <c r="E1535" s="274" t="s">
        <v>5128</v>
      </c>
      <c r="F1535" s="272" t="s">
        <v>4954</v>
      </c>
      <c r="G1535" s="272" t="s">
        <v>3464</v>
      </c>
      <c r="H1535" s="293">
        <v>416</v>
      </c>
      <c r="I1535" s="294">
        <v>176</v>
      </c>
      <c r="J1535" s="277">
        <f t="shared" si="77"/>
        <v>416</v>
      </c>
      <c r="K1535" s="277">
        <f t="shared" si="77"/>
        <v>176</v>
      </c>
    </row>
    <row r="1536" spans="1:11" ht="28.95" customHeight="1" x14ac:dyDescent="0.3">
      <c r="A1536" s="276">
        <f t="shared" ref="A1536:A1577" si="79">A1535+1</f>
        <v>1474</v>
      </c>
      <c r="B1536" s="272" t="s">
        <v>1773</v>
      </c>
      <c r="C1536" s="297">
        <v>43.03</v>
      </c>
      <c r="D1536" s="282" t="s">
        <v>1408</v>
      </c>
      <c r="E1536" s="274" t="s">
        <v>5129</v>
      </c>
      <c r="F1536" s="272" t="s">
        <v>4954</v>
      </c>
      <c r="G1536" s="272" t="s">
        <v>3464</v>
      </c>
      <c r="H1536" s="293">
        <v>478</v>
      </c>
      <c r="I1536" s="294">
        <v>133</v>
      </c>
      <c r="J1536" s="277">
        <f t="shared" si="77"/>
        <v>478</v>
      </c>
      <c r="K1536" s="277">
        <f t="shared" si="77"/>
        <v>133</v>
      </c>
    </row>
    <row r="1537" spans="1:11" ht="28.95" customHeight="1" x14ac:dyDescent="0.3">
      <c r="A1537" s="276">
        <f t="shared" si="79"/>
        <v>1475</v>
      </c>
      <c r="B1537" s="272" t="s">
        <v>1773</v>
      </c>
      <c r="C1537" s="297">
        <v>43.04</v>
      </c>
      <c r="D1537" s="282" t="s">
        <v>1408</v>
      </c>
      <c r="E1537" s="274" t="s">
        <v>5130</v>
      </c>
      <c r="F1537" s="272" t="s">
        <v>4954</v>
      </c>
      <c r="G1537" s="272" t="s">
        <v>3464</v>
      </c>
      <c r="H1537" s="293">
        <v>575</v>
      </c>
      <c r="I1537" s="294">
        <v>134</v>
      </c>
      <c r="J1537" s="277">
        <f t="shared" si="77"/>
        <v>575</v>
      </c>
      <c r="K1537" s="277">
        <f t="shared" si="77"/>
        <v>134</v>
      </c>
    </row>
    <row r="1538" spans="1:11" ht="28.95" customHeight="1" x14ac:dyDescent="0.3">
      <c r="A1538" s="276">
        <f t="shared" si="79"/>
        <v>1476</v>
      </c>
      <c r="B1538" s="272" t="s">
        <v>1773</v>
      </c>
      <c r="C1538" s="297">
        <v>43.05</v>
      </c>
      <c r="D1538" s="282" t="s">
        <v>1408</v>
      </c>
      <c r="E1538" s="274" t="s">
        <v>5131</v>
      </c>
      <c r="F1538" s="272" t="s">
        <v>4954</v>
      </c>
      <c r="G1538" s="272" t="s">
        <v>3464</v>
      </c>
      <c r="H1538" s="293">
        <v>638</v>
      </c>
      <c r="I1538" s="294">
        <v>135</v>
      </c>
      <c r="J1538" s="277">
        <f t="shared" si="77"/>
        <v>638</v>
      </c>
      <c r="K1538" s="277">
        <f t="shared" si="77"/>
        <v>135</v>
      </c>
    </row>
    <row r="1539" spans="1:11" ht="28.95" customHeight="1" x14ac:dyDescent="0.3">
      <c r="A1539" s="276">
        <f t="shared" si="79"/>
        <v>1477</v>
      </c>
      <c r="B1539" s="272" t="s">
        <v>1773</v>
      </c>
      <c r="C1539" s="297">
        <v>43.06</v>
      </c>
      <c r="D1539" s="282" t="s">
        <v>1408</v>
      </c>
      <c r="E1539" s="274" t="s">
        <v>5132</v>
      </c>
      <c r="F1539" s="272" t="s">
        <v>4954</v>
      </c>
      <c r="G1539" s="272" t="s">
        <v>3464</v>
      </c>
      <c r="H1539" s="293">
        <v>806</v>
      </c>
      <c r="I1539" s="294">
        <v>137</v>
      </c>
      <c r="J1539" s="277">
        <f t="shared" si="77"/>
        <v>806</v>
      </c>
      <c r="K1539" s="277">
        <f t="shared" si="77"/>
        <v>137</v>
      </c>
    </row>
    <row r="1540" spans="1:11" ht="28.95" customHeight="1" x14ac:dyDescent="0.3">
      <c r="A1540" s="276">
        <f t="shared" si="79"/>
        <v>1478</v>
      </c>
      <c r="B1540" s="272" t="s">
        <v>1773</v>
      </c>
      <c r="C1540" s="297">
        <v>43.07</v>
      </c>
      <c r="D1540" s="282" t="s">
        <v>1408</v>
      </c>
      <c r="E1540" s="274" t="s">
        <v>5133</v>
      </c>
      <c r="F1540" s="272" t="s">
        <v>4954</v>
      </c>
      <c r="G1540" s="272" t="s">
        <v>3464</v>
      </c>
      <c r="H1540" s="293">
        <v>1260</v>
      </c>
      <c r="I1540" s="294">
        <v>141</v>
      </c>
      <c r="J1540" s="277">
        <f t="shared" si="77"/>
        <v>1260</v>
      </c>
      <c r="K1540" s="277">
        <f t="shared" si="77"/>
        <v>141</v>
      </c>
    </row>
    <row r="1541" spans="1:11" ht="28.95" customHeight="1" x14ac:dyDescent="0.3">
      <c r="A1541" s="276">
        <f t="shared" si="79"/>
        <v>1479</v>
      </c>
      <c r="B1541" s="272" t="s">
        <v>1773</v>
      </c>
      <c r="C1541" s="297">
        <v>43.08</v>
      </c>
      <c r="D1541" s="282" t="s">
        <v>1408</v>
      </c>
      <c r="E1541" s="274" t="s">
        <v>5134</v>
      </c>
      <c r="F1541" s="272" t="s">
        <v>4954</v>
      </c>
      <c r="G1541" s="272" t="s">
        <v>3464</v>
      </c>
      <c r="H1541" s="293">
        <v>1439</v>
      </c>
      <c r="I1541" s="294">
        <v>144</v>
      </c>
      <c r="J1541" s="277">
        <f t="shared" ref="J1541:K1604" si="80">ROUNDUP(H1541,0)</f>
        <v>1439</v>
      </c>
      <c r="K1541" s="277">
        <f t="shared" si="80"/>
        <v>144</v>
      </c>
    </row>
    <row r="1542" spans="1:11" ht="28.95" customHeight="1" x14ac:dyDescent="0.3">
      <c r="A1542" s="276">
        <f t="shared" si="79"/>
        <v>1480</v>
      </c>
      <c r="B1542" s="272" t="s">
        <v>1773</v>
      </c>
      <c r="C1542" s="297">
        <v>43.09</v>
      </c>
      <c r="D1542" s="282" t="s">
        <v>1408</v>
      </c>
      <c r="E1542" s="274" t="s">
        <v>5135</v>
      </c>
      <c r="F1542" s="272" t="s">
        <v>4954</v>
      </c>
      <c r="G1542" s="272" t="s">
        <v>3464</v>
      </c>
      <c r="H1542" s="293">
        <v>483</v>
      </c>
      <c r="I1542" s="294">
        <v>186</v>
      </c>
      <c r="J1542" s="277">
        <f t="shared" si="80"/>
        <v>483</v>
      </c>
      <c r="K1542" s="277">
        <f t="shared" si="80"/>
        <v>186</v>
      </c>
    </row>
    <row r="1543" spans="1:11" ht="28.95" customHeight="1" x14ac:dyDescent="0.3">
      <c r="A1543" s="276">
        <f t="shared" si="79"/>
        <v>1481</v>
      </c>
      <c r="B1543" s="272" t="s">
        <v>1773</v>
      </c>
      <c r="C1543" s="297">
        <v>43.1</v>
      </c>
      <c r="D1543" s="282" t="s">
        <v>1408</v>
      </c>
      <c r="E1543" s="274" t="s">
        <v>5136</v>
      </c>
      <c r="F1543" s="272" t="s">
        <v>4954</v>
      </c>
      <c r="G1543" s="272" t="s">
        <v>3464</v>
      </c>
      <c r="H1543" s="293">
        <v>562</v>
      </c>
      <c r="I1543" s="294">
        <v>230</v>
      </c>
      <c r="J1543" s="277">
        <f t="shared" si="80"/>
        <v>562</v>
      </c>
      <c r="K1543" s="277">
        <f t="shared" si="80"/>
        <v>230</v>
      </c>
    </row>
    <row r="1544" spans="1:11" ht="28.95" customHeight="1" x14ac:dyDescent="0.3">
      <c r="A1544" s="276">
        <f t="shared" si="79"/>
        <v>1482</v>
      </c>
      <c r="B1544" s="272" t="s">
        <v>1773</v>
      </c>
      <c r="C1544" s="297">
        <v>43.11</v>
      </c>
      <c r="D1544" s="282" t="s">
        <v>1408</v>
      </c>
      <c r="E1544" s="274" t="s">
        <v>5137</v>
      </c>
      <c r="F1544" s="272" t="s">
        <v>4954</v>
      </c>
      <c r="G1544" s="272" t="s">
        <v>3464</v>
      </c>
      <c r="H1544" s="293">
        <v>645</v>
      </c>
      <c r="I1544" s="294">
        <v>231</v>
      </c>
      <c r="J1544" s="277">
        <f t="shared" si="80"/>
        <v>645</v>
      </c>
      <c r="K1544" s="277">
        <f t="shared" si="80"/>
        <v>231</v>
      </c>
    </row>
    <row r="1545" spans="1:11" ht="28.95" customHeight="1" x14ac:dyDescent="0.3">
      <c r="A1545" s="276">
        <f t="shared" si="79"/>
        <v>1483</v>
      </c>
      <c r="B1545" s="272" t="s">
        <v>1773</v>
      </c>
      <c r="C1545" s="297">
        <v>43.12</v>
      </c>
      <c r="D1545" s="282" t="s">
        <v>1408</v>
      </c>
      <c r="E1545" s="274" t="s">
        <v>5138</v>
      </c>
      <c r="F1545" s="272" t="s">
        <v>4954</v>
      </c>
      <c r="G1545" s="272" t="s">
        <v>3464</v>
      </c>
      <c r="H1545" s="293">
        <v>683</v>
      </c>
      <c r="I1545" s="294">
        <v>231</v>
      </c>
      <c r="J1545" s="277">
        <f t="shared" si="80"/>
        <v>683</v>
      </c>
      <c r="K1545" s="277">
        <f t="shared" si="80"/>
        <v>231</v>
      </c>
    </row>
    <row r="1546" spans="1:11" ht="28.95" customHeight="1" x14ac:dyDescent="0.3">
      <c r="A1546" s="276">
        <f t="shared" si="79"/>
        <v>1484</v>
      </c>
      <c r="B1546" s="272" t="s">
        <v>1773</v>
      </c>
      <c r="C1546" s="297">
        <v>43.13</v>
      </c>
      <c r="D1546" s="282" t="s">
        <v>1408</v>
      </c>
      <c r="E1546" s="274" t="s">
        <v>5139</v>
      </c>
      <c r="F1546" s="272" t="s">
        <v>4954</v>
      </c>
      <c r="G1546" s="272" t="s">
        <v>3464</v>
      </c>
      <c r="H1546" s="293">
        <v>760</v>
      </c>
      <c r="I1546" s="294">
        <v>240</v>
      </c>
      <c r="J1546" s="277">
        <f t="shared" si="80"/>
        <v>760</v>
      </c>
      <c r="K1546" s="277">
        <f t="shared" si="80"/>
        <v>240</v>
      </c>
    </row>
    <row r="1547" spans="1:11" ht="28.95" customHeight="1" x14ac:dyDescent="0.3">
      <c r="A1547" s="276">
        <f t="shared" si="79"/>
        <v>1485</v>
      </c>
      <c r="B1547" s="272" t="s">
        <v>1773</v>
      </c>
      <c r="C1547" s="297">
        <v>43.14</v>
      </c>
      <c r="D1547" s="282" t="s">
        <v>1408</v>
      </c>
      <c r="E1547" s="274" t="s">
        <v>5140</v>
      </c>
      <c r="F1547" s="272" t="s">
        <v>4954</v>
      </c>
      <c r="G1547" s="272" t="s">
        <v>3464</v>
      </c>
      <c r="H1547" s="293">
        <v>948</v>
      </c>
      <c r="I1547" s="294">
        <v>250</v>
      </c>
      <c r="J1547" s="277">
        <f t="shared" si="80"/>
        <v>948</v>
      </c>
      <c r="K1547" s="277">
        <f t="shared" si="80"/>
        <v>250</v>
      </c>
    </row>
    <row r="1548" spans="1:11" ht="28.95" customHeight="1" x14ac:dyDescent="0.3">
      <c r="A1548" s="276">
        <f t="shared" si="79"/>
        <v>1486</v>
      </c>
      <c r="B1548" s="272" t="s">
        <v>1773</v>
      </c>
      <c r="C1548" s="297">
        <v>43.15</v>
      </c>
      <c r="D1548" s="282" t="s">
        <v>1408</v>
      </c>
      <c r="E1548" s="274" t="s">
        <v>5141</v>
      </c>
      <c r="F1548" s="272" t="s">
        <v>4954</v>
      </c>
      <c r="G1548" s="272" t="s">
        <v>3464</v>
      </c>
      <c r="H1548" s="293">
        <v>1446</v>
      </c>
      <c r="I1548" s="294">
        <v>253</v>
      </c>
      <c r="J1548" s="277">
        <f t="shared" si="80"/>
        <v>1446</v>
      </c>
      <c r="K1548" s="277">
        <f t="shared" si="80"/>
        <v>253</v>
      </c>
    </row>
    <row r="1549" spans="1:11" ht="28.95" customHeight="1" x14ac:dyDescent="0.3">
      <c r="A1549" s="276">
        <f t="shared" si="79"/>
        <v>1487</v>
      </c>
      <c r="B1549" s="272" t="s">
        <v>1773</v>
      </c>
      <c r="C1549" s="297">
        <v>43.16</v>
      </c>
      <c r="D1549" s="282" t="s">
        <v>1408</v>
      </c>
      <c r="E1549" s="274" t="s">
        <v>5142</v>
      </c>
      <c r="F1549" s="272" t="s">
        <v>4954</v>
      </c>
      <c r="G1549" s="272" t="s">
        <v>3464</v>
      </c>
      <c r="H1549" s="293">
        <v>1846</v>
      </c>
      <c r="I1549" s="294">
        <v>278</v>
      </c>
      <c r="J1549" s="277">
        <f t="shared" si="80"/>
        <v>1846</v>
      </c>
      <c r="K1549" s="277">
        <f t="shared" si="80"/>
        <v>278</v>
      </c>
    </row>
    <row r="1550" spans="1:11" ht="28.95" customHeight="1" x14ac:dyDescent="0.3">
      <c r="A1550" s="276">
        <f t="shared" si="79"/>
        <v>1488</v>
      </c>
      <c r="B1550" s="272" t="s">
        <v>1773</v>
      </c>
      <c r="C1550" s="297">
        <v>43.17</v>
      </c>
      <c r="D1550" s="282" t="s">
        <v>1416</v>
      </c>
      <c r="E1550" s="274" t="s">
        <v>5143</v>
      </c>
      <c r="F1550" s="272" t="s">
        <v>1707</v>
      </c>
      <c r="G1550" s="272" t="s">
        <v>3437</v>
      </c>
      <c r="H1550" s="293">
        <v>528</v>
      </c>
      <c r="I1550" s="294">
        <v>313</v>
      </c>
      <c r="J1550" s="277">
        <f t="shared" si="80"/>
        <v>528</v>
      </c>
      <c r="K1550" s="277">
        <f t="shared" si="80"/>
        <v>313</v>
      </c>
    </row>
    <row r="1551" spans="1:11" ht="28.95" customHeight="1" x14ac:dyDescent="0.3">
      <c r="A1551" s="276">
        <f t="shared" si="79"/>
        <v>1489</v>
      </c>
      <c r="B1551" s="272" t="s">
        <v>1773</v>
      </c>
      <c r="C1551" s="297">
        <v>43.18</v>
      </c>
      <c r="D1551" s="282" t="s">
        <v>1433</v>
      </c>
      <c r="E1551" s="274" t="s">
        <v>5144</v>
      </c>
      <c r="F1551" s="272" t="s">
        <v>1707</v>
      </c>
      <c r="G1551" s="272" t="s">
        <v>3437</v>
      </c>
      <c r="H1551" s="293">
        <v>571</v>
      </c>
      <c r="I1551" s="294">
        <v>313</v>
      </c>
      <c r="J1551" s="277">
        <f t="shared" si="80"/>
        <v>571</v>
      </c>
      <c r="K1551" s="277">
        <f t="shared" si="80"/>
        <v>313</v>
      </c>
    </row>
    <row r="1552" spans="1:11" ht="28.95" customHeight="1" x14ac:dyDescent="0.3">
      <c r="A1552" s="276">
        <f t="shared" si="79"/>
        <v>1490</v>
      </c>
      <c r="B1552" s="272" t="s">
        <v>1773</v>
      </c>
      <c r="C1552" s="297">
        <v>43.19</v>
      </c>
      <c r="D1552" s="282" t="s">
        <v>1434</v>
      </c>
      <c r="E1552" s="274" t="s">
        <v>5145</v>
      </c>
      <c r="F1552" s="272" t="s">
        <v>1707</v>
      </c>
      <c r="G1552" s="272" t="s">
        <v>3437</v>
      </c>
      <c r="H1552" s="293">
        <v>11596</v>
      </c>
      <c r="I1552" s="294">
        <v>2120</v>
      </c>
      <c r="J1552" s="277">
        <f t="shared" si="80"/>
        <v>11596</v>
      </c>
      <c r="K1552" s="277">
        <f t="shared" si="80"/>
        <v>2120</v>
      </c>
    </row>
    <row r="1553" spans="1:11" ht="28.95" customHeight="1" x14ac:dyDescent="0.3">
      <c r="A1553" s="276">
        <f t="shared" si="79"/>
        <v>1491</v>
      </c>
      <c r="B1553" s="272" t="s">
        <v>1773</v>
      </c>
      <c r="C1553" s="297">
        <v>43.2</v>
      </c>
      <c r="D1553" s="282" t="s">
        <v>1434</v>
      </c>
      <c r="E1553" s="274" t="s">
        <v>5146</v>
      </c>
      <c r="F1553" s="272" t="s">
        <v>1707</v>
      </c>
      <c r="G1553" s="272" t="s">
        <v>3437</v>
      </c>
      <c r="H1553" s="293">
        <v>10768</v>
      </c>
      <c r="I1553" s="294">
        <v>2120</v>
      </c>
      <c r="J1553" s="277">
        <f t="shared" si="80"/>
        <v>10768</v>
      </c>
      <c r="K1553" s="277">
        <f t="shared" si="80"/>
        <v>2120</v>
      </c>
    </row>
    <row r="1554" spans="1:11" ht="28.95" customHeight="1" x14ac:dyDescent="0.3">
      <c r="A1554" s="276">
        <f t="shared" si="79"/>
        <v>1492</v>
      </c>
      <c r="B1554" s="272" t="s">
        <v>1773</v>
      </c>
      <c r="C1554" s="297">
        <v>43.21</v>
      </c>
      <c r="D1554" s="282" t="s">
        <v>1435</v>
      </c>
      <c r="E1554" s="274" t="s">
        <v>5147</v>
      </c>
      <c r="F1554" s="272" t="s">
        <v>1707</v>
      </c>
      <c r="G1554" s="272" t="s">
        <v>3437</v>
      </c>
      <c r="H1554" s="293">
        <v>11577</v>
      </c>
      <c r="I1554" s="294">
        <v>2120</v>
      </c>
      <c r="J1554" s="277">
        <f t="shared" si="80"/>
        <v>11577</v>
      </c>
      <c r="K1554" s="277">
        <f t="shared" si="80"/>
        <v>2120</v>
      </c>
    </row>
    <row r="1555" spans="1:11" ht="28.95" customHeight="1" x14ac:dyDescent="0.3">
      <c r="A1555" s="276">
        <f t="shared" si="79"/>
        <v>1493</v>
      </c>
      <c r="B1555" s="272" t="s">
        <v>1773</v>
      </c>
      <c r="C1555" s="297">
        <v>43.22</v>
      </c>
      <c r="D1555" s="282" t="s">
        <v>1416</v>
      </c>
      <c r="E1555" s="274" t="s">
        <v>5148</v>
      </c>
      <c r="F1555" s="272" t="s">
        <v>1707</v>
      </c>
      <c r="G1555" s="272" t="s">
        <v>3437</v>
      </c>
      <c r="H1555" s="293">
        <v>10749</v>
      </c>
      <c r="I1555" s="294">
        <v>2120</v>
      </c>
      <c r="J1555" s="277">
        <f t="shared" si="80"/>
        <v>10749</v>
      </c>
      <c r="K1555" s="277">
        <f t="shared" si="80"/>
        <v>2120</v>
      </c>
    </row>
    <row r="1556" spans="1:11" ht="28.95" customHeight="1" x14ac:dyDescent="0.3">
      <c r="A1556" s="276">
        <f t="shared" si="79"/>
        <v>1494</v>
      </c>
      <c r="B1556" s="272" t="s">
        <v>1773</v>
      </c>
      <c r="C1556" s="297">
        <v>43.23</v>
      </c>
      <c r="D1556" s="282" t="s">
        <v>1436</v>
      </c>
      <c r="E1556" s="274" t="s">
        <v>5149</v>
      </c>
      <c r="F1556" s="272" t="s">
        <v>1707</v>
      </c>
      <c r="G1556" s="272" t="s">
        <v>3437</v>
      </c>
      <c r="H1556" s="293">
        <v>6498</v>
      </c>
      <c r="I1556" s="294">
        <v>2120</v>
      </c>
      <c r="J1556" s="277">
        <f t="shared" si="80"/>
        <v>6498</v>
      </c>
      <c r="K1556" s="277">
        <f t="shared" si="80"/>
        <v>2120</v>
      </c>
    </row>
    <row r="1557" spans="1:11" ht="28.95" customHeight="1" x14ac:dyDescent="0.3">
      <c r="A1557" s="276">
        <f t="shared" si="79"/>
        <v>1495</v>
      </c>
      <c r="B1557" s="272" t="s">
        <v>1773</v>
      </c>
      <c r="C1557" s="297">
        <v>43.24</v>
      </c>
      <c r="D1557" s="282" t="s">
        <v>1435</v>
      </c>
      <c r="E1557" s="274" t="s">
        <v>5150</v>
      </c>
      <c r="F1557" s="272" t="s">
        <v>1707</v>
      </c>
      <c r="G1557" s="272" t="s">
        <v>3437</v>
      </c>
      <c r="H1557" s="293">
        <v>1271</v>
      </c>
      <c r="I1557" s="294">
        <v>313</v>
      </c>
      <c r="J1557" s="277">
        <f t="shared" si="80"/>
        <v>1271</v>
      </c>
      <c r="K1557" s="277">
        <f t="shared" si="80"/>
        <v>313</v>
      </c>
    </row>
    <row r="1558" spans="1:11" ht="28.95" customHeight="1" x14ac:dyDescent="0.3">
      <c r="A1558" s="276">
        <f t="shared" si="79"/>
        <v>1496</v>
      </c>
      <c r="B1558" s="272" t="s">
        <v>4949</v>
      </c>
      <c r="C1558" s="297">
        <v>43.25</v>
      </c>
      <c r="D1558" s="282" t="s">
        <v>1416</v>
      </c>
      <c r="E1558" s="274" t="s">
        <v>657</v>
      </c>
      <c r="F1558" s="272" t="s">
        <v>1707</v>
      </c>
      <c r="G1558" s="272" t="s">
        <v>3437</v>
      </c>
      <c r="H1558" s="293">
        <v>169</v>
      </c>
      <c r="I1558" s="294">
        <v>78</v>
      </c>
      <c r="J1558" s="277">
        <f t="shared" si="80"/>
        <v>169</v>
      </c>
      <c r="K1558" s="277">
        <f t="shared" si="80"/>
        <v>78</v>
      </c>
    </row>
    <row r="1559" spans="1:11" ht="28.95" customHeight="1" x14ac:dyDescent="0.3">
      <c r="A1559" s="276">
        <f t="shared" si="79"/>
        <v>1497</v>
      </c>
      <c r="B1559" s="272" t="s">
        <v>4947</v>
      </c>
      <c r="C1559" s="297">
        <v>43.26</v>
      </c>
      <c r="D1559" s="282" t="s">
        <v>1416</v>
      </c>
      <c r="E1559" s="274" t="s">
        <v>658</v>
      </c>
      <c r="F1559" s="272" t="s">
        <v>1707</v>
      </c>
      <c r="G1559" s="272" t="s">
        <v>3437</v>
      </c>
      <c r="H1559" s="293">
        <v>423</v>
      </c>
      <c r="I1559" s="294">
        <v>164</v>
      </c>
      <c r="J1559" s="277">
        <f t="shared" si="80"/>
        <v>423</v>
      </c>
      <c r="K1559" s="277">
        <f t="shared" si="80"/>
        <v>164</v>
      </c>
    </row>
    <row r="1560" spans="1:11" ht="28.95" customHeight="1" x14ac:dyDescent="0.3">
      <c r="A1560" s="276">
        <f t="shared" si="79"/>
        <v>1498</v>
      </c>
      <c r="B1560" s="272" t="s">
        <v>1773</v>
      </c>
      <c r="C1560" s="297">
        <v>43.27</v>
      </c>
      <c r="D1560" s="282" t="s">
        <v>1416</v>
      </c>
      <c r="E1560" s="274" t="s">
        <v>5151</v>
      </c>
      <c r="F1560" s="272" t="s">
        <v>1707</v>
      </c>
      <c r="G1560" s="272" t="s">
        <v>3437</v>
      </c>
      <c r="H1560" s="293">
        <v>4085</v>
      </c>
      <c r="I1560" s="294">
        <v>618</v>
      </c>
      <c r="J1560" s="277">
        <f t="shared" si="80"/>
        <v>4085</v>
      </c>
      <c r="K1560" s="277">
        <f t="shared" si="80"/>
        <v>618</v>
      </c>
    </row>
    <row r="1561" spans="1:11" ht="28.95" customHeight="1" x14ac:dyDescent="0.3">
      <c r="A1561" s="276">
        <f t="shared" si="79"/>
        <v>1499</v>
      </c>
      <c r="B1561" s="272" t="s">
        <v>1773</v>
      </c>
      <c r="C1561" s="297">
        <v>43.28</v>
      </c>
      <c r="D1561" s="282" t="s">
        <v>1437</v>
      </c>
      <c r="E1561" s="274" t="s">
        <v>5152</v>
      </c>
      <c r="F1561" s="272" t="s">
        <v>1708</v>
      </c>
      <c r="G1561" s="272" t="s">
        <v>3437</v>
      </c>
      <c r="H1561" s="293">
        <v>10170</v>
      </c>
      <c r="I1561" s="294">
        <v>773</v>
      </c>
      <c r="J1561" s="277">
        <f t="shared" si="80"/>
        <v>10170</v>
      </c>
      <c r="K1561" s="277">
        <f t="shared" si="80"/>
        <v>773</v>
      </c>
    </row>
    <row r="1562" spans="1:11" ht="28.95" customHeight="1" x14ac:dyDescent="0.3">
      <c r="A1562" s="276">
        <f t="shared" si="79"/>
        <v>1500</v>
      </c>
      <c r="B1562" s="272" t="s">
        <v>1773</v>
      </c>
      <c r="C1562" s="297">
        <v>43.29</v>
      </c>
      <c r="D1562" s="282" t="s">
        <v>1437</v>
      </c>
      <c r="E1562" s="274" t="s">
        <v>5153</v>
      </c>
      <c r="F1562" s="272" t="s">
        <v>1708</v>
      </c>
      <c r="G1562" s="272" t="s">
        <v>3437</v>
      </c>
      <c r="H1562" s="293">
        <v>19915</v>
      </c>
      <c r="I1562" s="294">
        <v>773</v>
      </c>
      <c r="J1562" s="277">
        <f t="shared" si="80"/>
        <v>19915</v>
      </c>
      <c r="K1562" s="277">
        <f t="shared" si="80"/>
        <v>773</v>
      </c>
    </row>
    <row r="1563" spans="1:11" ht="28.95" customHeight="1" x14ac:dyDescent="0.3">
      <c r="A1563" s="276">
        <f t="shared" si="79"/>
        <v>1501</v>
      </c>
      <c r="B1563" s="272" t="s">
        <v>1773</v>
      </c>
      <c r="C1563" s="297">
        <v>43.3</v>
      </c>
      <c r="D1563" s="282" t="s">
        <v>1437</v>
      </c>
      <c r="E1563" s="274" t="s">
        <v>5154</v>
      </c>
      <c r="F1563" s="272" t="s">
        <v>1708</v>
      </c>
      <c r="G1563" s="272" t="s">
        <v>3464</v>
      </c>
      <c r="H1563" s="293">
        <v>327</v>
      </c>
      <c r="I1563" s="294">
        <v>47</v>
      </c>
      <c r="J1563" s="277">
        <f t="shared" si="80"/>
        <v>327</v>
      </c>
      <c r="K1563" s="277">
        <f t="shared" si="80"/>
        <v>47</v>
      </c>
    </row>
    <row r="1564" spans="1:11" ht="28.95" customHeight="1" x14ac:dyDescent="0.3">
      <c r="A1564" s="276">
        <f t="shared" si="79"/>
        <v>1502</v>
      </c>
      <c r="B1564" s="272" t="s">
        <v>1773</v>
      </c>
      <c r="C1564" s="297">
        <v>43.31</v>
      </c>
      <c r="D1564" s="282" t="s">
        <v>1437</v>
      </c>
      <c r="E1564" s="274" t="s">
        <v>5155</v>
      </c>
      <c r="F1564" s="272" t="s">
        <v>1708</v>
      </c>
      <c r="G1564" s="272" t="s">
        <v>3464</v>
      </c>
      <c r="H1564" s="293">
        <v>508</v>
      </c>
      <c r="I1564" s="294">
        <v>47</v>
      </c>
      <c r="J1564" s="277">
        <f t="shared" si="80"/>
        <v>508</v>
      </c>
      <c r="K1564" s="277">
        <f t="shared" si="80"/>
        <v>47</v>
      </c>
    </row>
    <row r="1565" spans="1:11" ht="28.95" customHeight="1" x14ac:dyDescent="0.3">
      <c r="A1565" s="276">
        <f t="shared" si="79"/>
        <v>1503</v>
      </c>
      <c r="B1565" s="272" t="s">
        <v>1773</v>
      </c>
      <c r="C1565" s="297">
        <v>43.32</v>
      </c>
      <c r="D1565" s="282" t="s">
        <v>1437</v>
      </c>
      <c r="E1565" s="274" t="s">
        <v>5156</v>
      </c>
      <c r="F1565" s="272" t="s">
        <v>1708</v>
      </c>
      <c r="G1565" s="272" t="s">
        <v>3464</v>
      </c>
      <c r="H1565" s="293">
        <v>933</v>
      </c>
      <c r="I1565" s="294">
        <v>47</v>
      </c>
      <c r="J1565" s="277">
        <f t="shared" si="80"/>
        <v>933</v>
      </c>
      <c r="K1565" s="277">
        <f t="shared" si="80"/>
        <v>47</v>
      </c>
    </row>
    <row r="1566" spans="1:11" ht="28.95" customHeight="1" x14ac:dyDescent="0.3">
      <c r="A1566" s="276">
        <f t="shared" si="79"/>
        <v>1504</v>
      </c>
      <c r="B1566" s="272" t="s">
        <v>1773</v>
      </c>
      <c r="C1566" s="297">
        <v>43.33</v>
      </c>
      <c r="D1566" s="282" t="s">
        <v>1437</v>
      </c>
      <c r="E1566" s="274" t="s">
        <v>5157</v>
      </c>
      <c r="F1566" s="272" t="s">
        <v>1708</v>
      </c>
      <c r="G1566" s="272" t="s">
        <v>3464</v>
      </c>
      <c r="H1566" s="293">
        <v>1795</v>
      </c>
      <c r="I1566" s="294">
        <v>78</v>
      </c>
      <c r="J1566" s="277">
        <f t="shared" si="80"/>
        <v>1795</v>
      </c>
      <c r="K1566" s="277">
        <f t="shared" si="80"/>
        <v>78</v>
      </c>
    </row>
    <row r="1567" spans="1:11" ht="28.95" customHeight="1" x14ac:dyDescent="0.3">
      <c r="A1567" s="276">
        <f t="shared" si="79"/>
        <v>1505</v>
      </c>
      <c r="B1567" s="272" t="s">
        <v>1773</v>
      </c>
      <c r="C1567" s="297">
        <v>43.34</v>
      </c>
      <c r="D1567" s="282" t="s">
        <v>1437</v>
      </c>
      <c r="E1567" s="274" t="s">
        <v>5158</v>
      </c>
      <c r="F1567" s="272" t="s">
        <v>1708</v>
      </c>
      <c r="G1567" s="272" t="s">
        <v>3464</v>
      </c>
      <c r="H1567" s="293">
        <v>2698</v>
      </c>
      <c r="I1567" s="294">
        <v>109</v>
      </c>
      <c r="J1567" s="277">
        <f t="shared" si="80"/>
        <v>2698</v>
      </c>
      <c r="K1567" s="277">
        <f t="shared" si="80"/>
        <v>109</v>
      </c>
    </row>
    <row r="1568" spans="1:11" ht="28.95" customHeight="1" x14ac:dyDescent="0.3">
      <c r="A1568" s="276">
        <f t="shared" si="79"/>
        <v>1506</v>
      </c>
      <c r="B1568" s="272" t="s">
        <v>4947</v>
      </c>
      <c r="C1568" s="297">
        <v>43.35</v>
      </c>
      <c r="D1568" s="282" t="s">
        <v>1414</v>
      </c>
      <c r="E1568" s="274" t="s">
        <v>5159</v>
      </c>
      <c r="F1568" s="272" t="s">
        <v>5160</v>
      </c>
      <c r="G1568" s="272" t="s">
        <v>3437</v>
      </c>
      <c r="H1568" s="293">
        <v>442</v>
      </c>
      <c r="I1568" s="294">
        <v>119</v>
      </c>
      <c r="J1568" s="277">
        <f t="shared" si="80"/>
        <v>442</v>
      </c>
      <c r="K1568" s="277">
        <f t="shared" si="80"/>
        <v>119</v>
      </c>
    </row>
    <row r="1569" spans="1:11" ht="28.95" customHeight="1" x14ac:dyDescent="0.3">
      <c r="A1569" s="276">
        <f t="shared" si="79"/>
        <v>1507</v>
      </c>
      <c r="B1569" s="272" t="s">
        <v>4949</v>
      </c>
      <c r="C1569" s="297">
        <v>43.36</v>
      </c>
      <c r="D1569" s="282" t="s">
        <v>1414</v>
      </c>
      <c r="E1569" s="274" t="s">
        <v>662</v>
      </c>
      <c r="F1569" s="272" t="s">
        <v>5161</v>
      </c>
      <c r="G1569" s="272" t="s">
        <v>3437</v>
      </c>
      <c r="H1569" s="293">
        <v>716</v>
      </c>
      <c r="I1569" s="294">
        <v>119</v>
      </c>
      <c r="J1569" s="277">
        <f t="shared" si="80"/>
        <v>716</v>
      </c>
      <c r="K1569" s="277">
        <f t="shared" si="80"/>
        <v>119</v>
      </c>
    </row>
    <row r="1570" spans="1:11" ht="28.95" customHeight="1" x14ac:dyDescent="0.3">
      <c r="A1570" s="276">
        <f t="shared" si="79"/>
        <v>1508</v>
      </c>
      <c r="B1570" s="272" t="s">
        <v>4947</v>
      </c>
      <c r="C1570" s="297">
        <v>43.37</v>
      </c>
      <c r="D1570" s="282" t="s">
        <v>1414</v>
      </c>
      <c r="E1570" s="274" t="s">
        <v>663</v>
      </c>
      <c r="F1570" s="272" t="s">
        <v>5160</v>
      </c>
      <c r="G1570" s="272" t="s">
        <v>3437</v>
      </c>
      <c r="H1570" s="293">
        <v>468</v>
      </c>
      <c r="I1570" s="294">
        <v>119</v>
      </c>
      <c r="J1570" s="277">
        <f t="shared" si="80"/>
        <v>468</v>
      </c>
      <c r="K1570" s="277">
        <f t="shared" si="80"/>
        <v>119</v>
      </c>
    </row>
    <row r="1571" spans="1:11" ht="28.95" customHeight="1" x14ac:dyDescent="0.3">
      <c r="A1571" s="276">
        <f t="shared" si="79"/>
        <v>1509</v>
      </c>
      <c r="B1571" s="272" t="s">
        <v>4949</v>
      </c>
      <c r="C1571" s="297">
        <v>43.38</v>
      </c>
      <c r="D1571" s="282" t="s">
        <v>1414</v>
      </c>
      <c r="E1571" s="274" t="s">
        <v>664</v>
      </c>
      <c r="F1571" s="272" t="s">
        <v>5161</v>
      </c>
      <c r="G1571" s="272" t="s">
        <v>3437</v>
      </c>
      <c r="H1571" s="293">
        <v>1015</v>
      </c>
      <c r="I1571" s="294">
        <v>119</v>
      </c>
      <c r="J1571" s="277">
        <f t="shared" si="80"/>
        <v>1015</v>
      </c>
      <c r="K1571" s="277">
        <f t="shared" si="80"/>
        <v>119</v>
      </c>
    </row>
    <row r="1572" spans="1:11" ht="28.95" customHeight="1" x14ac:dyDescent="0.3">
      <c r="A1572" s="276">
        <f t="shared" si="79"/>
        <v>1510</v>
      </c>
      <c r="B1572" s="272" t="s">
        <v>4949</v>
      </c>
      <c r="C1572" s="297">
        <v>43.39</v>
      </c>
      <c r="D1572" s="282" t="s">
        <v>1414</v>
      </c>
      <c r="E1572" s="274" t="s">
        <v>665</v>
      </c>
      <c r="F1572" s="272" t="s">
        <v>5161</v>
      </c>
      <c r="G1572" s="272" t="s">
        <v>3437</v>
      </c>
      <c r="H1572" s="293">
        <v>770</v>
      </c>
      <c r="I1572" s="294">
        <v>119</v>
      </c>
      <c r="J1572" s="277">
        <f t="shared" si="80"/>
        <v>770</v>
      </c>
      <c r="K1572" s="277">
        <f t="shared" si="80"/>
        <v>119</v>
      </c>
    </row>
    <row r="1573" spans="1:11" ht="28.95" customHeight="1" x14ac:dyDescent="0.3">
      <c r="A1573" s="276">
        <f t="shared" si="79"/>
        <v>1511</v>
      </c>
      <c r="B1573" s="272" t="s">
        <v>4947</v>
      </c>
      <c r="C1573" s="297">
        <v>43.4</v>
      </c>
      <c r="D1573" s="282" t="s">
        <v>1414</v>
      </c>
      <c r="E1573" s="274" t="s">
        <v>666</v>
      </c>
      <c r="F1573" s="272" t="s">
        <v>5160</v>
      </c>
      <c r="G1573" s="272" t="s">
        <v>3437</v>
      </c>
      <c r="H1573" s="293">
        <v>468</v>
      </c>
      <c r="I1573" s="294">
        <v>119</v>
      </c>
      <c r="J1573" s="277">
        <f t="shared" si="80"/>
        <v>468</v>
      </c>
      <c r="K1573" s="277">
        <f t="shared" si="80"/>
        <v>119</v>
      </c>
    </row>
    <row r="1574" spans="1:11" ht="28.95" customHeight="1" x14ac:dyDescent="0.3">
      <c r="A1574" s="276">
        <f t="shared" si="79"/>
        <v>1512</v>
      </c>
      <c r="B1574" s="272" t="s">
        <v>1773</v>
      </c>
      <c r="C1574" s="297">
        <v>43.41</v>
      </c>
      <c r="D1574" s="282" t="s">
        <v>1414</v>
      </c>
      <c r="E1574" s="274" t="s">
        <v>5162</v>
      </c>
      <c r="F1574" s="272" t="s">
        <v>1708</v>
      </c>
      <c r="G1574" s="272" t="s">
        <v>3437</v>
      </c>
      <c r="H1574" s="293">
        <v>636</v>
      </c>
      <c r="I1574" s="294">
        <v>119</v>
      </c>
      <c r="J1574" s="277">
        <f t="shared" si="80"/>
        <v>636</v>
      </c>
      <c r="K1574" s="277">
        <f t="shared" si="80"/>
        <v>119</v>
      </c>
    </row>
    <row r="1575" spans="1:11" ht="28.95" customHeight="1" x14ac:dyDescent="0.3">
      <c r="A1575" s="276">
        <f t="shared" si="79"/>
        <v>1513</v>
      </c>
      <c r="B1575" s="272" t="s">
        <v>1773</v>
      </c>
      <c r="C1575" s="297">
        <v>43.42</v>
      </c>
      <c r="D1575" s="282" t="s">
        <v>1414</v>
      </c>
      <c r="E1575" s="274" t="s">
        <v>5163</v>
      </c>
      <c r="F1575" s="272" t="s">
        <v>1708</v>
      </c>
      <c r="G1575" s="272" t="s">
        <v>3464</v>
      </c>
      <c r="H1575" s="293">
        <v>1736</v>
      </c>
      <c r="I1575" s="294">
        <v>524</v>
      </c>
      <c r="J1575" s="277">
        <f t="shared" si="80"/>
        <v>1736</v>
      </c>
      <c r="K1575" s="277">
        <f t="shared" si="80"/>
        <v>524</v>
      </c>
    </row>
    <row r="1576" spans="1:11" ht="28.95" customHeight="1" x14ac:dyDescent="0.3">
      <c r="A1576" s="276">
        <f t="shared" si="79"/>
        <v>1514</v>
      </c>
      <c r="B1576" s="272" t="s">
        <v>1773</v>
      </c>
      <c r="C1576" s="297">
        <v>43.43</v>
      </c>
      <c r="D1576" s="282" t="s">
        <v>1414</v>
      </c>
      <c r="E1576" s="274" t="s">
        <v>5164</v>
      </c>
      <c r="F1576" s="272" t="s">
        <v>1708</v>
      </c>
      <c r="G1576" s="272" t="s">
        <v>3464</v>
      </c>
      <c r="H1576" s="293">
        <v>2059</v>
      </c>
      <c r="I1576" s="294">
        <v>524</v>
      </c>
      <c r="J1576" s="277">
        <f t="shared" si="80"/>
        <v>2059</v>
      </c>
      <c r="K1576" s="277">
        <f t="shared" si="80"/>
        <v>524</v>
      </c>
    </row>
    <row r="1577" spans="1:11" ht="28.95" customHeight="1" x14ac:dyDescent="0.3">
      <c r="A1577" s="276">
        <f t="shared" si="79"/>
        <v>1515</v>
      </c>
      <c r="B1577" s="272" t="s">
        <v>1773</v>
      </c>
      <c r="C1577" s="297">
        <v>43.44</v>
      </c>
      <c r="D1577" s="282" t="s">
        <v>1414</v>
      </c>
      <c r="E1577" s="274" t="s">
        <v>5165</v>
      </c>
      <c r="F1577" s="272" t="s">
        <v>1708</v>
      </c>
      <c r="G1577" s="272" t="s">
        <v>3437</v>
      </c>
      <c r="H1577" s="293">
        <v>13692</v>
      </c>
      <c r="I1577" s="294">
        <v>1711</v>
      </c>
      <c r="J1577" s="277">
        <f t="shared" si="80"/>
        <v>13692</v>
      </c>
      <c r="K1577" s="277">
        <f t="shared" si="80"/>
        <v>1711</v>
      </c>
    </row>
    <row r="1578" spans="1:11" ht="28.95" customHeight="1" x14ac:dyDescent="0.3">
      <c r="A1578" s="268" t="s">
        <v>5166</v>
      </c>
      <c r="B1578" s="269"/>
      <c r="C1578" s="269"/>
      <c r="D1578" s="269"/>
      <c r="E1578" s="269"/>
      <c r="F1578" s="269"/>
      <c r="G1578" s="269"/>
      <c r="H1578" s="269"/>
      <c r="I1578" s="270"/>
      <c r="J1578" s="277">
        <f t="shared" si="80"/>
        <v>0</v>
      </c>
      <c r="K1578" s="277">
        <f t="shared" si="80"/>
        <v>0</v>
      </c>
    </row>
    <row r="1579" spans="1:11" ht="28.95" customHeight="1" x14ac:dyDescent="0.3">
      <c r="A1579" s="276">
        <f>A1577+1</f>
        <v>1516</v>
      </c>
      <c r="B1579" s="272" t="s">
        <v>1774</v>
      </c>
      <c r="C1579" s="297">
        <v>44.01</v>
      </c>
      <c r="D1579" s="282" t="s">
        <v>1438</v>
      </c>
      <c r="E1579" s="274" t="s">
        <v>5167</v>
      </c>
      <c r="F1579" s="272" t="s">
        <v>5168</v>
      </c>
      <c r="G1579" s="272" t="s">
        <v>3515</v>
      </c>
      <c r="H1579" s="293">
        <v>655</v>
      </c>
      <c r="I1579" s="294">
        <v>322</v>
      </c>
      <c r="J1579" s="277">
        <f t="shared" si="80"/>
        <v>655</v>
      </c>
      <c r="K1579" s="277">
        <f t="shared" si="80"/>
        <v>322</v>
      </c>
    </row>
    <row r="1580" spans="1:11" ht="28.95" customHeight="1" x14ac:dyDescent="0.3">
      <c r="A1580" s="276">
        <f>A1579+1</f>
        <v>1517</v>
      </c>
      <c r="B1580" s="272" t="s">
        <v>1774</v>
      </c>
      <c r="C1580" s="297">
        <v>44.02</v>
      </c>
      <c r="D1580" s="282" t="s">
        <v>1439</v>
      </c>
      <c r="E1580" s="274" t="s">
        <v>5169</v>
      </c>
      <c r="F1580" s="272" t="s">
        <v>5168</v>
      </c>
      <c r="G1580" s="272" t="s">
        <v>3515</v>
      </c>
      <c r="H1580" s="293">
        <v>692</v>
      </c>
      <c r="I1580" s="294">
        <v>322</v>
      </c>
      <c r="J1580" s="277">
        <f t="shared" si="80"/>
        <v>692</v>
      </c>
      <c r="K1580" s="277">
        <f t="shared" si="80"/>
        <v>322</v>
      </c>
    </row>
    <row r="1581" spans="1:11" ht="28.95" customHeight="1" x14ac:dyDescent="0.3">
      <c r="A1581" s="276">
        <f t="shared" ref="A1581:A1601" si="81">A1580+1</f>
        <v>1518</v>
      </c>
      <c r="B1581" s="272" t="s">
        <v>1774</v>
      </c>
      <c r="C1581" s="297">
        <v>44.03</v>
      </c>
      <c r="D1581" s="282" t="s">
        <v>1440</v>
      </c>
      <c r="E1581" s="274" t="s">
        <v>5170</v>
      </c>
      <c r="F1581" s="272" t="s">
        <v>5168</v>
      </c>
      <c r="G1581" s="272" t="s">
        <v>3515</v>
      </c>
      <c r="H1581" s="293">
        <v>795</v>
      </c>
      <c r="I1581" s="294">
        <v>322</v>
      </c>
      <c r="J1581" s="277">
        <f t="shared" si="80"/>
        <v>795</v>
      </c>
      <c r="K1581" s="277">
        <f t="shared" si="80"/>
        <v>322</v>
      </c>
    </row>
    <row r="1582" spans="1:11" ht="28.95" customHeight="1" x14ac:dyDescent="0.3">
      <c r="A1582" s="276">
        <f t="shared" si="81"/>
        <v>1519</v>
      </c>
      <c r="B1582" s="272" t="s">
        <v>1774</v>
      </c>
      <c r="C1582" s="297">
        <v>44.04</v>
      </c>
      <c r="D1582" s="282" t="s">
        <v>1441</v>
      </c>
      <c r="E1582" s="274" t="s">
        <v>5171</v>
      </c>
      <c r="F1582" s="272" t="s">
        <v>5168</v>
      </c>
      <c r="G1582" s="272" t="s">
        <v>3515</v>
      </c>
      <c r="H1582" s="293">
        <v>937</v>
      </c>
      <c r="I1582" s="294">
        <v>322</v>
      </c>
      <c r="J1582" s="277">
        <f t="shared" si="80"/>
        <v>937</v>
      </c>
      <c r="K1582" s="277">
        <f t="shared" si="80"/>
        <v>322</v>
      </c>
    </row>
    <row r="1583" spans="1:11" ht="28.95" customHeight="1" x14ac:dyDescent="0.3">
      <c r="A1583" s="276">
        <f t="shared" si="81"/>
        <v>1520</v>
      </c>
      <c r="B1583" s="272" t="s">
        <v>1774</v>
      </c>
      <c r="C1583" s="297">
        <v>44.05</v>
      </c>
      <c r="D1583" s="282" t="s">
        <v>1442</v>
      </c>
      <c r="E1583" s="274" t="s">
        <v>5172</v>
      </c>
      <c r="F1583" s="272" t="s">
        <v>5168</v>
      </c>
      <c r="G1583" s="272" t="s">
        <v>3515</v>
      </c>
      <c r="H1583" s="293">
        <v>693</v>
      </c>
      <c r="I1583" s="294">
        <v>360</v>
      </c>
      <c r="J1583" s="277">
        <f t="shared" si="80"/>
        <v>693</v>
      </c>
      <c r="K1583" s="277">
        <f t="shared" si="80"/>
        <v>360</v>
      </c>
    </row>
    <row r="1584" spans="1:11" ht="28.95" customHeight="1" x14ac:dyDescent="0.3">
      <c r="A1584" s="276">
        <f t="shared" si="81"/>
        <v>1521</v>
      </c>
      <c r="B1584" s="272" t="s">
        <v>1774</v>
      </c>
      <c r="C1584" s="297">
        <v>44.06</v>
      </c>
      <c r="D1584" s="282" t="s">
        <v>1443</v>
      </c>
      <c r="E1584" s="274" t="s">
        <v>5173</v>
      </c>
      <c r="F1584" s="272" t="s">
        <v>5168</v>
      </c>
      <c r="G1584" s="272" t="s">
        <v>3515</v>
      </c>
      <c r="H1584" s="293">
        <v>732</v>
      </c>
      <c r="I1584" s="294">
        <v>360</v>
      </c>
      <c r="J1584" s="277">
        <f t="shared" si="80"/>
        <v>732</v>
      </c>
      <c r="K1584" s="277">
        <f t="shared" si="80"/>
        <v>360</v>
      </c>
    </row>
    <row r="1585" spans="1:11" ht="28.95" customHeight="1" x14ac:dyDescent="0.3">
      <c r="A1585" s="276">
        <f t="shared" si="81"/>
        <v>1522</v>
      </c>
      <c r="B1585" s="272" t="s">
        <v>1774</v>
      </c>
      <c r="C1585" s="297">
        <v>44.07</v>
      </c>
      <c r="D1585" s="282" t="s">
        <v>1444</v>
      </c>
      <c r="E1585" s="274" t="s">
        <v>5174</v>
      </c>
      <c r="F1585" s="272" t="s">
        <v>5168</v>
      </c>
      <c r="G1585" s="272" t="s">
        <v>3515</v>
      </c>
      <c r="H1585" s="293">
        <v>634</v>
      </c>
      <c r="I1585" s="294">
        <v>322</v>
      </c>
      <c r="J1585" s="277">
        <f t="shared" si="80"/>
        <v>634</v>
      </c>
      <c r="K1585" s="277">
        <f t="shared" si="80"/>
        <v>322</v>
      </c>
    </row>
    <row r="1586" spans="1:11" ht="28.95" customHeight="1" x14ac:dyDescent="0.3">
      <c r="A1586" s="276">
        <f t="shared" si="81"/>
        <v>1523</v>
      </c>
      <c r="B1586" s="272" t="s">
        <v>1774</v>
      </c>
      <c r="C1586" s="297">
        <v>44.08</v>
      </c>
      <c r="D1586" s="282" t="s">
        <v>1445</v>
      </c>
      <c r="E1586" s="274" t="s">
        <v>5175</v>
      </c>
      <c r="F1586" s="272" t="s">
        <v>5168</v>
      </c>
      <c r="G1586" s="272" t="s">
        <v>3515</v>
      </c>
      <c r="H1586" s="293">
        <v>669</v>
      </c>
      <c r="I1586" s="294">
        <v>322</v>
      </c>
      <c r="J1586" s="277">
        <f t="shared" si="80"/>
        <v>669</v>
      </c>
      <c r="K1586" s="277">
        <f t="shared" si="80"/>
        <v>322</v>
      </c>
    </row>
    <row r="1587" spans="1:11" ht="28.95" customHeight="1" x14ac:dyDescent="0.3">
      <c r="A1587" s="276">
        <f t="shared" si="81"/>
        <v>1524</v>
      </c>
      <c r="B1587" s="272" t="s">
        <v>1774</v>
      </c>
      <c r="C1587" s="297">
        <v>44.09</v>
      </c>
      <c r="D1587" s="282" t="s">
        <v>1446</v>
      </c>
      <c r="E1587" s="274" t="s">
        <v>671</v>
      </c>
      <c r="F1587" s="272" t="s">
        <v>5176</v>
      </c>
      <c r="G1587" s="272" t="s">
        <v>4033</v>
      </c>
      <c r="H1587" s="293">
        <v>716</v>
      </c>
      <c r="I1587" s="294">
        <v>227</v>
      </c>
      <c r="J1587" s="277">
        <f t="shared" si="80"/>
        <v>716</v>
      </c>
      <c r="K1587" s="277">
        <f t="shared" si="80"/>
        <v>227</v>
      </c>
    </row>
    <row r="1588" spans="1:11" ht="28.95" customHeight="1" x14ac:dyDescent="0.3">
      <c r="A1588" s="276">
        <f t="shared" si="81"/>
        <v>1525</v>
      </c>
      <c r="B1588" s="272" t="s">
        <v>1774</v>
      </c>
      <c r="C1588" s="297">
        <v>44.1</v>
      </c>
      <c r="D1588" s="282" t="s">
        <v>1447</v>
      </c>
      <c r="E1588" s="274" t="s">
        <v>5177</v>
      </c>
      <c r="F1588" s="272" t="s">
        <v>5178</v>
      </c>
      <c r="G1588" s="272" t="s">
        <v>3515</v>
      </c>
      <c r="H1588" s="293">
        <v>3190</v>
      </c>
      <c r="I1588" s="294">
        <v>503</v>
      </c>
      <c r="J1588" s="277">
        <f t="shared" si="80"/>
        <v>3190</v>
      </c>
      <c r="K1588" s="277">
        <f t="shared" si="80"/>
        <v>503</v>
      </c>
    </row>
    <row r="1589" spans="1:11" ht="28.95" customHeight="1" x14ac:dyDescent="0.3">
      <c r="A1589" s="276">
        <f t="shared" si="81"/>
        <v>1526</v>
      </c>
      <c r="B1589" s="272" t="s">
        <v>1774</v>
      </c>
      <c r="C1589" s="297">
        <v>44.11</v>
      </c>
      <c r="D1589" s="282" t="s">
        <v>1448</v>
      </c>
      <c r="E1589" s="274" t="s">
        <v>673</v>
      </c>
      <c r="F1589" s="272" t="s">
        <v>5179</v>
      </c>
      <c r="G1589" s="272" t="s">
        <v>3437</v>
      </c>
      <c r="H1589" s="293">
        <v>7644</v>
      </c>
      <c r="I1589" s="294">
        <v>2312</v>
      </c>
      <c r="J1589" s="277">
        <f t="shared" si="80"/>
        <v>7644</v>
      </c>
      <c r="K1589" s="277">
        <f t="shared" si="80"/>
        <v>2312</v>
      </c>
    </row>
    <row r="1590" spans="1:11" ht="28.95" customHeight="1" x14ac:dyDescent="0.3">
      <c r="A1590" s="276">
        <f t="shared" si="81"/>
        <v>1527</v>
      </c>
      <c r="B1590" s="272" t="s">
        <v>5180</v>
      </c>
      <c r="C1590" s="297">
        <v>44.12</v>
      </c>
      <c r="D1590" s="282" t="s">
        <v>1448</v>
      </c>
      <c r="E1590" s="274" t="s">
        <v>5181</v>
      </c>
      <c r="F1590" s="272" t="s">
        <v>5179</v>
      </c>
      <c r="G1590" s="272" t="s">
        <v>3437</v>
      </c>
      <c r="H1590" s="293">
        <v>8627</v>
      </c>
      <c r="I1590" s="294">
        <v>2312</v>
      </c>
      <c r="J1590" s="277">
        <f t="shared" si="80"/>
        <v>8627</v>
      </c>
      <c r="K1590" s="277">
        <f t="shared" si="80"/>
        <v>2312</v>
      </c>
    </row>
    <row r="1591" spans="1:11" ht="28.95" customHeight="1" x14ac:dyDescent="0.3">
      <c r="A1591" s="276">
        <f t="shared" si="81"/>
        <v>1528</v>
      </c>
      <c r="B1591" s="272" t="s">
        <v>1774</v>
      </c>
      <c r="C1591" s="297">
        <v>44.13</v>
      </c>
      <c r="D1591" s="282" t="s">
        <v>1201</v>
      </c>
      <c r="E1591" s="274" t="s">
        <v>5182</v>
      </c>
      <c r="F1591" s="272" t="s">
        <v>5176</v>
      </c>
      <c r="G1591" s="272" t="s">
        <v>292</v>
      </c>
      <c r="H1591" s="293">
        <v>838</v>
      </c>
      <c r="I1591" s="294">
        <v>227</v>
      </c>
      <c r="J1591" s="277">
        <f t="shared" si="80"/>
        <v>838</v>
      </c>
      <c r="K1591" s="277">
        <f t="shared" si="80"/>
        <v>227</v>
      </c>
    </row>
    <row r="1592" spans="1:11" ht="28.95" customHeight="1" x14ac:dyDescent="0.3">
      <c r="A1592" s="276">
        <f t="shared" si="81"/>
        <v>1529</v>
      </c>
      <c r="B1592" s="272" t="s">
        <v>5180</v>
      </c>
      <c r="C1592" s="297">
        <v>44.14</v>
      </c>
      <c r="D1592" s="282" t="s">
        <v>1201</v>
      </c>
      <c r="E1592" s="274" t="s">
        <v>5183</v>
      </c>
      <c r="F1592" s="272" t="s">
        <v>5184</v>
      </c>
      <c r="G1592" s="272" t="s">
        <v>3515</v>
      </c>
      <c r="H1592" s="293">
        <v>124</v>
      </c>
      <c r="I1592" s="294">
        <v>61</v>
      </c>
      <c r="J1592" s="277">
        <f t="shared" si="80"/>
        <v>124</v>
      </c>
      <c r="K1592" s="277">
        <f t="shared" si="80"/>
        <v>61</v>
      </c>
    </row>
    <row r="1593" spans="1:11" ht="28.95" customHeight="1" x14ac:dyDescent="0.3">
      <c r="A1593" s="276">
        <f t="shared" si="81"/>
        <v>1530</v>
      </c>
      <c r="B1593" s="272" t="s">
        <v>1774</v>
      </c>
      <c r="C1593" s="297">
        <v>44.15</v>
      </c>
      <c r="D1593" s="282" t="s">
        <v>1201</v>
      </c>
      <c r="E1593" s="274" t="s">
        <v>676</v>
      </c>
      <c r="F1593" s="272" t="s">
        <v>1713</v>
      </c>
      <c r="G1593" s="272" t="s">
        <v>3515</v>
      </c>
      <c r="H1593" s="293">
        <v>152</v>
      </c>
      <c r="I1593" s="294">
        <v>64</v>
      </c>
      <c r="J1593" s="277">
        <f t="shared" si="80"/>
        <v>152</v>
      </c>
      <c r="K1593" s="277">
        <f t="shared" si="80"/>
        <v>64</v>
      </c>
    </row>
    <row r="1594" spans="1:11" ht="28.95" customHeight="1" x14ac:dyDescent="0.3">
      <c r="A1594" s="276">
        <f t="shared" si="81"/>
        <v>1531</v>
      </c>
      <c r="B1594" s="272" t="s">
        <v>5180</v>
      </c>
      <c r="C1594" s="297">
        <v>44.16</v>
      </c>
      <c r="D1594" s="282" t="s">
        <v>1201</v>
      </c>
      <c r="E1594" s="274" t="s">
        <v>5185</v>
      </c>
      <c r="F1594" s="272" t="s">
        <v>5184</v>
      </c>
      <c r="G1594" s="272" t="s">
        <v>3515</v>
      </c>
      <c r="H1594" s="293">
        <v>168</v>
      </c>
      <c r="I1594" s="294">
        <v>80</v>
      </c>
      <c r="J1594" s="277">
        <f t="shared" si="80"/>
        <v>168</v>
      </c>
      <c r="K1594" s="277">
        <f t="shared" si="80"/>
        <v>80</v>
      </c>
    </row>
    <row r="1595" spans="1:11" ht="28.95" customHeight="1" x14ac:dyDescent="0.3">
      <c r="A1595" s="276">
        <f t="shared" si="81"/>
        <v>1532</v>
      </c>
      <c r="B1595" s="272" t="s">
        <v>5180</v>
      </c>
      <c r="C1595" s="297">
        <v>44.17</v>
      </c>
      <c r="D1595" s="282" t="s">
        <v>1201</v>
      </c>
      <c r="E1595" s="274" t="s">
        <v>677</v>
      </c>
      <c r="F1595" s="272" t="s">
        <v>5184</v>
      </c>
      <c r="G1595" s="272" t="s">
        <v>3515</v>
      </c>
      <c r="H1595" s="293">
        <v>235</v>
      </c>
      <c r="I1595" s="294">
        <v>149</v>
      </c>
      <c r="J1595" s="277">
        <f t="shared" si="80"/>
        <v>235</v>
      </c>
      <c r="K1595" s="277">
        <f t="shared" si="80"/>
        <v>149</v>
      </c>
    </row>
    <row r="1596" spans="1:11" ht="28.95" customHeight="1" x14ac:dyDescent="0.3">
      <c r="A1596" s="276">
        <f t="shared" si="81"/>
        <v>1533</v>
      </c>
      <c r="B1596" s="272" t="s">
        <v>1774</v>
      </c>
      <c r="C1596" s="297">
        <v>44.18</v>
      </c>
      <c r="D1596" s="282" t="s">
        <v>1201</v>
      </c>
      <c r="E1596" s="274" t="s">
        <v>5186</v>
      </c>
      <c r="F1596" s="272" t="s">
        <v>1714</v>
      </c>
      <c r="G1596" s="272" t="s">
        <v>3437</v>
      </c>
      <c r="H1596" s="293">
        <v>25784</v>
      </c>
      <c r="I1596" s="294">
        <v>5621</v>
      </c>
      <c r="J1596" s="277">
        <f t="shared" si="80"/>
        <v>25784</v>
      </c>
      <c r="K1596" s="277">
        <f t="shared" si="80"/>
        <v>5621</v>
      </c>
    </row>
    <row r="1597" spans="1:11" ht="28.95" customHeight="1" x14ac:dyDescent="0.3">
      <c r="A1597" s="276">
        <f t="shared" si="81"/>
        <v>1534</v>
      </c>
      <c r="B1597" s="272" t="s">
        <v>1774</v>
      </c>
      <c r="C1597" s="297">
        <v>44.19</v>
      </c>
      <c r="D1597" s="282" t="s">
        <v>1201</v>
      </c>
      <c r="E1597" s="274" t="s">
        <v>5187</v>
      </c>
      <c r="F1597" s="272" t="s">
        <v>5188</v>
      </c>
      <c r="G1597" s="272" t="s">
        <v>4033</v>
      </c>
      <c r="H1597" s="293">
        <v>793</v>
      </c>
      <c r="I1597" s="294">
        <v>305</v>
      </c>
      <c r="J1597" s="277">
        <f t="shared" si="80"/>
        <v>793</v>
      </c>
      <c r="K1597" s="277">
        <f t="shared" si="80"/>
        <v>305</v>
      </c>
    </row>
    <row r="1598" spans="1:11" ht="28.95" customHeight="1" x14ac:dyDescent="0.3">
      <c r="A1598" s="276">
        <f t="shared" si="81"/>
        <v>1535</v>
      </c>
      <c r="B1598" s="272" t="s">
        <v>1774</v>
      </c>
      <c r="C1598" s="297">
        <v>44.2</v>
      </c>
      <c r="D1598" s="282" t="s">
        <v>1201</v>
      </c>
      <c r="E1598" s="274" t="s">
        <v>5189</v>
      </c>
      <c r="F1598" s="272" t="s">
        <v>1713</v>
      </c>
      <c r="G1598" s="272" t="s">
        <v>4033</v>
      </c>
      <c r="H1598" s="293">
        <v>300</v>
      </c>
      <c r="I1598" s="294">
        <v>194</v>
      </c>
      <c r="J1598" s="277">
        <f t="shared" si="80"/>
        <v>300</v>
      </c>
      <c r="K1598" s="277">
        <f t="shared" si="80"/>
        <v>194</v>
      </c>
    </row>
    <row r="1599" spans="1:11" ht="28.95" customHeight="1" x14ac:dyDescent="0.3">
      <c r="A1599" s="276">
        <f t="shared" si="81"/>
        <v>1536</v>
      </c>
      <c r="B1599" s="272" t="s">
        <v>1774</v>
      </c>
      <c r="C1599" s="297">
        <v>44.21</v>
      </c>
      <c r="D1599" s="282" t="s">
        <v>1201</v>
      </c>
      <c r="E1599" s="274" t="s">
        <v>5190</v>
      </c>
      <c r="F1599" s="272" t="s">
        <v>1713</v>
      </c>
      <c r="G1599" s="272" t="s">
        <v>3515</v>
      </c>
      <c r="H1599" s="293">
        <v>769</v>
      </c>
      <c r="I1599" s="294">
        <v>370</v>
      </c>
      <c r="J1599" s="277">
        <f t="shared" si="80"/>
        <v>769</v>
      </c>
      <c r="K1599" s="277">
        <f t="shared" si="80"/>
        <v>370</v>
      </c>
    </row>
    <row r="1600" spans="1:11" ht="28.95" customHeight="1" x14ac:dyDescent="0.3">
      <c r="A1600" s="276">
        <f t="shared" si="81"/>
        <v>1537</v>
      </c>
      <c r="B1600" s="272" t="s">
        <v>5180</v>
      </c>
      <c r="C1600" s="297">
        <v>44.23</v>
      </c>
      <c r="D1600" s="282" t="s">
        <v>1201</v>
      </c>
      <c r="E1600" s="274" t="s">
        <v>680</v>
      </c>
      <c r="F1600" s="272" t="s">
        <v>5184</v>
      </c>
      <c r="G1600" s="272" t="s">
        <v>3515</v>
      </c>
      <c r="H1600" s="293">
        <v>1064</v>
      </c>
      <c r="I1600" s="294">
        <v>346</v>
      </c>
      <c r="J1600" s="277">
        <f t="shared" si="80"/>
        <v>1064</v>
      </c>
      <c r="K1600" s="277">
        <f t="shared" si="80"/>
        <v>346</v>
      </c>
    </row>
    <row r="1601" spans="1:11" ht="28.95" customHeight="1" x14ac:dyDescent="0.3">
      <c r="A1601" s="276">
        <f t="shared" si="81"/>
        <v>1538</v>
      </c>
      <c r="B1601" s="272" t="s">
        <v>5180</v>
      </c>
      <c r="C1601" s="297">
        <v>44.24</v>
      </c>
      <c r="D1601" s="282" t="s">
        <v>1201</v>
      </c>
      <c r="E1601" s="274" t="s">
        <v>5191</v>
      </c>
      <c r="F1601" s="272" t="s">
        <v>5184</v>
      </c>
      <c r="G1601" s="272" t="s">
        <v>3515</v>
      </c>
      <c r="H1601" s="293">
        <v>1005</v>
      </c>
      <c r="I1601" s="294">
        <v>346</v>
      </c>
      <c r="J1601" s="277">
        <f t="shared" si="80"/>
        <v>1005</v>
      </c>
      <c r="K1601" s="277">
        <f t="shared" si="80"/>
        <v>346</v>
      </c>
    </row>
    <row r="1602" spans="1:11" ht="28.95" customHeight="1" x14ac:dyDescent="0.3">
      <c r="A1602" s="268" t="s">
        <v>5192</v>
      </c>
      <c r="B1602" s="269"/>
      <c r="C1602" s="269"/>
      <c r="D1602" s="269"/>
      <c r="E1602" s="269"/>
      <c r="F1602" s="269"/>
      <c r="G1602" s="269"/>
      <c r="H1602" s="269"/>
      <c r="I1602" s="270"/>
      <c r="J1602" s="277">
        <f t="shared" si="80"/>
        <v>0</v>
      </c>
      <c r="K1602" s="277">
        <f t="shared" si="80"/>
        <v>0</v>
      </c>
    </row>
    <row r="1603" spans="1:11" ht="28.95" customHeight="1" x14ac:dyDescent="0.3">
      <c r="A1603" s="276">
        <f>A1601+1</f>
        <v>1539</v>
      </c>
      <c r="B1603" s="272" t="s">
        <v>1775</v>
      </c>
      <c r="C1603" s="297">
        <v>46.01</v>
      </c>
      <c r="D1603" s="282" t="s">
        <v>1449</v>
      </c>
      <c r="E1603" s="274" t="s">
        <v>5193</v>
      </c>
      <c r="F1603" s="272" t="s">
        <v>5194</v>
      </c>
      <c r="G1603" s="272" t="s">
        <v>3515</v>
      </c>
      <c r="H1603" s="293">
        <v>112</v>
      </c>
      <c r="I1603" s="294">
        <v>112</v>
      </c>
      <c r="J1603" s="277">
        <f t="shared" si="80"/>
        <v>112</v>
      </c>
      <c r="K1603" s="277">
        <f t="shared" si="80"/>
        <v>112</v>
      </c>
    </row>
    <row r="1604" spans="1:11" ht="28.95" customHeight="1" x14ac:dyDescent="0.3">
      <c r="A1604" s="276">
        <f>A1603+1</f>
        <v>1540</v>
      </c>
      <c r="B1604" s="272" t="s">
        <v>5195</v>
      </c>
      <c r="C1604" s="297">
        <v>46.02</v>
      </c>
      <c r="D1604" s="282" t="s">
        <v>1450</v>
      </c>
      <c r="E1604" s="274" t="s">
        <v>5196</v>
      </c>
      <c r="F1604" s="272" t="s">
        <v>5197</v>
      </c>
      <c r="G1604" s="272" t="s">
        <v>3515</v>
      </c>
      <c r="H1604" s="293">
        <v>50</v>
      </c>
      <c r="I1604" s="294">
        <v>50</v>
      </c>
      <c r="J1604" s="277">
        <f t="shared" si="80"/>
        <v>50</v>
      </c>
      <c r="K1604" s="277">
        <f t="shared" si="80"/>
        <v>50</v>
      </c>
    </row>
    <row r="1605" spans="1:11" ht="28.95" customHeight="1" x14ac:dyDescent="0.3">
      <c r="A1605" s="276">
        <f t="shared" ref="A1605:A1659" si="82">A1604+1</f>
        <v>1541</v>
      </c>
      <c r="B1605" s="272" t="s">
        <v>5195</v>
      </c>
      <c r="C1605" s="297">
        <v>46.03</v>
      </c>
      <c r="D1605" s="282" t="s">
        <v>1451</v>
      </c>
      <c r="E1605" s="274" t="s">
        <v>5198</v>
      </c>
      <c r="F1605" s="272" t="s">
        <v>5197</v>
      </c>
      <c r="G1605" s="272" t="s">
        <v>3437</v>
      </c>
      <c r="H1605" s="293">
        <v>1787</v>
      </c>
      <c r="I1605" s="294">
        <v>1787</v>
      </c>
      <c r="J1605" s="277">
        <f t="shared" ref="J1605:K1668" si="83">ROUNDUP(H1605,0)</f>
        <v>1787</v>
      </c>
      <c r="K1605" s="277">
        <f t="shared" si="83"/>
        <v>1787</v>
      </c>
    </row>
    <row r="1606" spans="1:11" ht="28.95" customHeight="1" x14ac:dyDescent="0.3">
      <c r="A1606" s="276">
        <f t="shared" si="82"/>
        <v>1542</v>
      </c>
      <c r="B1606" s="272" t="s">
        <v>5195</v>
      </c>
      <c r="C1606" s="297">
        <v>46.04</v>
      </c>
      <c r="D1606" s="282" t="s">
        <v>1452</v>
      </c>
      <c r="E1606" s="274" t="s">
        <v>5199</v>
      </c>
      <c r="F1606" s="272" t="s">
        <v>5197</v>
      </c>
      <c r="G1606" s="272" t="s">
        <v>3437</v>
      </c>
      <c r="H1606" s="293">
        <v>1166</v>
      </c>
      <c r="I1606" s="294">
        <v>1166</v>
      </c>
      <c r="J1606" s="277">
        <f t="shared" si="83"/>
        <v>1166</v>
      </c>
      <c r="K1606" s="277">
        <f t="shared" si="83"/>
        <v>1166</v>
      </c>
    </row>
    <row r="1607" spans="1:11" ht="28.95" customHeight="1" x14ac:dyDescent="0.3">
      <c r="A1607" s="276">
        <f t="shared" si="82"/>
        <v>1543</v>
      </c>
      <c r="B1607" s="272" t="s">
        <v>5195</v>
      </c>
      <c r="C1607" s="297">
        <v>46.05</v>
      </c>
      <c r="D1607" s="282" t="s">
        <v>1453</v>
      </c>
      <c r="E1607" s="274" t="s">
        <v>5200</v>
      </c>
      <c r="F1607" s="272" t="s">
        <v>5197</v>
      </c>
      <c r="G1607" s="272" t="s">
        <v>3437</v>
      </c>
      <c r="H1607" s="293">
        <v>875</v>
      </c>
      <c r="I1607" s="294">
        <v>875</v>
      </c>
      <c r="J1607" s="277">
        <f t="shared" si="83"/>
        <v>875</v>
      </c>
      <c r="K1607" s="277">
        <f t="shared" si="83"/>
        <v>875</v>
      </c>
    </row>
    <row r="1608" spans="1:11" ht="28.95" customHeight="1" x14ac:dyDescent="0.3">
      <c r="A1608" s="276">
        <f t="shared" si="82"/>
        <v>1544</v>
      </c>
      <c r="B1608" s="272" t="s">
        <v>1775</v>
      </c>
      <c r="C1608" s="297">
        <v>46.06</v>
      </c>
      <c r="D1608" s="282" t="s">
        <v>1454</v>
      </c>
      <c r="E1608" s="274" t="s">
        <v>5201</v>
      </c>
      <c r="F1608" s="272" t="s">
        <v>5194</v>
      </c>
      <c r="G1608" s="272" t="s">
        <v>3515</v>
      </c>
      <c r="H1608" s="293">
        <v>60</v>
      </c>
      <c r="I1608" s="294">
        <v>60</v>
      </c>
      <c r="J1608" s="277">
        <f t="shared" si="83"/>
        <v>60</v>
      </c>
      <c r="K1608" s="277">
        <f t="shared" si="83"/>
        <v>60</v>
      </c>
    </row>
    <row r="1609" spans="1:11" ht="28.95" customHeight="1" x14ac:dyDescent="0.3">
      <c r="A1609" s="276">
        <f t="shared" si="82"/>
        <v>1545</v>
      </c>
      <c r="B1609" s="272" t="s">
        <v>1775</v>
      </c>
      <c r="C1609" s="297">
        <v>46.07</v>
      </c>
      <c r="D1609" s="282" t="s">
        <v>1455</v>
      </c>
      <c r="E1609" s="274" t="s">
        <v>5202</v>
      </c>
      <c r="F1609" s="272" t="s">
        <v>4206</v>
      </c>
      <c r="G1609" s="272" t="s">
        <v>3515</v>
      </c>
      <c r="H1609" s="293">
        <v>30</v>
      </c>
      <c r="I1609" s="294">
        <v>30</v>
      </c>
      <c r="J1609" s="277">
        <f t="shared" si="83"/>
        <v>30</v>
      </c>
      <c r="K1609" s="277">
        <f t="shared" si="83"/>
        <v>30</v>
      </c>
    </row>
    <row r="1610" spans="1:11" ht="28.95" customHeight="1" x14ac:dyDescent="0.3">
      <c r="A1610" s="276">
        <f t="shared" si="82"/>
        <v>1546</v>
      </c>
      <c r="B1610" s="272" t="s">
        <v>1775</v>
      </c>
      <c r="C1610" s="297">
        <v>46.08</v>
      </c>
      <c r="D1610" s="282" t="s">
        <v>1456</v>
      </c>
      <c r="E1610" s="274" t="s">
        <v>682</v>
      </c>
      <c r="F1610" s="272" t="s">
        <v>4211</v>
      </c>
      <c r="G1610" s="272" t="s">
        <v>3438</v>
      </c>
      <c r="H1610" s="293">
        <v>260</v>
      </c>
      <c r="I1610" s="294">
        <v>260</v>
      </c>
      <c r="J1610" s="277">
        <f t="shared" si="83"/>
        <v>260</v>
      </c>
      <c r="K1610" s="277">
        <f t="shared" si="83"/>
        <v>260</v>
      </c>
    </row>
    <row r="1611" spans="1:11" ht="28.95" customHeight="1" x14ac:dyDescent="0.3">
      <c r="A1611" s="276">
        <f t="shared" si="82"/>
        <v>1547</v>
      </c>
      <c r="B1611" s="272" t="s">
        <v>1775</v>
      </c>
      <c r="C1611" s="297">
        <v>46.09</v>
      </c>
      <c r="D1611" s="282" t="s">
        <v>1456</v>
      </c>
      <c r="E1611" s="274" t="s">
        <v>5203</v>
      </c>
      <c r="F1611" s="272" t="s">
        <v>4206</v>
      </c>
      <c r="G1611" s="272" t="s">
        <v>3438</v>
      </c>
      <c r="H1611" s="293">
        <v>335</v>
      </c>
      <c r="I1611" s="294">
        <v>335</v>
      </c>
      <c r="J1611" s="277">
        <f t="shared" si="83"/>
        <v>335</v>
      </c>
      <c r="K1611" s="277">
        <f t="shared" si="83"/>
        <v>335</v>
      </c>
    </row>
    <row r="1612" spans="1:11" ht="28.95" customHeight="1" x14ac:dyDescent="0.3">
      <c r="A1612" s="276">
        <f t="shared" si="82"/>
        <v>1548</v>
      </c>
      <c r="B1612" s="272" t="s">
        <v>1775</v>
      </c>
      <c r="C1612" s="297">
        <v>46.1</v>
      </c>
      <c r="D1612" s="282" t="s">
        <v>1456</v>
      </c>
      <c r="E1612" s="274" t="s">
        <v>5204</v>
      </c>
      <c r="F1612" s="272" t="s">
        <v>1496</v>
      </c>
      <c r="G1612" s="272" t="s">
        <v>3438</v>
      </c>
      <c r="H1612" s="293">
        <v>268</v>
      </c>
      <c r="I1612" s="294">
        <v>268</v>
      </c>
      <c r="J1612" s="277">
        <f t="shared" si="83"/>
        <v>268</v>
      </c>
      <c r="K1612" s="277">
        <f t="shared" si="83"/>
        <v>268</v>
      </c>
    </row>
    <row r="1613" spans="1:11" ht="28.95" customHeight="1" x14ac:dyDescent="0.3">
      <c r="A1613" s="276">
        <f t="shared" si="82"/>
        <v>1549</v>
      </c>
      <c r="B1613" s="272" t="s">
        <v>1775</v>
      </c>
      <c r="C1613" s="297">
        <v>46.11</v>
      </c>
      <c r="D1613" s="282" t="s">
        <v>1456</v>
      </c>
      <c r="E1613" s="274" t="s">
        <v>5205</v>
      </c>
      <c r="F1613" s="272" t="s">
        <v>4206</v>
      </c>
      <c r="G1613" s="272" t="s">
        <v>3438</v>
      </c>
      <c r="H1613" s="293">
        <v>380</v>
      </c>
      <c r="I1613" s="294">
        <v>380</v>
      </c>
      <c r="J1613" s="277">
        <f t="shared" si="83"/>
        <v>380</v>
      </c>
      <c r="K1613" s="277">
        <f t="shared" si="83"/>
        <v>380</v>
      </c>
    </row>
    <row r="1614" spans="1:11" ht="28.95" customHeight="1" x14ac:dyDescent="0.3">
      <c r="A1614" s="276">
        <f t="shared" si="82"/>
        <v>1550</v>
      </c>
      <c r="B1614" s="272" t="s">
        <v>1775</v>
      </c>
      <c r="C1614" s="297">
        <v>46.12</v>
      </c>
      <c r="D1614" s="282" t="s">
        <v>1456</v>
      </c>
      <c r="E1614" s="274" t="s">
        <v>5206</v>
      </c>
      <c r="F1614" s="272" t="s">
        <v>4206</v>
      </c>
      <c r="G1614" s="272" t="s">
        <v>3438</v>
      </c>
      <c r="H1614" s="293">
        <v>558</v>
      </c>
      <c r="I1614" s="294">
        <v>558</v>
      </c>
      <c r="J1614" s="277">
        <f t="shared" si="83"/>
        <v>558</v>
      </c>
      <c r="K1614" s="277">
        <f t="shared" si="83"/>
        <v>558</v>
      </c>
    </row>
    <row r="1615" spans="1:11" ht="28.95" customHeight="1" x14ac:dyDescent="0.3">
      <c r="A1615" s="276">
        <f t="shared" si="82"/>
        <v>1551</v>
      </c>
      <c r="B1615" s="272" t="s">
        <v>1775</v>
      </c>
      <c r="C1615" s="297">
        <v>46.13</v>
      </c>
      <c r="D1615" s="282" t="s">
        <v>1456</v>
      </c>
      <c r="E1615" s="274" t="s">
        <v>683</v>
      </c>
      <c r="F1615" s="272" t="s">
        <v>4206</v>
      </c>
      <c r="G1615" s="272" t="s">
        <v>3438</v>
      </c>
      <c r="H1615" s="293">
        <v>930</v>
      </c>
      <c r="I1615" s="294">
        <v>930</v>
      </c>
      <c r="J1615" s="277">
        <f t="shared" si="83"/>
        <v>930</v>
      </c>
      <c r="K1615" s="277">
        <f t="shared" si="83"/>
        <v>930</v>
      </c>
    </row>
    <row r="1616" spans="1:11" ht="28.95" customHeight="1" x14ac:dyDescent="0.3">
      <c r="A1616" s="276">
        <f t="shared" si="82"/>
        <v>1552</v>
      </c>
      <c r="B1616" s="272" t="s">
        <v>1775</v>
      </c>
      <c r="C1616" s="297">
        <v>46.14</v>
      </c>
      <c r="D1616" s="282" t="s">
        <v>1456</v>
      </c>
      <c r="E1616" s="274" t="s">
        <v>684</v>
      </c>
      <c r="F1616" s="272" t="s">
        <v>4211</v>
      </c>
      <c r="G1616" s="272" t="s">
        <v>3438</v>
      </c>
      <c r="H1616" s="293">
        <v>633</v>
      </c>
      <c r="I1616" s="294">
        <v>633</v>
      </c>
      <c r="J1616" s="277">
        <f t="shared" si="83"/>
        <v>633</v>
      </c>
      <c r="K1616" s="277">
        <f t="shared" si="83"/>
        <v>633</v>
      </c>
    </row>
    <row r="1617" spans="1:11" ht="28.95" customHeight="1" x14ac:dyDescent="0.3">
      <c r="A1617" s="276">
        <f t="shared" si="82"/>
        <v>1553</v>
      </c>
      <c r="B1617" s="272" t="s">
        <v>1775</v>
      </c>
      <c r="C1617" s="297">
        <v>46.15</v>
      </c>
      <c r="D1617" s="282" t="s">
        <v>1456</v>
      </c>
      <c r="E1617" s="274" t="s">
        <v>5207</v>
      </c>
      <c r="F1617" s="272" t="s">
        <v>4206</v>
      </c>
      <c r="G1617" s="272" t="s">
        <v>3437</v>
      </c>
      <c r="H1617" s="293">
        <v>156</v>
      </c>
      <c r="I1617" s="294">
        <v>156</v>
      </c>
      <c r="J1617" s="277">
        <f t="shared" si="83"/>
        <v>156</v>
      </c>
      <c r="K1617" s="277">
        <f t="shared" si="83"/>
        <v>156</v>
      </c>
    </row>
    <row r="1618" spans="1:11" ht="28.95" customHeight="1" x14ac:dyDescent="0.3">
      <c r="A1618" s="276">
        <f t="shared" si="82"/>
        <v>1554</v>
      </c>
      <c r="B1618" s="272" t="s">
        <v>1775</v>
      </c>
      <c r="C1618" s="297">
        <v>46.16</v>
      </c>
      <c r="D1618" s="282" t="s">
        <v>1456</v>
      </c>
      <c r="E1618" s="274" t="s">
        <v>5208</v>
      </c>
      <c r="F1618" s="272" t="s">
        <v>4211</v>
      </c>
      <c r="G1618" s="272" t="s">
        <v>3437</v>
      </c>
      <c r="H1618" s="293">
        <v>132</v>
      </c>
      <c r="I1618" s="294">
        <v>132</v>
      </c>
      <c r="J1618" s="277">
        <f t="shared" si="83"/>
        <v>132</v>
      </c>
      <c r="K1618" s="277">
        <f t="shared" si="83"/>
        <v>132</v>
      </c>
    </row>
    <row r="1619" spans="1:11" ht="28.95" customHeight="1" x14ac:dyDescent="0.3">
      <c r="A1619" s="276">
        <f t="shared" si="82"/>
        <v>1555</v>
      </c>
      <c r="B1619" s="272" t="s">
        <v>1775</v>
      </c>
      <c r="C1619" s="297">
        <v>46.17</v>
      </c>
      <c r="D1619" s="282" t="s">
        <v>1456</v>
      </c>
      <c r="E1619" s="274" t="s">
        <v>5209</v>
      </c>
      <c r="F1619" s="272" t="s">
        <v>4206</v>
      </c>
      <c r="G1619" s="272" t="s">
        <v>3515</v>
      </c>
      <c r="H1619" s="293">
        <v>40</v>
      </c>
      <c r="I1619" s="294">
        <v>40</v>
      </c>
      <c r="J1619" s="277">
        <f t="shared" si="83"/>
        <v>40</v>
      </c>
      <c r="K1619" s="277">
        <f t="shared" si="83"/>
        <v>40</v>
      </c>
    </row>
    <row r="1620" spans="1:11" ht="28.95" customHeight="1" x14ac:dyDescent="0.3">
      <c r="A1620" s="276">
        <f t="shared" si="82"/>
        <v>1556</v>
      </c>
      <c r="B1620" s="272" t="s">
        <v>1775</v>
      </c>
      <c r="C1620" s="297">
        <v>46.18</v>
      </c>
      <c r="D1620" s="282" t="s">
        <v>1456</v>
      </c>
      <c r="E1620" s="274" t="s">
        <v>686</v>
      </c>
      <c r="F1620" s="272" t="s">
        <v>4211</v>
      </c>
      <c r="G1620" s="272" t="s">
        <v>3515</v>
      </c>
      <c r="H1620" s="293">
        <v>33</v>
      </c>
      <c r="I1620" s="294">
        <v>33</v>
      </c>
      <c r="J1620" s="277">
        <f t="shared" si="83"/>
        <v>33</v>
      </c>
      <c r="K1620" s="277">
        <f t="shared" si="83"/>
        <v>33</v>
      </c>
    </row>
    <row r="1621" spans="1:11" ht="28.95" customHeight="1" x14ac:dyDescent="0.3">
      <c r="A1621" s="276">
        <f t="shared" si="82"/>
        <v>1557</v>
      </c>
      <c r="B1621" s="272" t="s">
        <v>1775</v>
      </c>
      <c r="C1621" s="297">
        <v>46.19</v>
      </c>
      <c r="D1621" s="282" t="s">
        <v>1456</v>
      </c>
      <c r="E1621" s="274" t="s">
        <v>687</v>
      </c>
      <c r="F1621" s="272" t="s">
        <v>4211</v>
      </c>
      <c r="G1621" s="272" t="s">
        <v>3515</v>
      </c>
      <c r="H1621" s="293">
        <v>45</v>
      </c>
      <c r="I1621" s="294">
        <v>45</v>
      </c>
      <c r="J1621" s="277">
        <f t="shared" si="83"/>
        <v>45</v>
      </c>
      <c r="K1621" s="277">
        <f t="shared" si="83"/>
        <v>45</v>
      </c>
    </row>
    <row r="1622" spans="1:11" ht="28.95" customHeight="1" x14ac:dyDescent="0.3">
      <c r="A1622" s="276">
        <f t="shared" si="82"/>
        <v>1558</v>
      </c>
      <c r="B1622" s="272" t="s">
        <v>1775</v>
      </c>
      <c r="C1622" s="297">
        <v>46.21</v>
      </c>
      <c r="D1622" s="282" t="s">
        <v>1456</v>
      </c>
      <c r="E1622" s="274" t="s">
        <v>688</v>
      </c>
      <c r="F1622" s="272" t="s">
        <v>4211</v>
      </c>
      <c r="G1622" s="272" t="s">
        <v>3515</v>
      </c>
      <c r="H1622" s="293">
        <v>37</v>
      </c>
      <c r="I1622" s="294">
        <v>37</v>
      </c>
      <c r="J1622" s="277">
        <f t="shared" si="83"/>
        <v>37</v>
      </c>
      <c r="K1622" s="277">
        <f t="shared" si="83"/>
        <v>37</v>
      </c>
    </row>
    <row r="1623" spans="1:11" ht="28.95" customHeight="1" x14ac:dyDescent="0.3">
      <c r="A1623" s="276">
        <f t="shared" si="82"/>
        <v>1559</v>
      </c>
      <c r="B1623" s="272" t="s">
        <v>1775</v>
      </c>
      <c r="C1623" s="297">
        <v>46.23</v>
      </c>
      <c r="D1623" s="282" t="s">
        <v>1456</v>
      </c>
      <c r="E1623" s="274" t="s">
        <v>689</v>
      </c>
      <c r="F1623" s="272" t="s">
        <v>4206</v>
      </c>
      <c r="G1623" s="272" t="s">
        <v>3515</v>
      </c>
      <c r="H1623" s="293">
        <v>15</v>
      </c>
      <c r="I1623" s="294">
        <v>15</v>
      </c>
      <c r="J1623" s="277">
        <f t="shared" si="83"/>
        <v>15</v>
      </c>
      <c r="K1623" s="277">
        <f t="shared" si="83"/>
        <v>15</v>
      </c>
    </row>
    <row r="1624" spans="1:11" ht="28.95" customHeight="1" x14ac:dyDescent="0.3">
      <c r="A1624" s="276">
        <f t="shared" si="82"/>
        <v>1560</v>
      </c>
      <c r="B1624" s="272" t="s">
        <v>1775</v>
      </c>
      <c r="C1624" s="297">
        <v>46.24</v>
      </c>
      <c r="D1624" s="282" t="s">
        <v>1456</v>
      </c>
      <c r="E1624" s="274" t="s">
        <v>690</v>
      </c>
      <c r="F1624" s="272" t="s">
        <v>4211</v>
      </c>
      <c r="G1624" s="272" t="s">
        <v>3464</v>
      </c>
      <c r="H1624" s="293">
        <v>50</v>
      </c>
      <c r="I1624" s="294">
        <v>50</v>
      </c>
      <c r="J1624" s="277">
        <f t="shared" si="83"/>
        <v>50</v>
      </c>
      <c r="K1624" s="277">
        <f t="shared" si="83"/>
        <v>50</v>
      </c>
    </row>
    <row r="1625" spans="1:11" ht="28.95" customHeight="1" x14ac:dyDescent="0.3">
      <c r="A1625" s="276">
        <f t="shared" si="82"/>
        <v>1561</v>
      </c>
      <c r="B1625" s="272" t="s">
        <v>1775</v>
      </c>
      <c r="C1625" s="297">
        <v>46.25</v>
      </c>
      <c r="D1625" s="282" t="s">
        <v>1456</v>
      </c>
      <c r="E1625" s="274" t="s">
        <v>5210</v>
      </c>
      <c r="F1625" s="272" t="s">
        <v>4206</v>
      </c>
      <c r="G1625" s="272" t="s">
        <v>3464</v>
      </c>
      <c r="H1625" s="293">
        <v>67</v>
      </c>
      <c r="I1625" s="294">
        <v>67</v>
      </c>
      <c r="J1625" s="277">
        <f t="shared" si="83"/>
        <v>67</v>
      </c>
      <c r="K1625" s="277">
        <f t="shared" si="83"/>
        <v>67</v>
      </c>
    </row>
    <row r="1626" spans="1:11" ht="28.95" customHeight="1" x14ac:dyDescent="0.3">
      <c r="A1626" s="276">
        <f t="shared" si="82"/>
        <v>1562</v>
      </c>
      <c r="B1626" s="272" t="s">
        <v>1775</v>
      </c>
      <c r="C1626" s="297">
        <v>46.26</v>
      </c>
      <c r="D1626" s="282" t="s">
        <v>1456</v>
      </c>
      <c r="E1626" s="274" t="s">
        <v>5211</v>
      </c>
      <c r="F1626" s="272" t="s">
        <v>4206</v>
      </c>
      <c r="G1626" s="272" t="s">
        <v>3464</v>
      </c>
      <c r="H1626" s="293">
        <v>69</v>
      </c>
      <c r="I1626" s="294">
        <v>69</v>
      </c>
      <c r="J1626" s="277">
        <f t="shared" si="83"/>
        <v>69</v>
      </c>
      <c r="K1626" s="277">
        <f t="shared" si="83"/>
        <v>69</v>
      </c>
    </row>
    <row r="1627" spans="1:11" ht="28.95" customHeight="1" x14ac:dyDescent="0.3">
      <c r="A1627" s="276">
        <f t="shared" si="82"/>
        <v>1563</v>
      </c>
      <c r="B1627" s="272" t="s">
        <v>1775</v>
      </c>
      <c r="C1627" s="297">
        <v>46.27</v>
      </c>
      <c r="D1627" s="282" t="s">
        <v>1456</v>
      </c>
      <c r="E1627" s="274" t="s">
        <v>691</v>
      </c>
      <c r="F1627" s="272" t="s">
        <v>4211</v>
      </c>
      <c r="G1627" s="272" t="s">
        <v>3464</v>
      </c>
      <c r="H1627" s="293">
        <v>22</v>
      </c>
      <c r="I1627" s="294">
        <v>22</v>
      </c>
      <c r="J1627" s="277">
        <f t="shared" si="83"/>
        <v>22</v>
      </c>
      <c r="K1627" s="277">
        <f t="shared" si="83"/>
        <v>22</v>
      </c>
    </row>
    <row r="1628" spans="1:11" ht="28.95" customHeight="1" x14ac:dyDescent="0.3">
      <c r="A1628" s="276">
        <f t="shared" si="82"/>
        <v>1564</v>
      </c>
      <c r="B1628" s="272" t="s">
        <v>1775</v>
      </c>
      <c r="C1628" s="297">
        <v>46.28</v>
      </c>
      <c r="D1628" s="282" t="s">
        <v>1456</v>
      </c>
      <c r="E1628" s="274" t="s">
        <v>5212</v>
      </c>
      <c r="F1628" s="272" t="s">
        <v>1496</v>
      </c>
      <c r="G1628" s="272" t="s">
        <v>3464</v>
      </c>
      <c r="H1628" s="293">
        <v>22</v>
      </c>
      <c r="I1628" s="294">
        <v>22</v>
      </c>
      <c r="J1628" s="277">
        <f t="shared" si="83"/>
        <v>22</v>
      </c>
      <c r="K1628" s="277">
        <f t="shared" si="83"/>
        <v>22</v>
      </c>
    </row>
    <row r="1629" spans="1:11" ht="28.95" customHeight="1" x14ac:dyDescent="0.3">
      <c r="A1629" s="276">
        <f t="shared" si="82"/>
        <v>1565</v>
      </c>
      <c r="B1629" s="272" t="s">
        <v>1775</v>
      </c>
      <c r="C1629" s="297">
        <v>46.29</v>
      </c>
      <c r="D1629" s="282" t="s">
        <v>1456</v>
      </c>
      <c r="E1629" s="274" t="s">
        <v>5213</v>
      </c>
      <c r="F1629" s="272" t="s">
        <v>4206</v>
      </c>
      <c r="G1629" s="272" t="s">
        <v>3438</v>
      </c>
      <c r="H1629" s="293">
        <v>1451</v>
      </c>
      <c r="I1629" s="294">
        <v>1451</v>
      </c>
      <c r="J1629" s="277">
        <f t="shared" si="83"/>
        <v>1451</v>
      </c>
      <c r="K1629" s="277">
        <f t="shared" si="83"/>
        <v>1451</v>
      </c>
    </row>
    <row r="1630" spans="1:11" ht="28.95" customHeight="1" x14ac:dyDescent="0.3">
      <c r="A1630" s="276">
        <f t="shared" si="82"/>
        <v>1566</v>
      </c>
      <c r="B1630" s="272" t="s">
        <v>1775</v>
      </c>
      <c r="C1630" s="297">
        <v>46.3</v>
      </c>
      <c r="D1630" s="282" t="s">
        <v>1456</v>
      </c>
      <c r="E1630" s="274" t="s">
        <v>692</v>
      </c>
      <c r="F1630" s="272" t="s">
        <v>4211</v>
      </c>
      <c r="G1630" s="272" t="s">
        <v>3464</v>
      </c>
      <c r="H1630" s="293">
        <v>236</v>
      </c>
      <c r="I1630" s="294">
        <v>99</v>
      </c>
      <c r="J1630" s="277">
        <f t="shared" si="83"/>
        <v>236</v>
      </c>
      <c r="K1630" s="277">
        <f t="shared" si="83"/>
        <v>99</v>
      </c>
    </row>
    <row r="1631" spans="1:11" ht="28.95" customHeight="1" x14ac:dyDescent="0.3">
      <c r="A1631" s="276">
        <f t="shared" si="82"/>
        <v>1567</v>
      </c>
      <c r="B1631" s="272" t="s">
        <v>1775</v>
      </c>
      <c r="C1631" s="297">
        <v>46.31</v>
      </c>
      <c r="D1631" s="282" t="s">
        <v>1456</v>
      </c>
      <c r="E1631" s="274" t="s">
        <v>5214</v>
      </c>
      <c r="F1631" s="272" t="s">
        <v>4206</v>
      </c>
      <c r="G1631" s="272" t="s">
        <v>3464</v>
      </c>
      <c r="H1631" s="293">
        <v>310</v>
      </c>
      <c r="I1631" s="294">
        <v>174</v>
      </c>
      <c r="J1631" s="277">
        <f t="shared" si="83"/>
        <v>310</v>
      </c>
      <c r="K1631" s="277">
        <f t="shared" si="83"/>
        <v>174</v>
      </c>
    </row>
    <row r="1632" spans="1:11" ht="28.95" customHeight="1" x14ac:dyDescent="0.3">
      <c r="A1632" s="276">
        <f t="shared" si="82"/>
        <v>1568</v>
      </c>
      <c r="B1632" s="272" t="s">
        <v>1775</v>
      </c>
      <c r="C1632" s="297">
        <v>46.32</v>
      </c>
      <c r="D1632" s="282" t="s">
        <v>1456</v>
      </c>
      <c r="E1632" s="274" t="s">
        <v>693</v>
      </c>
      <c r="F1632" s="272" t="s">
        <v>4211</v>
      </c>
      <c r="G1632" s="272" t="s">
        <v>3515</v>
      </c>
      <c r="H1632" s="293">
        <v>71</v>
      </c>
      <c r="I1632" s="294">
        <v>71</v>
      </c>
      <c r="J1632" s="277">
        <f t="shared" si="83"/>
        <v>71</v>
      </c>
      <c r="K1632" s="277">
        <f t="shared" si="83"/>
        <v>71</v>
      </c>
    </row>
    <row r="1633" spans="1:11" ht="28.95" customHeight="1" x14ac:dyDescent="0.3">
      <c r="A1633" s="276">
        <f t="shared" si="82"/>
        <v>1569</v>
      </c>
      <c r="B1633" s="272" t="s">
        <v>1775</v>
      </c>
      <c r="C1633" s="297">
        <v>46.33</v>
      </c>
      <c r="D1633" s="282" t="s">
        <v>1456</v>
      </c>
      <c r="E1633" s="274" t="s">
        <v>694</v>
      </c>
      <c r="F1633" s="272" t="s">
        <v>4206</v>
      </c>
      <c r="G1633" s="272" t="s">
        <v>3464</v>
      </c>
      <c r="H1633" s="293">
        <v>9</v>
      </c>
      <c r="I1633" s="294">
        <v>9</v>
      </c>
      <c r="J1633" s="277">
        <f t="shared" si="83"/>
        <v>9</v>
      </c>
      <c r="K1633" s="277">
        <f t="shared" si="83"/>
        <v>9</v>
      </c>
    </row>
    <row r="1634" spans="1:11" ht="28.95" customHeight="1" x14ac:dyDescent="0.3">
      <c r="A1634" s="276">
        <f t="shared" si="82"/>
        <v>1570</v>
      </c>
      <c r="B1634" s="272" t="s">
        <v>1775</v>
      </c>
      <c r="C1634" s="297">
        <v>46.34</v>
      </c>
      <c r="D1634" s="282" t="s">
        <v>1456</v>
      </c>
      <c r="E1634" s="274" t="s">
        <v>695</v>
      </c>
      <c r="F1634" s="272" t="s">
        <v>4211</v>
      </c>
      <c r="G1634" s="272" t="s">
        <v>3515</v>
      </c>
      <c r="H1634" s="293">
        <v>20</v>
      </c>
      <c r="I1634" s="294">
        <v>20</v>
      </c>
      <c r="J1634" s="277">
        <f t="shared" si="83"/>
        <v>20</v>
      </c>
      <c r="K1634" s="277">
        <f t="shared" si="83"/>
        <v>20</v>
      </c>
    </row>
    <row r="1635" spans="1:11" ht="28.95" customHeight="1" x14ac:dyDescent="0.3">
      <c r="A1635" s="276">
        <f t="shared" si="82"/>
        <v>1571</v>
      </c>
      <c r="B1635" s="272" t="s">
        <v>1775</v>
      </c>
      <c r="C1635" s="297">
        <v>46.35</v>
      </c>
      <c r="D1635" s="282" t="s">
        <v>1456</v>
      </c>
      <c r="E1635" s="274" t="s">
        <v>696</v>
      </c>
      <c r="F1635" s="272" t="s">
        <v>4211</v>
      </c>
      <c r="G1635" s="272" t="s">
        <v>3464</v>
      </c>
      <c r="H1635" s="293">
        <v>21</v>
      </c>
      <c r="I1635" s="294">
        <v>21</v>
      </c>
      <c r="J1635" s="277">
        <f t="shared" si="83"/>
        <v>21</v>
      </c>
      <c r="K1635" s="277">
        <f t="shared" si="83"/>
        <v>21</v>
      </c>
    </row>
    <row r="1636" spans="1:11" ht="28.95" customHeight="1" x14ac:dyDescent="0.3">
      <c r="A1636" s="276">
        <f t="shared" si="82"/>
        <v>1572</v>
      </c>
      <c r="B1636" s="272" t="s">
        <v>1775</v>
      </c>
      <c r="C1636" s="297">
        <v>46.36</v>
      </c>
      <c r="D1636" s="282" t="s">
        <v>1456</v>
      </c>
      <c r="E1636" s="274" t="s">
        <v>5215</v>
      </c>
      <c r="F1636" s="272" t="s">
        <v>4211</v>
      </c>
      <c r="G1636" s="272" t="s">
        <v>3464</v>
      </c>
      <c r="H1636" s="293">
        <v>21</v>
      </c>
      <c r="I1636" s="294">
        <v>21</v>
      </c>
      <c r="J1636" s="277">
        <f t="shared" si="83"/>
        <v>21</v>
      </c>
      <c r="K1636" s="277">
        <f t="shared" si="83"/>
        <v>21</v>
      </c>
    </row>
    <row r="1637" spans="1:11" ht="28.95" customHeight="1" x14ac:dyDescent="0.3">
      <c r="A1637" s="276">
        <f t="shared" si="82"/>
        <v>1573</v>
      </c>
      <c r="B1637" s="272" t="s">
        <v>1775</v>
      </c>
      <c r="C1637" s="297">
        <v>46.37</v>
      </c>
      <c r="D1637" s="282" t="s">
        <v>1456</v>
      </c>
      <c r="E1637" s="274" t="s">
        <v>5216</v>
      </c>
      <c r="F1637" s="272" t="s">
        <v>4206</v>
      </c>
      <c r="G1637" s="272" t="s">
        <v>3515</v>
      </c>
      <c r="H1637" s="293">
        <v>18</v>
      </c>
      <c r="I1637" s="294">
        <v>18</v>
      </c>
      <c r="J1637" s="277">
        <f t="shared" si="83"/>
        <v>18</v>
      </c>
      <c r="K1637" s="277">
        <f t="shared" si="83"/>
        <v>18</v>
      </c>
    </row>
    <row r="1638" spans="1:11" ht="28.95" customHeight="1" x14ac:dyDescent="0.3">
      <c r="A1638" s="276">
        <f t="shared" si="82"/>
        <v>1574</v>
      </c>
      <c r="B1638" s="272" t="s">
        <v>1775</v>
      </c>
      <c r="C1638" s="297">
        <v>46.38</v>
      </c>
      <c r="D1638" s="282" t="s">
        <v>1201</v>
      </c>
      <c r="E1638" s="274" t="s">
        <v>5217</v>
      </c>
      <c r="F1638" s="272" t="s">
        <v>4211</v>
      </c>
      <c r="G1638" s="272" t="s">
        <v>3515</v>
      </c>
      <c r="H1638" s="293">
        <v>68</v>
      </c>
      <c r="I1638" s="294">
        <v>19</v>
      </c>
      <c r="J1638" s="277">
        <f t="shared" si="83"/>
        <v>68</v>
      </c>
      <c r="K1638" s="277">
        <f t="shared" si="83"/>
        <v>19</v>
      </c>
    </row>
    <row r="1639" spans="1:11" ht="28.95" customHeight="1" x14ac:dyDescent="0.3">
      <c r="A1639" s="276">
        <f t="shared" si="82"/>
        <v>1575</v>
      </c>
      <c r="B1639" s="272" t="s">
        <v>1775</v>
      </c>
      <c r="C1639" s="297">
        <v>46.39</v>
      </c>
      <c r="D1639" s="282" t="s">
        <v>1201</v>
      </c>
      <c r="E1639" s="274" t="s">
        <v>5218</v>
      </c>
      <c r="F1639" s="272" t="s">
        <v>1496</v>
      </c>
      <c r="G1639" s="272" t="s">
        <v>3464</v>
      </c>
      <c r="H1639" s="293">
        <v>2539</v>
      </c>
      <c r="I1639" s="294">
        <v>329</v>
      </c>
      <c r="J1639" s="277">
        <f t="shared" si="83"/>
        <v>2539</v>
      </c>
      <c r="K1639" s="277">
        <f t="shared" si="83"/>
        <v>329</v>
      </c>
    </row>
    <row r="1640" spans="1:11" ht="28.95" customHeight="1" x14ac:dyDescent="0.3">
      <c r="A1640" s="276">
        <f t="shared" si="82"/>
        <v>1576</v>
      </c>
      <c r="B1640" s="272" t="s">
        <v>1775</v>
      </c>
      <c r="C1640" s="297">
        <v>46.4</v>
      </c>
      <c r="D1640" s="282" t="s">
        <v>1201</v>
      </c>
      <c r="E1640" s="274" t="s">
        <v>5219</v>
      </c>
      <c r="F1640" s="272" t="s">
        <v>1496</v>
      </c>
      <c r="G1640" s="272" t="s">
        <v>3437</v>
      </c>
      <c r="H1640" s="293">
        <v>96</v>
      </c>
      <c r="I1640" s="294">
        <v>96</v>
      </c>
      <c r="J1640" s="277">
        <f t="shared" si="83"/>
        <v>96</v>
      </c>
      <c r="K1640" s="277">
        <f t="shared" si="83"/>
        <v>96</v>
      </c>
    </row>
    <row r="1641" spans="1:11" ht="28.95" customHeight="1" x14ac:dyDescent="0.3">
      <c r="A1641" s="276">
        <f t="shared" si="82"/>
        <v>1577</v>
      </c>
      <c r="B1641" s="272" t="s">
        <v>1775</v>
      </c>
      <c r="C1641" s="297">
        <v>46.41</v>
      </c>
      <c r="D1641" s="282" t="s">
        <v>1201</v>
      </c>
      <c r="E1641" s="274" t="s">
        <v>5220</v>
      </c>
      <c r="F1641" s="272" t="s">
        <v>1496</v>
      </c>
      <c r="G1641" s="272" t="s">
        <v>3437</v>
      </c>
      <c r="H1641" s="293">
        <v>207</v>
      </c>
      <c r="I1641" s="294">
        <v>207</v>
      </c>
      <c r="J1641" s="277">
        <f t="shared" si="83"/>
        <v>207</v>
      </c>
      <c r="K1641" s="277">
        <f t="shared" si="83"/>
        <v>207</v>
      </c>
    </row>
    <row r="1642" spans="1:11" ht="28.95" customHeight="1" x14ac:dyDescent="0.3">
      <c r="A1642" s="276">
        <f t="shared" si="82"/>
        <v>1578</v>
      </c>
      <c r="B1642" s="272" t="s">
        <v>1775</v>
      </c>
      <c r="C1642" s="297">
        <v>46.42</v>
      </c>
      <c r="D1642" s="282" t="s">
        <v>1201</v>
      </c>
      <c r="E1642" s="274" t="s">
        <v>5221</v>
      </c>
      <c r="F1642" s="272" t="s">
        <v>1496</v>
      </c>
      <c r="G1642" s="272" t="s">
        <v>3515</v>
      </c>
      <c r="H1642" s="293">
        <v>279</v>
      </c>
      <c r="I1642" s="294">
        <v>279</v>
      </c>
      <c r="J1642" s="277">
        <f t="shared" si="83"/>
        <v>279</v>
      </c>
      <c r="K1642" s="277">
        <f t="shared" si="83"/>
        <v>279</v>
      </c>
    </row>
    <row r="1643" spans="1:11" ht="28.95" customHeight="1" x14ac:dyDescent="0.3">
      <c r="A1643" s="276">
        <f t="shared" si="82"/>
        <v>1579</v>
      </c>
      <c r="B1643" s="272" t="s">
        <v>1775</v>
      </c>
      <c r="C1643" s="297">
        <v>46.43</v>
      </c>
      <c r="D1643" s="282" t="s">
        <v>1201</v>
      </c>
      <c r="E1643" s="274" t="s">
        <v>5222</v>
      </c>
      <c r="F1643" s="272" t="s">
        <v>1496</v>
      </c>
      <c r="G1643" s="272" t="s">
        <v>3515</v>
      </c>
      <c r="H1643" s="293">
        <v>115</v>
      </c>
      <c r="I1643" s="294">
        <v>115</v>
      </c>
      <c r="J1643" s="277">
        <f t="shared" si="83"/>
        <v>115</v>
      </c>
      <c r="K1643" s="277">
        <f t="shared" si="83"/>
        <v>115</v>
      </c>
    </row>
    <row r="1644" spans="1:11" ht="28.95" customHeight="1" x14ac:dyDescent="0.3">
      <c r="A1644" s="276">
        <f t="shared" si="82"/>
        <v>1580</v>
      </c>
      <c r="B1644" s="272" t="s">
        <v>1775</v>
      </c>
      <c r="C1644" s="297">
        <v>46.44</v>
      </c>
      <c r="D1644" s="282" t="s">
        <v>1201</v>
      </c>
      <c r="E1644" s="274" t="s">
        <v>701</v>
      </c>
      <c r="F1644" s="272" t="s">
        <v>5176</v>
      </c>
      <c r="G1644" s="272" t="s">
        <v>4033</v>
      </c>
      <c r="H1644" s="293">
        <v>838</v>
      </c>
      <c r="I1644" s="294">
        <v>227</v>
      </c>
      <c r="J1644" s="277">
        <f t="shared" si="83"/>
        <v>838</v>
      </c>
      <c r="K1644" s="277">
        <f t="shared" si="83"/>
        <v>227</v>
      </c>
    </row>
    <row r="1645" spans="1:11" ht="28.95" customHeight="1" x14ac:dyDescent="0.3">
      <c r="A1645" s="276">
        <f t="shared" si="82"/>
        <v>1581</v>
      </c>
      <c r="B1645" s="272" t="s">
        <v>1775</v>
      </c>
      <c r="C1645" s="297">
        <v>46.45</v>
      </c>
      <c r="D1645" s="282" t="s">
        <v>1201</v>
      </c>
      <c r="E1645" s="274" t="s">
        <v>5223</v>
      </c>
      <c r="F1645" s="272" t="s">
        <v>5224</v>
      </c>
      <c r="G1645" s="272" t="s">
        <v>4033</v>
      </c>
      <c r="H1645" s="293">
        <v>796</v>
      </c>
      <c r="I1645" s="294">
        <v>227</v>
      </c>
      <c r="J1645" s="277">
        <f t="shared" si="83"/>
        <v>796</v>
      </c>
      <c r="K1645" s="277">
        <f t="shared" si="83"/>
        <v>227</v>
      </c>
    </row>
    <row r="1646" spans="1:11" ht="28.95" customHeight="1" x14ac:dyDescent="0.3">
      <c r="A1646" s="276">
        <f t="shared" si="82"/>
        <v>1582</v>
      </c>
      <c r="B1646" s="272" t="s">
        <v>1775</v>
      </c>
      <c r="C1646" s="297">
        <v>46.46</v>
      </c>
      <c r="D1646" s="282" t="s">
        <v>1201</v>
      </c>
      <c r="E1646" s="274" t="s">
        <v>5225</v>
      </c>
      <c r="F1646" s="272" t="s">
        <v>1496</v>
      </c>
      <c r="G1646" s="272" t="s">
        <v>3437</v>
      </c>
      <c r="H1646" s="293">
        <v>295</v>
      </c>
      <c r="I1646" s="294">
        <v>98</v>
      </c>
      <c r="J1646" s="277">
        <f t="shared" si="83"/>
        <v>295</v>
      </c>
      <c r="K1646" s="277">
        <f t="shared" si="83"/>
        <v>98</v>
      </c>
    </row>
    <row r="1647" spans="1:11" ht="28.95" customHeight="1" x14ac:dyDescent="0.3">
      <c r="A1647" s="276">
        <f t="shared" si="82"/>
        <v>1583</v>
      </c>
      <c r="B1647" s="272" t="s">
        <v>1775</v>
      </c>
      <c r="C1647" s="297">
        <v>46.47</v>
      </c>
      <c r="D1647" s="282" t="s">
        <v>1201</v>
      </c>
      <c r="E1647" s="274" t="s">
        <v>5226</v>
      </c>
      <c r="F1647" s="272" t="s">
        <v>1496</v>
      </c>
      <c r="G1647" s="272" t="s">
        <v>3437</v>
      </c>
      <c r="H1647" s="293">
        <v>1236</v>
      </c>
      <c r="I1647" s="294">
        <v>123</v>
      </c>
      <c r="J1647" s="277">
        <f t="shared" si="83"/>
        <v>1236</v>
      </c>
      <c r="K1647" s="277">
        <f t="shared" si="83"/>
        <v>123</v>
      </c>
    </row>
    <row r="1648" spans="1:11" ht="28.95" customHeight="1" x14ac:dyDescent="0.3">
      <c r="A1648" s="276">
        <f t="shared" si="82"/>
        <v>1584</v>
      </c>
      <c r="B1648" s="272" t="s">
        <v>1775</v>
      </c>
      <c r="C1648" s="297">
        <v>46.48</v>
      </c>
      <c r="D1648" s="282" t="s">
        <v>1201</v>
      </c>
      <c r="E1648" s="274" t="s">
        <v>5227</v>
      </c>
      <c r="F1648" s="272" t="s">
        <v>1496</v>
      </c>
      <c r="G1648" s="272" t="s">
        <v>3437</v>
      </c>
      <c r="H1648" s="293">
        <v>375</v>
      </c>
      <c r="I1648" s="294">
        <v>51</v>
      </c>
      <c r="J1648" s="277">
        <f t="shared" si="83"/>
        <v>375</v>
      </c>
      <c r="K1648" s="277">
        <f t="shared" si="83"/>
        <v>51</v>
      </c>
    </row>
    <row r="1649" spans="1:11" ht="28.95" customHeight="1" x14ac:dyDescent="0.3">
      <c r="A1649" s="276">
        <f t="shared" si="82"/>
        <v>1585</v>
      </c>
      <c r="B1649" s="272" t="s">
        <v>1775</v>
      </c>
      <c r="C1649" s="297">
        <v>46.49</v>
      </c>
      <c r="D1649" s="282" t="s">
        <v>1201</v>
      </c>
      <c r="E1649" s="274" t="s">
        <v>5228</v>
      </c>
      <c r="F1649" s="272" t="s">
        <v>1496</v>
      </c>
      <c r="G1649" s="272" t="s">
        <v>3437</v>
      </c>
      <c r="H1649" s="293">
        <v>322</v>
      </c>
      <c r="I1649" s="294">
        <v>51</v>
      </c>
      <c r="J1649" s="277">
        <f t="shared" si="83"/>
        <v>322</v>
      </c>
      <c r="K1649" s="277">
        <f t="shared" si="83"/>
        <v>51</v>
      </c>
    </row>
    <row r="1650" spans="1:11" ht="28.95" customHeight="1" x14ac:dyDescent="0.3">
      <c r="A1650" s="276">
        <f t="shared" si="82"/>
        <v>1586</v>
      </c>
      <c r="B1650" s="272" t="s">
        <v>1775</v>
      </c>
      <c r="C1650" s="297">
        <v>46.5</v>
      </c>
      <c r="D1650" s="282" t="s">
        <v>1201</v>
      </c>
      <c r="E1650" s="274" t="s">
        <v>5229</v>
      </c>
      <c r="F1650" s="272" t="s">
        <v>1496</v>
      </c>
      <c r="G1650" s="272" t="s">
        <v>3437</v>
      </c>
      <c r="H1650" s="293">
        <v>190</v>
      </c>
      <c r="I1650" s="294">
        <v>26</v>
      </c>
      <c r="J1650" s="277">
        <f t="shared" si="83"/>
        <v>190</v>
      </c>
      <c r="K1650" s="277">
        <f t="shared" si="83"/>
        <v>26</v>
      </c>
    </row>
    <row r="1651" spans="1:11" ht="28.95" customHeight="1" x14ac:dyDescent="0.3">
      <c r="A1651" s="276">
        <f t="shared" si="82"/>
        <v>1587</v>
      </c>
      <c r="B1651" s="272" t="s">
        <v>1775</v>
      </c>
      <c r="C1651" s="297">
        <v>46.51</v>
      </c>
      <c r="D1651" s="282" t="s">
        <v>1201</v>
      </c>
      <c r="E1651" s="274" t="s">
        <v>5230</v>
      </c>
      <c r="F1651" s="272" t="s">
        <v>1496</v>
      </c>
      <c r="G1651" s="272" t="s">
        <v>3437</v>
      </c>
      <c r="H1651" s="293">
        <v>178</v>
      </c>
      <c r="I1651" s="294">
        <v>51</v>
      </c>
      <c r="J1651" s="277">
        <f t="shared" si="83"/>
        <v>178</v>
      </c>
      <c r="K1651" s="277">
        <f t="shared" si="83"/>
        <v>51</v>
      </c>
    </row>
    <row r="1652" spans="1:11" ht="28.95" customHeight="1" x14ac:dyDescent="0.3">
      <c r="A1652" s="276">
        <f t="shared" si="82"/>
        <v>1588</v>
      </c>
      <c r="B1652" s="272" t="s">
        <v>1775</v>
      </c>
      <c r="C1652" s="297">
        <v>46.52</v>
      </c>
      <c r="D1652" s="282" t="s">
        <v>1201</v>
      </c>
      <c r="E1652" s="274" t="s">
        <v>5231</v>
      </c>
      <c r="F1652" s="272" t="s">
        <v>1496</v>
      </c>
      <c r="G1652" s="272" t="s">
        <v>3437</v>
      </c>
      <c r="H1652" s="293">
        <v>247</v>
      </c>
      <c r="I1652" s="294">
        <v>26</v>
      </c>
      <c r="J1652" s="277">
        <f t="shared" si="83"/>
        <v>247</v>
      </c>
      <c r="K1652" s="277">
        <f t="shared" si="83"/>
        <v>26</v>
      </c>
    </row>
    <row r="1653" spans="1:11" ht="28.95" customHeight="1" x14ac:dyDescent="0.3">
      <c r="A1653" s="276">
        <f t="shared" si="82"/>
        <v>1589</v>
      </c>
      <c r="B1653" s="272" t="s">
        <v>1775</v>
      </c>
      <c r="C1653" s="297">
        <v>46.53</v>
      </c>
      <c r="D1653" s="282" t="s">
        <v>1201</v>
      </c>
      <c r="E1653" s="274" t="s">
        <v>5232</v>
      </c>
      <c r="F1653" s="272" t="s">
        <v>4206</v>
      </c>
      <c r="G1653" s="272" t="s">
        <v>3437</v>
      </c>
      <c r="H1653" s="293">
        <v>313</v>
      </c>
      <c r="I1653" s="294">
        <v>313</v>
      </c>
      <c r="J1653" s="277">
        <f t="shared" si="83"/>
        <v>313</v>
      </c>
      <c r="K1653" s="277">
        <f t="shared" si="83"/>
        <v>313</v>
      </c>
    </row>
    <row r="1654" spans="1:11" ht="28.95" customHeight="1" x14ac:dyDescent="0.3">
      <c r="A1654" s="276">
        <f t="shared" si="82"/>
        <v>1590</v>
      </c>
      <c r="B1654" s="272" t="s">
        <v>1775</v>
      </c>
      <c r="C1654" s="297">
        <v>46.54</v>
      </c>
      <c r="D1654" s="282" t="s">
        <v>1201</v>
      </c>
      <c r="E1654" s="274" t="s">
        <v>5233</v>
      </c>
      <c r="F1654" s="272" t="s">
        <v>1496</v>
      </c>
      <c r="G1654" s="272" t="s">
        <v>3464</v>
      </c>
      <c r="H1654" s="293">
        <v>49</v>
      </c>
      <c r="I1654" s="294">
        <v>49</v>
      </c>
      <c r="J1654" s="277">
        <f t="shared" si="83"/>
        <v>49</v>
      </c>
      <c r="K1654" s="277">
        <f t="shared" si="83"/>
        <v>49</v>
      </c>
    </row>
    <row r="1655" spans="1:11" ht="28.95" customHeight="1" x14ac:dyDescent="0.3">
      <c r="A1655" s="276">
        <f t="shared" si="82"/>
        <v>1591</v>
      </c>
      <c r="B1655" s="272" t="s">
        <v>1775</v>
      </c>
      <c r="C1655" s="297">
        <v>46.55</v>
      </c>
      <c r="D1655" s="282" t="s">
        <v>1201</v>
      </c>
      <c r="E1655" s="274" t="s">
        <v>5234</v>
      </c>
      <c r="F1655" s="272" t="s">
        <v>4206</v>
      </c>
      <c r="G1655" s="272" t="s">
        <v>3437</v>
      </c>
      <c r="H1655" s="293">
        <v>186</v>
      </c>
      <c r="I1655" s="294">
        <v>186</v>
      </c>
      <c r="J1655" s="277">
        <f t="shared" si="83"/>
        <v>186</v>
      </c>
      <c r="K1655" s="277">
        <f t="shared" si="83"/>
        <v>186</v>
      </c>
    </row>
    <row r="1656" spans="1:11" ht="28.95" customHeight="1" x14ac:dyDescent="0.3">
      <c r="A1656" s="276">
        <f t="shared" si="82"/>
        <v>1592</v>
      </c>
      <c r="B1656" s="272" t="s">
        <v>1775</v>
      </c>
      <c r="C1656" s="297">
        <v>46.56</v>
      </c>
      <c r="D1656" s="282" t="s">
        <v>1201</v>
      </c>
      <c r="E1656" s="274" t="s">
        <v>5235</v>
      </c>
      <c r="F1656" s="272" t="s">
        <v>4206</v>
      </c>
      <c r="G1656" s="272" t="s">
        <v>3515</v>
      </c>
      <c r="H1656" s="293">
        <v>239</v>
      </c>
      <c r="I1656" s="294">
        <v>195</v>
      </c>
      <c r="J1656" s="277">
        <f t="shared" si="83"/>
        <v>239</v>
      </c>
      <c r="K1656" s="277">
        <f t="shared" si="83"/>
        <v>195</v>
      </c>
    </row>
    <row r="1657" spans="1:11" ht="28.95" customHeight="1" x14ac:dyDescent="0.3">
      <c r="A1657" s="276">
        <f t="shared" si="82"/>
        <v>1593</v>
      </c>
      <c r="B1657" s="272" t="s">
        <v>1775</v>
      </c>
      <c r="C1657" s="297">
        <v>46.57</v>
      </c>
      <c r="D1657" s="282" t="s">
        <v>1201</v>
      </c>
      <c r="E1657" s="274" t="s">
        <v>5236</v>
      </c>
      <c r="F1657" s="272" t="s">
        <v>1496</v>
      </c>
      <c r="G1657" s="272" t="s">
        <v>3515</v>
      </c>
      <c r="H1657" s="293">
        <v>1048</v>
      </c>
      <c r="I1657" s="294">
        <v>217</v>
      </c>
      <c r="J1657" s="277">
        <f t="shared" si="83"/>
        <v>1048</v>
      </c>
      <c r="K1657" s="277">
        <f t="shared" si="83"/>
        <v>217</v>
      </c>
    </row>
    <row r="1658" spans="1:11" ht="28.95" customHeight="1" x14ac:dyDescent="0.3">
      <c r="A1658" s="276">
        <f t="shared" si="82"/>
        <v>1594</v>
      </c>
      <c r="B1658" s="272" t="s">
        <v>1775</v>
      </c>
      <c r="C1658" s="297">
        <v>46.58</v>
      </c>
      <c r="D1658" s="282" t="s">
        <v>1201</v>
      </c>
      <c r="E1658" s="274" t="s">
        <v>5237</v>
      </c>
      <c r="F1658" s="272" t="s">
        <v>1496</v>
      </c>
      <c r="G1658" s="272" t="s">
        <v>3437</v>
      </c>
      <c r="H1658" s="293">
        <v>228</v>
      </c>
      <c r="I1658" s="294">
        <v>82</v>
      </c>
      <c r="J1658" s="277">
        <f t="shared" si="83"/>
        <v>228</v>
      </c>
      <c r="K1658" s="277">
        <f t="shared" si="83"/>
        <v>82</v>
      </c>
    </row>
    <row r="1659" spans="1:11" ht="28.95" customHeight="1" x14ac:dyDescent="0.3">
      <c r="A1659" s="276">
        <f t="shared" si="82"/>
        <v>1595</v>
      </c>
      <c r="B1659" s="272" t="s">
        <v>1775</v>
      </c>
      <c r="C1659" s="297">
        <v>46.59</v>
      </c>
      <c r="D1659" s="282" t="s">
        <v>1201</v>
      </c>
      <c r="E1659" s="274" t="s">
        <v>5238</v>
      </c>
      <c r="F1659" s="272" t="s">
        <v>1496</v>
      </c>
      <c r="G1659" s="272" t="s">
        <v>3438</v>
      </c>
      <c r="H1659" s="293">
        <v>752</v>
      </c>
      <c r="I1659" s="294">
        <v>752</v>
      </c>
      <c r="J1659" s="277">
        <f t="shared" si="83"/>
        <v>752</v>
      </c>
      <c r="K1659" s="277">
        <f t="shared" si="83"/>
        <v>752</v>
      </c>
    </row>
    <row r="1660" spans="1:11" ht="28.95" customHeight="1" x14ac:dyDescent="0.3">
      <c r="A1660" s="268" t="s">
        <v>5239</v>
      </c>
      <c r="B1660" s="269"/>
      <c r="C1660" s="269"/>
      <c r="D1660" s="269"/>
      <c r="E1660" s="269"/>
      <c r="F1660" s="269"/>
      <c r="G1660" s="269"/>
      <c r="H1660" s="269"/>
      <c r="I1660" s="270"/>
      <c r="J1660" s="277">
        <f t="shared" si="83"/>
        <v>0</v>
      </c>
      <c r="K1660" s="277">
        <f t="shared" si="83"/>
        <v>0</v>
      </c>
    </row>
    <row r="1661" spans="1:11" ht="28.95" customHeight="1" x14ac:dyDescent="0.3">
      <c r="A1661" s="276">
        <f>A1659+1</f>
        <v>1596</v>
      </c>
      <c r="B1661" s="272" t="s">
        <v>1776</v>
      </c>
      <c r="C1661" s="297">
        <v>47.01</v>
      </c>
      <c r="D1661" s="282" t="s">
        <v>1457</v>
      </c>
      <c r="E1661" s="274" t="s">
        <v>5240</v>
      </c>
      <c r="F1661" s="272" t="s">
        <v>1496</v>
      </c>
      <c r="G1661" s="272" t="s">
        <v>3515</v>
      </c>
      <c r="H1661" s="293">
        <v>3891</v>
      </c>
      <c r="I1661" s="294">
        <v>551</v>
      </c>
      <c r="J1661" s="277">
        <f t="shared" si="83"/>
        <v>3891</v>
      </c>
      <c r="K1661" s="277">
        <f t="shared" si="83"/>
        <v>551</v>
      </c>
    </row>
    <row r="1662" spans="1:11" ht="28.95" customHeight="1" x14ac:dyDescent="0.3">
      <c r="A1662" s="276">
        <f>A1661+1</f>
        <v>1597</v>
      </c>
      <c r="B1662" s="272" t="s">
        <v>1776</v>
      </c>
      <c r="C1662" s="297">
        <v>47.02</v>
      </c>
      <c r="D1662" s="282" t="s">
        <v>1457</v>
      </c>
      <c r="E1662" s="274" t="s">
        <v>5241</v>
      </c>
      <c r="F1662" s="272" t="s">
        <v>1496</v>
      </c>
      <c r="G1662" s="272" t="s">
        <v>4025</v>
      </c>
      <c r="H1662" s="293">
        <v>80</v>
      </c>
      <c r="I1662" s="294">
        <v>31</v>
      </c>
      <c r="J1662" s="277">
        <f t="shared" si="83"/>
        <v>80</v>
      </c>
      <c r="K1662" s="277">
        <f t="shared" si="83"/>
        <v>31</v>
      </c>
    </row>
    <row r="1663" spans="1:11" ht="28.95" customHeight="1" x14ac:dyDescent="0.3">
      <c r="A1663" s="276">
        <v>1603</v>
      </c>
      <c r="B1663" s="272" t="s">
        <v>1776</v>
      </c>
      <c r="C1663" s="297">
        <v>47.03</v>
      </c>
      <c r="D1663" s="282" t="s">
        <v>1457</v>
      </c>
      <c r="E1663" s="274" t="s">
        <v>5242</v>
      </c>
      <c r="F1663" s="272" t="s">
        <v>1496</v>
      </c>
      <c r="G1663" s="272" t="s">
        <v>3515</v>
      </c>
      <c r="H1663" s="293">
        <v>1527</v>
      </c>
      <c r="I1663" s="294">
        <v>187</v>
      </c>
      <c r="J1663" s="277">
        <f t="shared" si="83"/>
        <v>1527</v>
      </c>
      <c r="K1663" s="277">
        <f t="shared" si="83"/>
        <v>187</v>
      </c>
    </row>
    <row r="1664" spans="1:11" ht="28.95" customHeight="1" x14ac:dyDescent="0.3">
      <c r="A1664" s="276">
        <v>1604</v>
      </c>
      <c r="B1664" s="272" t="s">
        <v>1776</v>
      </c>
      <c r="C1664" s="297">
        <v>47.04</v>
      </c>
      <c r="D1664" s="282" t="s">
        <v>1457</v>
      </c>
      <c r="E1664" s="274" t="s">
        <v>5243</v>
      </c>
      <c r="F1664" s="272" t="s">
        <v>1496</v>
      </c>
      <c r="G1664" s="272" t="s">
        <v>3515</v>
      </c>
      <c r="H1664" s="293">
        <v>5165</v>
      </c>
      <c r="I1664" s="294">
        <v>1326</v>
      </c>
      <c r="J1664" s="277">
        <f t="shared" si="83"/>
        <v>5165</v>
      </c>
      <c r="K1664" s="277">
        <f t="shared" si="83"/>
        <v>1326</v>
      </c>
    </row>
    <row r="1665" spans="1:11" ht="28.95" customHeight="1" x14ac:dyDescent="0.3">
      <c r="A1665" s="276">
        <v>1605</v>
      </c>
      <c r="B1665" s="272" t="s">
        <v>1776</v>
      </c>
      <c r="C1665" s="297">
        <v>47.05</v>
      </c>
      <c r="D1665" s="282" t="s">
        <v>1457</v>
      </c>
      <c r="E1665" s="274" t="s">
        <v>5244</v>
      </c>
      <c r="F1665" s="272" t="s">
        <v>1496</v>
      </c>
      <c r="G1665" s="272" t="s">
        <v>3515</v>
      </c>
      <c r="H1665" s="293">
        <v>1511</v>
      </c>
      <c r="I1665" s="294">
        <v>633</v>
      </c>
      <c r="J1665" s="277">
        <f t="shared" si="83"/>
        <v>1511</v>
      </c>
      <c r="K1665" s="277">
        <f t="shared" si="83"/>
        <v>633</v>
      </c>
    </row>
    <row r="1666" spans="1:11" ht="28.95" customHeight="1" x14ac:dyDescent="0.3">
      <c r="A1666" s="276">
        <v>1606</v>
      </c>
      <c r="B1666" s="272" t="s">
        <v>1776</v>
      </c>
      <c r="C1666" s="297">
        <v>47.06</v>
      </c>
      <c r="D1666" s="282" t="s">
        <v>1457</v>
      </c>
      <c r="E1666" s="274" t="s">
        <v>5245</v>
      </c>
      <c r="F1666" s="272" t="s">
        <v>1496</v>
      </c>
      <c r="G1666" s="272" t="s">
        <v>3515</v>
      </c>
      <c r="H1666" s="293">
        <v>1469</v>
      </c>
      <c r="I1666" s="294">
        <v>83</v>
      </c>
      <c r="J1666" s="277">
        <f t="shared" si="83"/>
        <v>1469</v>
      </c>
      <c r="K1666" s="277">
        <f t="shared" si="83"/>
        <v>83</v>
      </c>
    </row>
    <row r="1667" spans="1:11" ht="28.95" customHeight="1" x14ac:dyDescent="0.3">
      <c r="A1667" s="276">
        <v>1607</v>
      </c>
      <c r="B1667" s="272" t="s">
        <v>1776</v>
      </c>
      <c r="C1667" s="297">
        <v>47.07</v>
      </c>
      <c r="D1667" s="282" t="s">
        <v>1457</v>
      </c>
      <c r="E1667" s="274" t="s">
        <v>5246</v>
      </c>
      <c r="F1667" s="272" t="s">
        <v>1496</v>
      </c>
      <c r="G1667" s="272" t="s">
        <v>3515</v>
      </c>
      <c r="H1667" s="293">
        <v>5509</v>
      </c>
      <c r="I1667" s="294">
        <v>1656</v>
      </c>
      <c r="J1667" s="277">
        <f t="shared" si="83"/>
        <v>5509</v>
      </c>
      <c r="K1667" s="277">
        <f t="shared" si="83"/>
        <v>1656</v>
      </c>
    </row>
    <row r="1668" spans="1:11" ht="28.95" customHeight="1" x14ac:dyDescent="0.3">
      <c r="A1668" s="276">
        <v>1608</v>
      </c>
      <c r="B1668" s="272" t="s">
        <v>1776</v>
      </c>
      <c r="C1668" s="297">
        <v>47.08</v>
      </c>
      <c r="D1668" s="282" t="s">
        <v>1457</v>
      </c>
      <c r="E1668" s="274" t="s">
        <v>5247</v>
      </c>
      <c r="F1668" s="272" t="s">
        <v>1496</v>
      </c>
      <c r="G1668" s="272" t="s">
        <v>3515</v>
      </c>
      <c r="H1668" s="293">
        <v>5284</v>
      </c>
      <c r="I1668" s="294">
        <v>397</v>
      </c>
      <c r="J1668" s="277">
        <f t="shared" si="83"/>
        <v>5284</v>
      </c>
      <c r="K1668" s="277">
        <f t="shared" si="83"/>
        <v>397</v>
      </c>
    </row>
    <row r="1669" spans="1:11" ht="28.95" customHeight="1" x14ac:dyDescent="0.3">
      <c r="A1669" s="276">
        <v>1609</v>
      </c>
      <c r="B1669" s="272" t="s">
        <v>1776</v>
      </c>
      <c r="C1669" s="297">
        <v>47.09</v>
      </c>
      <c r="D1669" s="282" t="s">
        <v>1457</v>
      </c>
      <c r="E1669" s="274" t="s">
        <v>5248</v>
      </c>
      <c r="F1669" s="272" t="s">
        <v>1496</v>
      </c>
      <c r="G1669" s="272" t="s">
        <v>3515</v>
      </c>
      <c r="H1669" s="293">
        <v>7317</v>
      </c>
      <c r="I1669" s="294">
        <v>397</v>
      </c>
      <c r="J1669" s="277">
        <f t="shared" ref="J1669:K1732" si="84">ROUNDUP(H1669,0)</f>
        <v>7317</v>
      </c>
      <c r="K1669" s="277">
        <f t="shared" si="84"/>
        <v>397</v>
      </c>
    </row>
    <row r="1670" spans="1:11" ht="28.95" customHeight="1" x14ac:dyDescent="0.3">
      <c r="A1670" s="276">
        <v>1610</v>
      </c>
      <c r="B1670" s="272" t="s">
        <v>1776</v>
      </c>
      <c r="C1670" s="297">
        <v>47.1</v>
      </c>
      <c r="D1670" s="282" t="s">
        <v>1457</v>
      </c>
      <c r="E1670" s="274" t="s">
        <v>5249</v>
      </c>
      <c r="F1670" s="272" t="s">
        <v>1496</v>
      </c>
      <c r="G1670" s="272" t="s">
        <v>3515</v>
      </c>
      <c r="H1670" s="293">
        <v>3043</v>
      </c>
      <c r="I1670" s="294">
        <v>108</v>
      </c>
      <c r="J1670" s="277">
        <f t="shared" si="84"/>
        <v>3043</v>
      </c>
      <c r="K1670" s="277">
        <f t="shared" si="84"/>
        <v>108</v>
      </c>
    </row>
    <row r="1671" spans="1:11" ht="28.95" customHeight="1" x14ac:dyDescent="0.3">
      <c r="A1671" s="276">
        <v>1611</v>
      </c>
      <c r="B1671" s="272" t="s">
        <v>1777</v>
      </c>
      <c r="C1671" s="297">
        <v>47.11</v>
      </c>
      <c r="D1671" s="282" t="s">
        <v>1457</v>
      </c>
      <c r="E1671" s="274" t="s">
        <v>5250</v>
      </c>
      <c r="F1671" s="272" t="s">
        <v>1496</v>
      </c>
      <c r="G1671" s="272" t="s">
        <v>3515</v>
      </c>
      <c r="H1671" s="293">
        <v>5871</v>
      </c>
      <c r="I1671" s="294">
        <v>1690</v>
      </c>
      <c r="J1671" s="277">
        <f t="shared" si="84"/>
        <v>5871</v>
      </c>
      <c r="K1671" s="277">
        <f t="shared" si="84"/>
        <v>1690</v>
      </c>
    </row>
    <row r="1672" spans="1:11" ht="28.95" customHeight="1" x14ac:dyDescent="0.3">
      <c r="A1672" s="276">
        <v>1612</v>
      </c>
      <c r="B1672" s="272" t="s">
        <v>1776</v>
      </c>
      <c r="C1672" s="297">
        <v>47.12</v>
      </c>
      <c r="D1672" s="282" t="s">
        <v>1457</v>
      </c>
      <c r="E1672" s="274" t="s">
        <v>5251</v>
      </c>
      <c r="F1672" s="272" t="s">
        <v>1496</v>
      </c>
      <c r="G1672" s="272" t="s">
        <v>3515</v>
      </c>
      <c r="H1672" s="293">
        <v>519</v>
      </c>
      <c r="I1672" s="294">
        <v>23</v>
      </c>
      <c r="J1672" s="277">
        <f t="shared" si="84"/>
        <v>519</v>
      </c>
      <c r="K1672" s="277">
        <f t="shared" si="84"/>
        <v>23</v>
      </c>
    </row>
    <row r="1673" spans="1:11" ht="28.95" customHeight="1" x14ac:dyDescent="0.3">
      <c r="A1673" s="276">
        <v>1613</v>
      </c>
      <c r="B1673" s="272" t="s">
        <v>1778</v>
      </c>
      <c r="C1673" s="297">
        <v>47.13</v>
      </c>
      <c r="D1673" s="282" t="s">
        <v>1457</v>
      </c>
      <c r="E1673" s="274" t="s">
        <v>5252</v>
      </c>
      <c r="F1673" s="272" t="s">
        <v>1496</v>
      </c>
      <c r="G1673" s="272" t="s">
        <v>5253</v>
      </c>
      <c r="H1673" s="293">
        <v>57</v>
      </c>
      <c r="I1673" s="294">
        <v>4</v>
      </c>
      <c r="J1673" s="277">
        <f t="shared" si="84"/>
        <v>57</v>
      </c>
      <c r="K1673" s="277">
        <f t="shared" si="84"/>
        <v>4</v>
      </c>
    </row>
    <row r="1674" spans="1:11" ht="28.95" customHeight="1" x14ac:dyDescent="0.3">
      <c r="A1674" s="276">
        <v>1614</v>
      </c>
      <c r="B1674" s="272" t="s">
        <v>1778</v>
      </c>
      <c r="C1674" s="297">
        <v>47.14</v>
      </c>
      <c r="D1674" s="282" t="s">
        <v>1457</v>
      </c>
      <c r="E1674" s="274" t="s">
        <v>5254</v>
      </c>
      <c r="F1674" s="272" t="s">
        <v>1496</v>
      </c>
      <c r="G1674" s="272" t="s">
        <v>5253</v>
      </c>
      <c r="H1674" s="293">
        <v>150</v>
      </c>
      <c r="I1674" s="294">
        <v>4</v>
      </c>
      <c r="J1674" s="277">
        <f t="shared" si="84"/>
        <v>150</v>
      </c>
      <c r="K1674" s="277">
        <f t="shared" si="84"/>
        <v>4</v>
      </c>
    </row>
    <row r="1675" spans="1:11" ht="28.95" customHeight="1" x14ac:dyDescent="0.3">
      <c r="A1675" s="276">
        <v>1615</v>
      </c>
      <c r="B1675" s="272" t="s">
        <v>1776</v>
      </c>
      <c r="C1675" s="297">
        <v>47.15</v>
      </c>
      <c r="D1675" s="282" t="s">
        <v>1457</v>
      </c>
      <c r="E1675" s="274" t="s">
        <v>5255</v>
      </c>
      <c r="F1675" s="272" t="s">
        <v>1496</v>
      </c>
      <c r="G1675" s="272" t="s">
        <v>3515</v>
      </c>
      <c r="H1675" s="293">
        <v>2429</v>
      </c>
      <c r="I1675" s="294">
        <v>208</v>
      </c>
      <c r="J1675" s="277">
        <f t="shared" si="84"/>
        <v>2429</v>
      </c>
      <c r="K1675" s="277">
        <f t="shared" si="84"/>
        <v>208</v>
      </c>
    </row>
    <row r="1676" spans="1:11" ht="28.95" customHeight="1" x14ac:dyDescent="0.3">
      <c r="A1676" s="276">
        <v>1616</v>
      </c>
      <c r="B1676" s="272" t="s">
        <v>1776</v>
      </c>
      <c r="C1676" s="297">
        <v>47.16</v>
      </c>
      <c r="D1676" s="282" t="s">
        <v>1457</v>
      </c>
      <c r="E1676" s="274" t="s">
        <v>5256</v>
      </c>
      <c r="F1676" s="272" t="s">
        <v>1496</v>
      </c>
      <c r="G1676" s="272" t="s">
        <v>3515</v>
      </c>
      <c r="H1676" s="293">
        <v>727</v>
      </c>
      <c r="I1676" s="294">
        <v>79</v>
      </c>
      <c r="J1676" s="277">
        <f t="shared" si="84"/>
        <v>727</v>
      </c>
      <c r="K1676" s="277">
        <f t="shared" si="84"/>
        <v>79</v>
      </c>
    </row>
    <row r="1677" spans="1:11" ht="28.95" customHeight="1" x14ac:dyDescent="0.3">
      <c r="A1677" s="276">
        <v>1617</v>
      </c>
      <c r="B1677" s="272" t="s">
        <v>1776</v>
      </c>
      <c r="C1677" s="306">
        <v>47.17</v>
      </c>
      <c r="D1677" s="282" t="s">
        <v>1457</v>
      </c>
      <c r="E1677" s="274" t="s">
        <v>5257</v>
      </c>
      <c r="F1677" s="272" t="s">
        <v>1473</v>
      </c>
      <c r="G1677" s="272" t="s">
        <v>3515</v>
      </c>
      <c r="H1677" s="293">
        <v>1295</v>
      </c>
      <c r="I1677" s="294">
        <v>236</v>
      </c>
      <c r="J1677" s="277">
        <f t="shared" si="84"/>
        <v>1295</v>
      </c>
      <c r="K1677" s="277">
        <f t="shared" si="84"/>
        <v>236</v>
      </c>
    </row>
    <row r="1678" spans="1:11" ht="28.95" customHeight="1" x14ac:dyDescent="0.3">
      <c r="A1678" s="276">
        <v>1618</v>
      </c>
      <c r="B1678" s="272" t="s">
        <v>1776</v>
      </c>
      <c r="C1678" s="306">
        <v>47.18</v>
      </c>
      <c r="D1678" s="282" t="s">
        <v>1457</v>
      </c>
      <c r="E1678" s="274" t="s">
        <v>5258</v>
      </c>
      <c r="F1678" s="272" t="s">
        <v>1473</v>
      </c>
      <c r="G1678" s="272" t="s">
        <v>3437</v>
      </c>
      <c r="H1678" s="293">
        <v>352</v>
      </c>
      <c r="I1678" s="294">
        <v>88</v>
      </c>
      <c r="J1678" s="277">
        <f t="shared" si="84"/>
        <v>352</v>
      </c>
      <c r="K1678" s="277">
        <f t="shared" si="84"/>
        <v>88</v>
      </c>
    </row>
    <row r="1679" spans="1:11" ht="28.95" customHeight="1" x14ac:dyDescent="0.3">
      <c r="A1679" s="276">
        <v>1619</v>
      </c>
      <c r="B1679" s="272" t="s">
        <v>1776</v>
      </c>
      <c r="C1679" s="306">
        <v>47.19</v>
      </c>
      <c r="D1679" s="282" t="s">
        <v>1457</v>
      </c>
      <c r="E1679" s="274" t="s">
        <v>5259</v>
      </c>
      <c r="F1679" s="272" t="s">
        <v>1473</v>
      </c>
      <c r="G1679" s="272" t="s">
        <v>3515</v>
      </c>
      <c r="H1679" s="293">
        <v>522</v>
      </c>
      <c r="I1679" s="294">
        <v>160</v>
      </c>
      <c r="J1679" s="277">
        <f t="shared" si="84"/>
        <v>522</v>
      </c>
      <c r="K1679" s="277">
        <f t="shared" si="84"/>
        <v>160</v>
      </c>
    </row>
    <row r="1680" spans="1:11" ht="28.95" customHeight="1" x14ac:dyDescent="0.3">
      <c r="A1680" s="268" t="s">
        <v>5260</v>
      </c>
      <c r="B1680" s="269"/>
      <c r="C1680" s="269"/>
      <c r="D1680" s="269"/>
      <c r="E1680" s="269"/>
      <c r="F1680" s="269"/>
      <c r="G1680" s="269"/>
      <c r="H1680" s="269"/>
      <c r="I1680" s="270"/>
      <c r="J1680" s="277">
        <f t="shared" si="84"/>
        <v>0</v>
      </c>
      <c r="K1680" s="277">
        <f t="shared" si="84"/>
        <v>0</v>
      </c>
    </row>
    <row r="1681" spans="1:11" ht="28.95" customHeight="1" x14ac:dyDescent="0.3">
      <c r="A1681" s="276">
        <f>A1679+1</f>
        <v>1620</v>
      </c>
      <c r="B1681" s="272" t="s">
        <v>1779</v>
      </c>
      <c r="C1681" s="306">
        <v>48.01</v>
      </c>
      <c r="D1681" s="272" t="str">
        <f>F1681</f>
        <v>As directed by Engineer in charge</v>
      </c>
      <c r="E1681" s="274" t="s">
        <v>5261</v>
      </c>
      <c r="F1681" s="272" t="s">
        <v>1473</v>
      </c>
      <c r="G1681" s="272" t="s">
        <v>3515</v>
      </c>
      <c r="H1681" s="293">
        <v>1841.4384999999997</v>
      </c>
      <c r="I1681" s="294">
        <v>772.88750000000005</v>
      </c>
      <c r="J1681" s="277">
        <f t="shared" si="84"/>
        <v>1842</v>
      </c>
      <c r="K1681" s="277">
        <f t="shared" si="84"/>
        <v>773</v>
      </c>
    </row>
    <row r="1682" spans="1:11" ht="28.95" customHeight="1" x14ac:dyDescent="0.3">
      <c r="A1682" s="276">
        <f>A1681+1</f>
        <v>1621</v>
      </c>
      <c r="B1682" s="272" t="s">
        <v>1779</v>
      </c>
      <c r="C1682" s="306">
        <v>48.02</v>
      </c>
      <c r="D1682" s="272" t="str">
        <f t="shared" ref="D1682:D1741" si="85">F1682</f>
        <v>As directed by Engineer in charge</v>
      </c>
      <c r="E1682" s="274" t="s">
        <v>5262</v>
      </c>
      <c r="F1682" s="272" t="s">
        <v>1473</v>
      </c>
      <c r="G1682" s="272" t="s">
        <v>3515</v>
      </c>
      <c r="H1682" s="293">
        <v>1759.703</v>
      </c>
      <c r="I1682" s="294">
        <v>735.68</v>
      </c>
      <c r="J1682" s="277">
        <f t="shared" si="84"/>
        <v>1760</v>
      </c>
      <c r="K1682" s="277">
        <f t="shared" si="84"/>
        <v>736</v>
      </c>
    </row>
    <row r="1683" spans="1:11" ht="28.95" customHeight="1" x14ac:dyDescent="0.3">
      <c r="A1683" s="276">
        <f t="shared" ref="A1683:A1741" si="86">A1682+1</f>
        <v>1622</v>
      </c>
      <c r="B1683" s="308" t="s">
        <v>1779</v>
      </c>
      <c r="C1683" s="309">
        <v>48.03</v>
      </c>
      <c r="D1683" s="308" t="str">
        <f t="shared" si="85"/>
        <v>As directed by Engineer in charge</v>
      </c>
      <c r="E1683" s="274" t="s">
        <v>5263</v>
      </c>
      <c r="F1683" s="308" t="s">
        <v>1473</v>
      </c>
      <c r="G1683" s="308" t="s">
        <v>3515</v>
      </c>
      <c r="H1683" s="310">
        <v>1464.68201</v>
      </c>
      <c r="I1683" s="311">
        <v>482.67626000000001</v>
      </c>
      <c r="J1683" s="277">
        <f t="shared" si="84"/>
        <v>1465</v>
      </c>
      <c r="K1683" s="277">
        <f t="shared" si="84"/>
        <v>483</v>
      </c>
    </row>
    <row r="1684" spans="1:11" ht="28.95" customHeight="1" x14ac:dyDescent="0.3">
      <c r="A1684" s="276">
        <f t="shared" si="86"/>
        <v>1623</v>
      </c>
      <c r="B1684" s="308" t="s">
        <v>1780</v>
      </c>
      <c r="C1684" s="309">
        <v>48.04</v>
      </c>
      <c r="D1684" s="308" t="str">
        <f t="shared" si="85"/>
        <v>As directed by Engineer in charge</v>
      </c>
      <c r="E1684" s="274" t="s">
        <v>5264</v>
      </c>
      <c r="F1684" s="308" t="s">
        <v>1473</v>
      </c>
      <c r="G1684" s="308" t="s">
        <v>3515</v>
      </c>
      <c r="H1684" s="310">
        <v>4590.0019000000002</v>
      </c>
      <c r="I1684" s="311">
        <v>960.9</v>
      </c>
      <c r="J1684" s="277">
        <f t="shared" si="84"/>
        <v>4591</v>
      </c>
      <c r="K1684" s="277">
        <f t="shared" si="84"/>
        <v>961</v>
      </c>
    </row>
    <row r="1685" spans="1:11" ht="28.95" customHeight="1" x14ac:dyDescent="0.3">
      <c r="A1685" s="276">
        <f t="shared" si="86"/>
        <v>1624</v>
      </c>
      <c r="B1685" s="308" t="s">
        <v>1780</v>
      </c>
      <c r="C1685" s="309">
        <v>48.05</v>
      </c>
      <c r="D1685" s="308" t="str">
        <f t="shared" si="85"/>
        <v>As directed by Engineer in charge</v>
      </c>
      <c r="E1685" s="274" t="s">
        <v>5265</v>
      </c>
      <c r="F1685" s="308" t="s">
        <v>1473</v>
      </c>
      <c r="G1685" s="308" t="s">
        <v>3515</v>
      </c>
      <c r="H1685" s="310">
        <v>5644.4564000000009</v>
      </c>
      <c r="I1685" s="311">
        <v>1009.8660000000001</v>
      </c>
      <c r="J1685" s="277">
        <f t="shared" si="84"/>
        <v>5645</v>
      </c>
      <c r="K1685" s="277">
        <f t="shared" si="84"/>
        <v>1010</v>
      </c>
    </row>
    <row r="1686" spans="1:11" ht="28.95" customHeight="1" x14ac:dyDescent="0.3">
      <c r="A1686" s="276">
        <f t="shared" si="86"/>
        <v>1625</v>
      </c>
      <c r="B1686" s="308" t="s">
        <v>1780</v>
      </c>
      <c r="C1686" s="309">
        <v>48.06</v>
      </c>
      <c r="D1686" s="308" t="str">
        <f t="shared" si="85"/>
        <v>As directed by Engineer in charge</v>
      </c>
      <c r="E1686" s="274" t="s">
        <v>5266</v>
      </c>
      <c r="F1686" s="308" t="s">
        <v>1473</v>
      </c>
      <c r="G1686" s="308" t="s">
        <v>3515</v>
      </c>
      <c r="H1686" s="310">
        <v>1171</v>
      </c>
      <c r="I1686" s="311">
        <v>99</v>
      </c>
      <c r="J1686" s="277">
        <f t="shared" si="84"/>
        <v>1171</v>
      </c>
      <c r="K1686" s="277">
        <f t="shared" si="84"/>
        <v>99</v>
      </c>
    </row>
    <row r="1687" spans="1:11" ht="28.95" customHeight="1" x14ac:dyDescent="0.3">
      <c r="A1687" s="276">
        <f t="shared" si="86"/>
        <v>1626</v>
      </c>
      <c r="B1687" s="308" t="s">
        <v>1780</v>
      </c>
      <c r="C1687" s="309">
        <v>48.07</v>
      </c>
      <c r="D1687" s="308" t="str">
        <f t="shared" si="85"/>
        <v>As directed by Engineer in charge</v>
      </c>
      <c r="E1687" s="274" t="s">
        <v>5267</v>
      </c>
      <c r="F1687" s="308" t="s">
        <v>1473</v>
      </c>
      <c r="G1687" s="308" t="s">
        <v>3515</v>
      </c>
      <c r="H1687" s="310">
        <v>7354</v>
      </c>
      <c r="I1687" s="311">
        <v>239</v>
      </c>
      <c r="J1687" s="277">
        <f t="shared" si="84"/>
        <v>7354</v>
      </c>
      <c r="K1687" s="277">
        <f t="shared" si="84"/>
        <v>239</v>
      </c>
    </row>
    <row r="1688" spans="1:11" ht="28.95" customHeight="1" x14ac:dyDescent="0.3">
      <c r="A1688" s="276">
        <f t="shared" si="86"/>
        <v>1627</v>
      </c>
      <c r="B1688" s="308" t="s">
        <v>1780</v>
      </c>
      <c r="C1688" s="309">
        <v>48.08</v>
      </c>
      <c r="D1688" s="308" t="str">
        <f t="shared" si="85"/>
        <v>As directed by Engineer in charge</v>
      </c>
      <c r="E1688" s="274" t="s">
        <v>5268</v>
      </c>
      <c r="F1688" s="308" t="s">
        <v>1473</v>
      </c>
      <c r="G1688" s="308" t="s">
        <v>3515</v>
      </c>
      <c r="H1688" s="310">
        <v>5675</v>
      </c>
      <c r="I1688" s="311">
        <v>239</v>
      </c>
      <c r="J1688" s="277">
        <f t="shared" si="84"/>
        <v>5675</v>
      </c>
      <c r="K1688" s="277">
        <f t="shared" si="84"/>
        <v>239</v>
      </c>
    </row>
    <row r="1689" spans="1:11" ht="28.95" customHeight="1" x14ac:dyDescent="0.3">
      <c r="A1689" s="276">
        <f t="shared" si="86"/>
        <v>1628</v>
      </c>
      <c r="B1689" s="308" t="s">
        <v>1780</v>
      </c>
      <c r="C1689" s="309">
        <v>48.09</v>
      </c>
      <c r="D1689" s="308" t="str">
        <f t="shared" si="85"/>
        <v>As directed by Engineer in charge</v>
      </c>
      <c r="E1689" s="274" t="s">
        <v>5269</v>
      </c>
      <c r="F1689" s="308" t="s">
        <v>1473</v>
      </c>
      <c r="G1689" s="308" t="s">
        <v>3515</v>
      </c>
      <c r="H1689" s="310">
        <v>6322</v>
      </c>
      <c r="I1689" s="311">
        <v>1000</v>
      </c>
      <c r="J1689" s="277">
        <f t="shared" si="84"/>
        <v>6322</v>
      </c>
      <c r="K1689" s="277">
        <f t="shared" si="84"/>
        <v>1000</v>
      </c>
    </row>
    <row r="1690" spans="1:11" ht="28.95" customHeight="1" x14ac:dyDescent="0.3">
      <c r="A1690" s="276">
        <f t="shared" si="86"/>
        <v>1629</v>
      </c>
      <c r="B1690" s="308" t="s">
        <v>1780</v>
      </c>
      <c r="C1690" s="309">
        <v>48.1</v>
      </c>
      <c r="D1690" s="308" t="str">
        <f t="shared" si="85"/>
        <v>As directed by Engineer in charge</v>
      </c>
      <c r="E1690" s="274" t="s">
        <v>5270</v>
      </c>
      <c r="F1690" s="308" t="s">
        <v>1473</v>
      </c>
      <c r="G1690" s="308" t="s">
        <v>3515</v>
      </c>
      <c r="H1690" s="310">
        <v>10574</v>
      </c>
      <c r="I1690" s="311">
        <v>376</v>
      </c>
      <c r="J1690" s="277">
        <f t="shared" si="84"/>
        <v>10574</v>
      </c>
      <c r="K1690" s="277">
        <f t="shared" si="84"/>
        <v>376</v>
      </c>
    </row>
    <row r="1691" spans="1:11" ht="28.95" customHeight="1" x14ac:dyDescent="0.3">
      <c r="A1691" s="276">
        <f t="shared" si="86"/>
        <v>1630</v>
      </c>
      <c r="B1691" s="308" t="s">
        <v>1766</v>
      </c>
      <c r="C1691" s="309">
        <v>48.11</v>
      </c>
      <c r="D1691" s="308" t="str">
        <f t="shared" si="85"/>
        <v>As directed by Engineer in charge</v>
      </c>
      <c r="E1691" s="274" t="s">
        <v>5271</v>
      </c>
      <c r="F1691" s="308" t="s">
        <v>1473</v>
      </c>
      <c r="G1691" s="308" t="s">
        <v>3515</v>
      </c>
      <c r="H1691" s="310">
        <v>308</v>
      </c>
      <c r="I1691" s="311">
        <v>107</v>
      </c>
      <c r="J1691" s="277">
        <f t="shared" si="84"/>
        <v>308</v>
      </c>
      <c r="K1691" s="277">
        <f t="shared" si="84"/>
        <v>107</v>
      </c>
    </row>
    <row r="1692" spans="1:11" ht="28.95" customHeight="1" x14ac:dyDescent="0.3">
      <c r="A1692" s="276">
        <f t="shared" si="86"/>
        <v>1631</v>
      </c>
      <c r="B1692" s="308" t="s">
        <v>1766</v>
      </c>
      <c r="C1692" s="309">
        <v>48.12</v>
      </c>
      <c r="D1692" s="308" t="str">
        <f t="shared" si="85"/>
        <v>As directed by Engineer in charge</v>
      </c>
      <c r="E1692" s="274" t="s">
        <v>5272</v>
      </c>
      <c r="F1692" s="308" t="s">
        <v>1473</v>
      </c>
      <c r="G1692" s="308" t="s">
        <v>3515</v>
      </c>
      <c r="H1692" s="310">
        <v>200</v>
      </c>
      <c r="I1692" s="311">
        <v>64</v>
      </c>
      <c r="J1692" s="277">
        <f t="shared" si="84"/>
        <v>200</v>
      </c>
      <c r="K1692" s="277">
        <f t="shared" si="84"/>
        <v>64</v>
      </c>
    </row>
    <row r="1693" spans="1:11" ht="28.95" customHeight="1" x14ac:dyDescent="0.3">
      <c r="A1693" s="276">
        <f t="shared" si="86"/>
        <v>1632</v>
      </c>
      <c r="B1693" s="308" t="s">
        <v>1766</v>
      </c>
      <c r="C1693" s="309">
        <v>48.13</v>
      </c>
      <c r="D1693" s="308" t="str">
        <f t="shared" si="85"/>
        <v>As directed by Engineer in charge</v>
      </c>
      <c r="E1693" s="274" t="s">
        <v>5273</v>
      </c>
      <c r="F1693" s="308" t="s">
        <v>1473</v>
      </c>
      <c r="G1693" s="308" t="s">
        <v>3515</v>
      </c>
      <c r="H1693" s="310">
        <v>142</v>
      </c>
      <c r="I1693" s="311">
        <v>54</v>
      </c>
      <c r="J1693" s="277">
        <f t="shared" si="84"/>
        <v>142</v>
      </c>
      <c r="K1693" s="277">
        <f t="shared" si="84"/>
        <v>54</v>
      </c>
    </row>
    <row r="1694" spans="1:11" ht="28.95" customHeight="1" x14ac:dyDescent="0.3">
      <c r="A1694" s="276">
        <f t="shared" si="86"/>
        <v>1633</v>
      </c>
      <c r="B1694" s="308" t="s">
        <v>1766</v>
      </c>
      <c r="C1694" s="309">
        <v>48.14</v>
      </c>
      <c r="D1694" s="308" t="str">
        <f t="shared" si="85"/>
        <v>As directed by Engineer in charge</v>
      </c>
      <c r="E1694" s="274" t="s">
        <v>5274</v>
      </c>
      <c r="F1694" s="308" t="s">
        <v>1473</v>
      </c>
      <c r="G1694" s="308" t="s">
        <v>3515</v>
      </c>
      <c r="H1694" s="310">
        <v>178</v>
      </c>
      <c r="I1694" s="311">
        <v>64</v>
      </c>
      <c r="J1694" s="277">
        <f t="shared" si="84"/>
        <v>178</v>
      </c>
      <c r="K1694" s="277">
        <f t="shared" si="84"/>
        <v>64</v>
      </c>
    </row>
    <row r="1695" spans="1:11" ht="28.95" customHeight="1" x14ac:dyDescent="0.3">
      <c r="A1695" s="276">
        <f t="shared" si="86"/>
        <v>1634</v>
      </c>
      <c r="B1695" s="308" t="s">
        <v>1766</v>
      </c>
      <c r="C1695" s="309">
        <v>48.15</v>
      </c>
      <c r="D1695" s="308" t="str">
        <f t="shared" si="85"/>
        <v>As directed by Engineer in charge</v>
      </c>
      <c r="E1695" s="274" t="s">
        <v>5275</v>
      </c>
      <c r="F1695" s="308" t="s">
        <v>1473</v>
      </c>
      <c r="G1695" s="308" t="s">
        <v>3515</v>
      </c>
      <c r="H1695" s="310">
        <v>200</v>
      </c>
      <c r="I1695" s="311">
        <v>64</v>
      </c>
      <c r="J1695" s="277">
        <f t="shared" si="84"/>
        <v>200</v>
      </c>
      <c r="K1695" s="277">
        <f t="shared" si="84"/>
        <v>64</v>
      </c>
    </row>
    <row r="1696" spans="1:11" ht="28.95" customHeight="1" x14ac:dyDescent="0.3">
      <c r="A1696" s="276">
        <f t="shared" si="86"/>
        <v>1635</v>
      </c>
      <c r="B1696" s="308" t="s">
        <v>1766</v>
      </c>
      <c r="C1696" s="309">
        <v>48.16</v>
      </c>
      <c r="D1696" s="308" t="str">
        <f t="shared" si="85"/>
        <v>As directed by Engineer in charge</v>
      </c>
      <c r="E1696" s="274" t="s">
        <v>5276</v>
      </c>
      <c r="F1696" s="308" t="s">
        <v>1473</v>
      </c>
      <c r="G1696" s="308" t="s">
        <v>3515</v>
      </c>
      <c r="H1696" s="310">
        <v>200</v>
      </c>
      <c r="I1696" s="311">
        <v>64</v>
      </c>
      <c r="J1696" s="277">
        <f t="shared" si="84"/>
        <v>200</v>
      </c>
      <c r="K1696" s="277">
        <f t="shared" si="84"/>
        <v>64</v>
      </c>
    </row>
    <row r="1697" spans="1:11" ht="28.95" customHeight="1" x14ac:dyDescent="0.3">
      <c r="A1697" s="276">
        <f t="shared" si="86"/>
        <v>1636</v>
      </c>
      <c r="B1697" s="308" t="s">
        <v>1766</v>
      </c>
      <c r="C1697" s="309">
        <v>48.17</v>
      </c>
      <c r="D1697" s="308" t="str">
        <f t="shared" si="85"/>
        <v>As directed by Engineer in charge</v>
      </c>
      <c r="E1697" s="274" t="s">
        <v>5277</v>
      </c>
      <c r="F1697" s="308" t="s">
        <v>1473</v>
      </c>
      <c r="G1697" s="308" t="s">
        <v>3515</v>
      </c>
      <c r="H1697" s="310">
        <v>87</v>
      </c>
      <c r="I1697" s="311">
        <v>64</v>
      </c>
      <c r="J1697" s="277">
        <f t="shared" si="84"/>
        <v>87</v>
      </c>
      <c r="K1697" s="277">
        <f t="shared" si="84"/>
        <v>64</v>
      </c>
    </row>
    <row r="1698" spans="1:11" ht="28.95" customHeight="1" x14ac:dyDescent="0.3">
      <c r="A1698" s="276"/>
      <c r="B1698" s="308" t="s">
        <v>1781</v>
      </c>
      <c r="C1698" s="309">
        <v>48.18</v>
      </c>
      <c r="D1698" s="308" t="str">
        <f t="shared" si="85"/>
        <v>As directed by Engineer in charge</v>
      </c>
      <c r="E1698" s="274" t="s">
        <v>44</v>
      </c>
      <c r="F1698" s="308" t="s">
        <v>1473</v>
      </c>
      <c r="G1698" s="308" t="s">
        <v>3515</v>
      </c>
      <c r="H1698" s="310"/>
      <c r="I1698" s="311"/>
      <c r="J1698" s="277">
        <f t="shared" si="84"/>
        <v>0</v>
      </c>
      <c r="K1698" s="277">
        <f t="shared" si="84"/>
        <v>0</v>
      </c>
    </row>
    <row r="1699" spans="1:11" ht="28.95" customHeight="1" x14ac:dyDescent="0.3">
      <c r="A1699" s="276">
        <f>A1697+1</f>
        <v>1637</v>
      </c>
      <c r="B1699" s="308" t="s">
        <v>1781</v>
      </c>
      <c r="C1699" s="309">
        <v>48.19</v>
      </c>
      <c r="D1699" s="308" t="str">
        <f t="shared" si="85"/>
        <v>As directed by Engineer in charge</v>
      </c>
      <c r="E1699" s="274" t="s">
        <v>5278</v>
      </c>
      <c r="F1699" s="308" t="s">
        <v>1473</v>
      </c>
      <c r="G1699" s="308" t="s">
        <v>3515</v>
      </c>
      <c r="H1699" s="310">
        <v>410</v>
      </c>
      <c r="I1699" s="311">
        <v>78</v>
      </c>
      <c r="J1699" s="277">
        <f t="shared" si="84"/>
        <v>410</v>
      </c>
      <c r="K1699" s="277">
        <f t="shared" si="84"/>
        <v>78</v>
      </c>
    </row>
    <row r="1700" spans="1:11" ht="28.95" customHeight="1" x14ac:dyDescent="0.3">
      <c r="A1700" s="276">
        <f t="shared" si="86"/>
        <v>1638</v>
      </c>
      <c r="B1700" s="308" t="s">
        <v>1782</v>
      </c>
      <c r="C1700" s="309">
        <v>48.2</v>
      </c>
      <c r="D1700" s="308" t="str">
        <f t="shared" si="85"/>
        <v>As directed by Engineer in charge</v>
      </c>
      <c r="E1700" s="274" t="s">
        <v>5279</v>
      </c>
      <c r="F1700" s="308" t="s">
        <v>1473</v>
      </c>
      <c r="G1700" s="308" t="s">
        <v>3515</v>
      </c>
      <c r="H1700" s="310">
        <v>3603</v>
      </c>
      <c r="I1700" s="311">
        <v>670</v>
      </c>
      <c r="J1700" s="277">
        <f t="shared" si="84"/>
        <v>3603</v>
      </c>
      <c r="K1700" s="277">
        <f t="shared" si="84"/>
        <v>670</v>
      </c>
    </row>
    <row r="1701" spans="1:11" ht="28.95" customHeight="1" x14ac:dyDescent="0.3">
      <c r="A1701" s="276">
        <f t="shared" si="86"/>
        <v>1639</v>
      </c>
      <c r="B1701" s="308" t="s">
        <v>1782</v>
      </c>
      <c r="C1701" s="309">
        <v>48.21</v>
      </c>
      <c r="D1701" s="308" t="str">
        <f t="shared" si="85"/>
        <v>As directed by Engineer in charge</v>
      </c>
      <c r="E1701" s="274" t="s">
        <v>5280</v>
      </c>
      <c r="F1701" s="308" t="s">
        <v>1473</v>
      </c>
      <c r="G1701" s="308" t="s">
        <v>3515</v>
      </c>
      <c r="H1701" s="310">
        <v>5392</v>
      </c>
      <c r="I1701" s="311">
        <v>226</v>
      </c>
      <c r="J1701" s="277">
        <f t="shared" si="84"/>
        <v>5392</v>
      </c>
      <c r="K1701" s="277">
        <f t="shared" si="84"/>
        <v>226</v>
      </c>
    </row>
    <row r="1702" spans="1:11" ht="28.95" customHeight="1" x14ac:dyDescent="0.3">
      <c r="A1702" s="276">
        <f t="shared" si="86"/>
        <v>1640</v>
      </c>
      <c r="B1702" s="308" t="s">
        <v>1782</v>
      </c>
      <c r="C1702" s="309">
        <v>48.22</v>
      </c>
      <c r="D1702" s="308" t="str">
        <f t="shared" si="85"/>
        <v>As directed by Engineer in charge</v>
      </c>
      <c r="E1702" s="274" t="s">
        <v>5281</v>
      </c>
      <c r="F1702" s="308" t="s">
        <v>1473</v>
      </c>
      <c r="G1702" s="308" t="s">
        <v>3515</v>
      </c>
      <c r="H1702" s="310">
        <v>9462</v>
      </c>
      <c r="I1702" s="311">
        <v>0</v>
      </c>
      <c r="J1702" s="277">
        <f t="shared" si="84"/>
        <v>9462</v>
      </c>
      <c r="K1702" s="277">
        <f t="shared" si="84"/>
        <v>0</v>
      </c>
    </row>
    <row r="1703" spans="1:11" ht="28.95" customHeight="1" x14ac:dyDescent="0.3">
      <c r="A1703" s="276">
        <f t="shared" si="86"/>
        <v>1641</v>
      </c>
      <c r="B1703" s="308" t="s">
        <v>1782</v>
      </c>
      <c r="C1703" s="309">
        <v>48.23</v>
      </c>
      <c r="D1703" s="308" t="str">
        <f t="shared" si="85"/>
        <v>As directed by Engineer in charge</v>
      </c>
      <c r="E1703" s="274" t="s">
        <v>5282</v>
      </c>
      <c r="F1703" s="308" t="s">
        <v>1473</v>
      </c>
      <c r="G1703" s="308" t="s">
        <v>3515</v>
      </c>
      <c r="H1703" s="310">
        <v>16061</v>
      </c>
      <c r="I1703" s="311">
        <v>984</v>
      </c>
      <c r="J1703" s="277">
        <f t="shared" si="84"/>
        <v>16061</v>
      </c>
      <c r="K1703" s="277">
        <f t="shared" si="84"/>
        <v>984</v>
      </c>
    </row>
    <row r="1704" spans="1:11" ht="28.95" customHeight="1" x14ac:dyDescent="0.3">
      <c r="A1704" s="276">
        <f t="shared" si="86"/>
        <v>1642</v>
      </c>
      <c r="B1704" s="308" t="s">
        <v>1782</v>
      </c>
      <c r="C1704" s="309">
        <v>48.24</v>
      </c>
      <c r="D1704" s="308" t="str">
        <f t="shared" si="85"/>
        <v>As directed by Engineer in charge</v>
      </c>
      <c r="E1704" s="274" t="s">
        <v>5283</v>
      </c>
      <c r="F1704" s="308" t="s">
        <v>1473</v>
      </c>
      <c r="G1704" s="308" t="s">
        <v>3515</v>
      </c>
      <c r="H1704" s="310">
        <v>17018</v>
      </c>
      <c r="I1704" s="311">
        <v>984</v>
      </c>
      <c r="J1704" s="277">
        <f t="shared" si="84"/>
        <v>17018</v>
      </c>
      <c r="K1704" s="277">
        <f t="shared" si="84"/>
        <v>984</v>
      </c>
    </row>
    <row r="1705" spans="1:11" ht="28.95" customHeight="1" x14ac:dyDescent="0.3">
      <c r="A1705" s="276">
        <f t="shared" si="86"/>
        <v>1643</v>
      </c>
      <c r="B1705" s="308" t="s">
        <v>1783</v>
      </c>
      <c r="C1705" s="309">
        <v>48.25</v>
      </c>
      <c r="D1705" s="308" t="str">
        <f t="shared" si="85"/>
        <v>As directed by Engineer in
charge</v>
      </c>
      <c r="E1705" s="274" t="s">
        <v>5284</v>
      </c>
      <c r="F1705" s="308" t="s">
        <v>4470</v>
      </c>
      <c r="G1705" s="308" t="s">
        <v>3437</v>
      </c>
      <c r="H1705" s="310">
        <v>3043.0289999999995</v>
      </c>
      <c r="I1705" s="311">
        <v>238.249</v>
      </c>
      <c r="J1705" s="277">
        <f t="shared" si="84"/>
        <v>3044</v>
      </c>
      <c r="K1705" s="277">
        <f t="shared" si="84"/>
        <v>239</v>
      </c>
    </row>
    <row r="1706" spans="1:11" ht="28.95" customHeight="1" x14ac:dyDescent="0.3">
      <c r="A1706" s="276"/>
      <c r="B1706" s="308" t="s">
        <v>1783</v>
      </c>
      <c r="C1706" s="309">
        <v>48.26</v>
      </c>
      <c r="D1706" s="308" t="str">
        <f t="shared" si="85"/>
        <v>As directed by Engineer in
charge</v>
      </c>
      <c r="E1706" s="274" t="s">
        <v>44</v>
      </c>
      <c r="F1706" s="308" t="s">
        <v>4470</v>
      </c>
      <c r="G1706" s="308" t="s">
        <v>3437</v>
      </c>
      <c r="H1706" s="310"/>
      <c r="I1706" s="311"/>
      <c r="J1706" s="277">
        <f t="shared" si="84"/>
        <v>0</v>
      </c>
      <c r="K1706" s="277">
        <f t="shared" si="84"/>
        <v>0</v>
      </c>
    </row>
    <row r="1707" spans="1:11" ht="28.95" customHeight="1" x14ac:dyDescent="0.3">
      <c r="A1707" s="276">
        <f>A1705+1</f>
        <v>1644</v>
      </c>
      <c r="B1707" s="308" t="s">
        <v>1783</v>
      </c>
      <c r="C1707" s="309">
        <v>48.27</v>
      </c>
      <c r="D1707" s="308" t="str">
        <f t="shared" si="85"/>
        <v>As directed by Engineer in
charge</v>
      </c>
      <c r="E1707" s="274" t="s">
        <v>739</v>
      </c>
      <c r="F1707" s="308" t="s">
        <v>4470</v>
      </c>
      <c r="G1707" s="308" t="s">
        <v>3437</v>
      </c>
      <c r="H1707" s="310">
        <v>2399.067</v>
      </c>
      <c r="I1707" s="311">
        <v>231</v>
      </c>
      <c r="J1707" s="277">
        <f t="shared" si="84"/>
        <v>2400</v>
      </c>
      <c r="K1707" s="277">
        <f t="shared" si="84"/>
        <v>231</v>
      </c>
    </row>
    <row r="1708" spans="1:11" ht="28.95" customHeight="1" x14ac:dyDescent="0.3">
      <c r="A1708" s="276">
        <f t="shared" si="86"/>
        <v>1645</v>
      </c>
      <c r="B1708" s="308" t="s">
        <v>1783</v>
      </c>
      <c r="C1708" s="309">
        <v>48.28</v>
      </c>
      <c r="D1708" s="308" t="str">
        <f t="shared" si="85"/>
        <v>As directed by Engineer in
charge</v>
      </c>
      <c r="E1708" s="274" t="s">
        <v>740</v>
      </c>
      <c r="F1708" s="308" t="s">
        <v>4470</v>
      </c>
      <c r="G1708" s="308" t="s">
        <v>3437</v>
      </c>
      <c r="H1708" s="310">
        <v>1192.6969999999999</v>
      </c>
      <c r="I1708" s="311">
        <v>231</v>
      </c>
      <c r="J1708" s="277">
        <f t="shared" si="84"/>
        <v>1193</v>
      </c>
      <c r="K1708" s="277">
        <f t="shared" si="84"/>
        <v>231</v>
      </c>
    </row>
    <row r="1709" spans="1:11" ht="28.95" customHeight="1" x14ac:dyDescent="0.3">
      <c r="A1709" s="276"/>
      <c r="B1709" s="308" t="s">
        <v>1783</v>
      </c>
      <c r="C1709" s="309">
        <v>48.29</v>
      </c>
      <c r="D1709" s="308"/>
      <c r="E1709" s="274" t="s">
        <v>44</v>
      </c>
      <c r="F1709" s="308"/>
      <c r="G1709" s="308"/>
      <c r="H1709" s="310"/>
      <c r="I1709" s="311"/>
      <c r="J1709" s="277">
        <f t="shared" si="84"/>
        <v>0</v>
      </c>
      <c r="K1709" s="277">
        <f t="shared" si="84"/>
        <v>0</v>
      </c>
    </row>
    <row r="1710" spans="1:11" ht="28.95" customHeight="1" x14ac:dyDescent="0.3">
      <c r="A1710" s="276">
        <f>A1708+1</f>
        <v>1646</v>
      </c>
      <c r="B1710" s="308" t="s">
        <v>1783</v>
      </c>
      <c r="C1710" s="309">
        <v>48.3</v>
      </c>
      <c r="D1710" s="308" t="str">
        <f t="shared" si="85"/>
        <v>As directed by Engineer in charge</v>
      </c>
      <c r="E1710" s="274" t="s">
        <v>5285</v>
      </c>
      <c r="F1710" s="308" t="s">
        <v>1473</v>
      </c>
      <c r="G1710" s="308" t="s">
        <v>3437</v>
      </c>
      <c r="H1710" s="310">
        <v>17844</v>
      </c>
      <c r="I1710" s="311">
        <v>782</v>
      </c>
      <c r="J1710" s="277">
        <f t="shared" si="84"/>
        <v>17844</v>
      </c>
      <c r="K1710" s="277">
        <f t="shared" si="84"/>
        <v>782</v>
      </c>
    </row>
    <row r="1711" spans="1:11" ht="28.95" customHeight="1" x14ac:dyDescent="0.3">
      <c r="A1711" s="276">
        <f t="shared" si="86"/>
        <v>1647</v>
      </c>
      <c r="B1711" s="308" t="s">
        <v>1783</v>
      </c>
      <c r="C1711" s="309">
        <v>48.31</v>
      </c>
      <c r="D1711" s="308" t="str">
        <f t="shared" si="85"/>
        <v>As directed by Engineer in charge</v>
      </c>
      <c r="E1711" s="274" t="s">
        <v>5286</v>
      </c>
      <c r="F1711" s="308" t="s">
        <v>1473</v>
      </c>
      <c r="G1711" s="308" t="s">
        <v>3437</v>
      </c>
      <c r="H1711" s="310">
        <v>10391</v>
      </c>
      <c r="I1711" s="311">
        <v>1028</v>
      </c>
      <c r="J1711" s="277">
        <f t="shared" si="84"/>
        <v>10391</v>
      </c>
      <c r="K1711" s="277">
        <f t="shared" si="84"/>
        <v>1028</v>
      </c>
    </row>
    <row r="1712" spans="1:11" ht="28.95" customHeight="1" x14ac:dyDescent="0.3">
      <c r="A1712" s="276">
        <f t="shared" si="86"/>
        <v>1648</v>
      </c>
      <c r="B1712" s="308" t="s">
        <v>1783</v>
      </c>
      <c r="C1712" s="309">
        <v>48.32</v>
      </c>
      <c r="D1712" s="308" t="str">
        <f t="shared" si="85"/>
        <v>As directed by Engineer in charge</v>
      </c>
      <c r="E1712" s="274" t="s">
        <v>5287</v>
      </c>
      <c r="F1712" s="308" t="s">
        <v>1473</v>
      </c>
      <c r="G1712" s="308" t="s">
        <v>3437</v>
      </c>
      <c r="H1712" s="310">
        <v>6055</v>
      </c>
      <c r="I1712" s="311">
        <v>1564</v>
      </c>
      <c r="J1712" s="277">
        <f t="shared" si="84"/>
        <v>6055</v>
      </c>
      <c r="K1712" s="277">
        <f t="shared" si="84"/>
        <v>1564</v>
      </c>
    </row>
    <row r="1713" spans="1:11" ht="28.95" customHeight="1" x14ac:dyDescent="0.3">
      <c r="A1713" s="276">
        <f t="shared" si="86"/>
        <v>1649</v>
      </c>
      <c r="B1713" s="308" t="s">
        <v>1783</v>
      </c>
      <c r="C1713" s="309">
        <v>48.33</v>
      </c>
      <c r="D1713" s="308" t="str">
        <f t="shared" si="85"/>
        <v>As directed by Engineer in charge</v>
      </c>
      <c r="E1713" s="274" t="s">
        <v>5288</v>
      </c>
      <c r="F1713" s="308" t="s">
        <v>1473</v>
      </c>
      <c r="G1713" s="308" t="s">
        <v>3437</v>
      </c>
      <c r="H1713" s="310">
        <v>14866</v>
      </c>
      <c r="I1713" s="311">
        <v>1095</v>
      </c>
      <c r="J1713" s="277">
        <f t="shared" si="84"/>
        <v>14866</v>
      </c>
      <c r="K1713" s="277">
        <f t="shared" si="84"/>
        <v>1095</v>
      </c>
    </row>
    <row r="1714" spans="1:11" ht="28.95" customHeight="1" x14ac:dyDescent="0.3">
      <c r="A1714" s="276">
        <f t="shared" si="86"/>
        <v>1650</v>
      </c>
      <c r="B1714" s="308" t="s">
        <v>1783</v>
      </c>
      <c r="C1714" s="309">
        <v>48.34</v>
      </c>
      <c r="D1714" s="308" t="str">
        <f t="shared" si="85"/>
        <v>As directed by Engineer in
charge</v>
      </c>
      <c r="E1714" s="274" t="s">
        <v>5289</v>
      </c>
      <c r="F1714" s="308" t="s">
        <v>4470</v>
      </c>
      <c r="G1714" s="308" t="s">
        <v>3437</v>
      </c>
      <c r="H1714" s="310">
        <v>5485</v>
      </c>
      <c r="I1714" s="311">
        <v>321</v>
      </c>
      <c r="J1714" s="277">
        <f t="shared" si="84"/>
        <v>5485</v>
      </c>
      <c r="K1714" s="277">
        <f t="shared" si="84"/>
        <v>321</v>
      </c>
    </row>
    <row r="1715" spans="1:11" ht="28.95" customHeight="1" x14ac:dyDescent="0.3">
      <c r="A1715" s="276">
        <f t="shared" si="86"/>
        <v>1651</v>
      </c>
      <c r="B1715" s="308" t="s">
        <v>1783</v>
      </c>
      <c r="C1715" s="309">
        <v>48.35</v>
      </c>
      <c r="D1715" s="308" t="str">
        <f t="shared" si="85"/>
        <v>As directed by Engineer in charge</v>
      </c>
      <c r="E1715" s="274" t="s">
        <v>5290</v>
      </c>
      <c r="F1715" s="308" t="s">
        <v>1473</v>
      </c>
      <c r="G1715" s="308" t="s">
        <v>3437</v>
      </c>
      <c r="H1715" s="310">
        <v>19889</v>
      </c>
      <c r="I1715" s="311">
        <v>1564</v>
      </c>
      <c r="J1715" s="277">
        <f t="shared" si="84"/>
        <v>19889</v>
      </c>
      <c r="K1715" s="277">
        <f t="shared" si="84"/>
        <v>1564</v>
      </c>
    </row>
    <row r="1716" spans="1:11" ht="28.95" customHeight="1" x14ac:dyDescent="0.3">
      <c r="A1716" s="276">
        <f t="shared" si="86"/>
        <v>1652</v>
      </c>
      <c r="B1716" s="308" t="s">
        <v>1783</v>
      </c>
      <c r="C1716" s="309">
        <v>48.36</v>
      </c>
      <c r="D1716" s="308" t="str">
        <f t="shared" si="85"/>
        <v>As directed by Engineer in charge</v>
      </c>
      <c r="E1716" s="274" t="s">
        <v>5291</v>
      </c>
      <c r="F1716" s="308" t="s">
        <v>1473</v>
      </c>
      <c r="G1716" s="308" t="s">
        <v>3437</v>
      </c>
      <c r="H1716" s="310">
        <v>24356</v>
      </c>
      <c r="I1716" s="311">
        <v>1564</v>
      </c>
      <c r="J1716" s="277">
        <f t="shared" si="84"/>
        <v>24356</v>
      </c>
      <c r="K1716" s="277">
        <f t="shared" si="84"/>
        <v>1564</v>
      </c>
    </row>
    <row r="1717" spans="1:11" ht="28.95" customHeight="1" x14ac:dyDescent="0.3">
      <c r="A1717" s="276">
        <f t="shared" si="86"/>
        <v>1653</v>
      </c>
      <c r="B1717" s="308" t="s">
        <v>1783</v>
      </c>
      <c r="C1717" s="309">
        <v>48.37</v>
      </c>
      <c r="D1717" s="308" t="str">
        <f t="shared" si="85"/>
        <v>As directed by Engineer in charge</v>
      </c>
      <c r="E1717" s="274" t="s">
        <v>5292</v>
      </c>
      <c r="F1717" s="308" t="s">
        <v>1473</v>
      </c>
      <c r="G1717" s="308" t="s">
        <v>3437</v>
      </c>
      <c r="H1717" s="310">
        <v>23429</v>
      </c>
      <c r="I1717" s="311">
        <v>624</v>
      </c>
      <c r="J1717" s="277">
        <f t="shared" si="84"/>
        <v>23429</v>
      </c>
      <c r="K1717" s="277">
        <f t="shared" si="84"/>
        <v>624</v>
      </c>
    </row>
    <row r="1718" spans="1:11" ht="28.95" customHeight="1" x14ac:dyDescent="0.3">
      <c r="A1718" s="276">
        <f t="shared" si="86"/>
        <v>1654</v>
      </c>
      <c r="B1718" s="308" t="s">
        <v>1783</v>
      </c>
      <c r="C1718" s="309">
        <v>48.38</v>
      </c>
      <c r="D1718" s="308" t="str">
        <f t="shared" si="85"/>
        <v>As directed by Engineer in charge</v>
      </c>
      <c r="E1718" s="274" t="s">
        <v>5293</v>
      </c>
      <c r="F1718" s="308" t="s">
        <v>1473</v>
      </c>
      <c r="G1718" s="308" t="s">
        <v>3437</v>
      </c>
      <c r="H1718" s="310">
        <v>7234</v>
      </c>
      <c r="I1718" s="311">
        <v>1564</v>
      </c>
      <c r="J1718" s="277">
        <f t="shared" si="84"/>
        <v>7234</v>
      </c>
      <c r="K1718" s="277">
        <f t="shared" si="84"/>
        <v>1564</v>
      </c>
    </row>
    <row r="1719" spans="1:11" ht="28.95" customHeight="1" x14ac:dyDescent="0.3">
      <c r="A1719" s="276">
        <f t="shared" si="86"/>
        <v>1655</v>
      </c>
      <c r="B1719" s="308" t="s">
        <v>1783</v>
      </c>
      <c r="C1719" s="309">
        <v>48.39</v>
      </c>
      <c r="D1719" s="308" t="str">
        <f t="shared" si="85"/>
        <v>As directed by
Engineer in charge</v>
      </c>
      <c r="E1719" s="274" t="s">
        <v>5294</v>
      </c>
      <c r="F1719" s="308" t="s">
        <v>4279</v>
      </c>
      <c r="G1719" s="308" t="s">
        <v>3437</v>
      </c>
      <c r="H1719" s="310">
        <v>2364</v>
      </c>
      <c r="I1719" s="311">
        <v>223</v>
      </c>
      <c r="J1719" s="277">
        <f t="shared" si="84"/>
        <v>2364</v>
      </c>
      <c r="K1719" s="277">
        <f t="shared" si="84"/>
        <v>223</v>
      </c>
    </row>
    <row r="1720" spans="1:11" ht="28.95" customHeight="1" x14ac:dyDescent="0.3">
      <c r="A1720" s="276">
        <f t="shared" si="86"/>
        <v>1656</v>
      </c>
      <c r="B1720" s="308" t="s">
        <v>1783</v>
      </c>
      <c r="C1720" s="309">
        <v>48.4</v>
      </c>
      <c r="D1720" s="308" t="str">
        <f t="shared" si="85"/>
        <v>As directed by Engineer in charge</v>
      </c>
      <c r="E1720" s="274" t="s">
        <v>743</v>
      </c>
      <c r="F1720" s="308" t="s">
        <v>1473</v>
      </c>
      <c r="G1720" s="308" t="s">
        <v>3437</v>
      </c>
      <c r="H1720" s="310">
        <v>11080.575000000001</v>
      </c>
      <c r="I1720" s="311">
        <v>1935.395</v>
      </c>
      <c r="J1720" s="277">
        <f t="shared" si="84"/>
        <v>11081</v>
      </c>
      <c r="K1720" s="277">
        <f t="shared" si="84"/>
        <v>1936</v>
      </c>
    </row>
    <row r="1721" spans="1:11" ht="28.95" customHeight="1" x14ac:dyDescent="0.3">
      <c r="A1721" s="276">
        <f t="shared" si="86"/>
        <v>1657</v>
      </c>
      <c r="B1721" s="308" t="s">
        <v>1783</v>
      </c>
      <c r="C1721" s="309">
        <v>48.41</v>
      </c>
      <c r="D1721" s="308" t="str">
        <f t="shared" si="85"/>
        <v>As directed by Engineer in charge</v>
      </c>
      <c r="E1721" s="274" t="s">
        <v>5295</v>
      </c>
      <c r="F1721" s="308" t="s">
        <v>1473</v>
      </c>
      <c r="G1721" s="308" t="s">
        <v>3437</v>
      </c>
      <c r="H1721" s="310">
        <v>30447</v>
      </c>
      <c r="I1721" s="311">
        <v>1990</v>
      </c>
      <c r="J1721" s="277">
        <f t="shared" si="84"/>
        <v>30447</v>
      </c>
      <c r="K1721" s="277">
        <f t="shared" si="84"/>
        <v>1990</v>
      </c>
    </row>
    <row r="1722" spans="1:11" ht="28.95" customHeight="1" x14ac:dyDescent="0.3">
      <c r="A1722" s="276">
        <f t="shared" si="86"/>
        <v>1658</v>
      </c>
      <c r="B1722" s="308" t="s">
        <v>1783</v>
      </c>
      <c r="C1722" s="309">
        <v>48.42</v>
      </c>
      <c r="D1722" s="308" t="str">
        <f t="shared" si="85"/>
        <v>As directed by Engineer in charge</v>
      </c>
      <c r="E1722" s="274" t="s">
        <v>5296</v>
      </c>
      <c r="F1722" s="308" t="s">
        <v>1473</v>
      </c>
      <c r="G1722" s="308" t="s">
        <v>3437</v>
      </c>
      <c r="H1722" s="310">
        <v>3358</v>
      </c>
      <c r="I1722" s="311">
        <v>1651</v>
      </c>
      <c r="J1722" s="277">
        <f t="shared" si="84"/>
        <v>3358</v>
      </c>
      <c r="K1722" s="277">
        <f t="shared" si="84"/>
        <v>1651</v>
      </c>
    </row>
    <row r="1723" spans="1:11" ht="28.95" customHeight="1" x14ac:dyDescent="0.3">
      <c r="A1723" s="276">
        <f t="shared" si="86"/>
        <v>1659</v>
      </c>
      <c r="B1723" s="308" t="s">
        <v>1783</v>
      </c>
      <c r="C1723" s="309">
        <v>48.43</v>
      </c>
      <c r="D1723" s="308" t="str">
        <f t="shared" si="85"/>
        <v>As directed by Engineer in charge</v>
      </c>
      <c r="E1723" s="274" t="s">
        <v>5297</v>
      </c>
      <c r="F1723" s="308" t="s">
        <v>1473</v>
      </c>
      <c r="G1723" s="308" t="s">
        <v>3437</v>
      </c>
      <c r="H1723" s="310">
        <v>18575</v>
      </c>
      <c r="I1723" s="311">
        <v>1564</v>
      </c>
      <c r="J1723" s="277">
        <f t="shared" si="84"/>
        <v>18575</v>
      </c>
      <c r="K1723" s="277">
        <f t="shared" si="84"/>
        <v>1564</v>
      </c>
    </row>
    <row r="1724" spans="1:11" ht="28.95" customHeight="1" x14ac:dyDescent="0.3">
      <c r="A1724" s="276">
        <f t="shared" si="86"/>
        <v>1660</v>
      </c>
      <c r="B1724" s="308" t="s">
        <v>1783</v>
      </c>
      <c r="C1724" s="309">
        <v>48.44</v>
      </c>
      <c r="D1724" s="308" t="str">
        <f t="shared" si="85"/>
        <v>As directed by Engineer in
charge</v>
      </c>
      <c r="E1724" s="274" t="s">
        <v>5298</v>
      </c>
      <c r="F1724" s="308" t="s">
        <v>4470</v>
      </c>
      <c r="G1724" s="308" t="s">
        <v>3437</v>
      </c>
      <c r="H1724" s="310">
        <v>18037</v>
      </c>
      <c r="I1724" s="311">
        <v>659</v>
      </c>
      <c r="J1724" s="277">
        <f t="shared" si="84"/>
        <v>18037</v>
      </c>
      <c r="K1724" s="277">
        <f t="shared" si="84"/>
        <v>659</v>
      </c>
    </row>
    <row r="1725" spans="1:11" ht="28.95" customHeight="1" x14ac:dyDescent="0.3">
      <c r="A1725" s="276">
        <f t="shared" si="86"/>
        <v>1661</v>
      </c>
      <c r="B1725" s="308" t="s">
        <v>1783</v>
      </c>
      <c r="C1725" s="309">
        <v>48.45</v>
      </c>
      <c r="D1725" s="308" t="str">
        <f t="shared" si="85"/>
        <v>As directed by Engineer in charge</v>
      </c>
      <c r="E1725" s="274" t="s">
        <v>5299</v>
      </c>
      <c r="F1725" s="308" t="s">
        <v>1473</v>
      </c>
      <c r="G1725" s="308" t="s">
        <v>3437</v>
      </c>
      <c r="H1725" s="310">
        <v>18013</v>
      </c>
      <c r="I1725" s="311">
        <v>625</v>
      </c>
      <c r="J1725" s="277">
        <f t="shared" si="84"/>
        <v>18013</v>
      </c>
      <c r="K1725" s="277">
        <f t="shared" si="84"/>
        <v>625</v>
      </c>
    </row>
    <row r="1726" spans="1:11" ht="28.95" customHeight="1" x14ac:dyDescent="0.3">
      <c r="A1726" s="276">
        <f t="shared" si="86"/>
        <v>1662</v>
      </c>
      <c r="B1726" s="308" t="s">
        <v>1784</v>
      </c>
      <c r="C1726" s="309">
        <v>48.46</v>
      </c>
      <c r="D1726" s="308" t="str">
        <f t="shared" si="85"/>
        <v>As directed by Engineer in charge</v>
      </c>
      <c r="E1726" s="274" t="s">
        <v>5300</v>
      </c>
      <c r="F1726" s="308" t="s">
        <v>1473</v>
      </c>
      <c r="G1726" s="308" t="s">
        <v>3437</v>
      </c>
      <c r="H1726" s="310">
        <v>51500</v>
      </c>
      <c r="I1726" s="311">
        <v>14047</v>
      </c>
      <c r="J1726" s="277">
        <f t="shared" si="84"/>
        <v>51500</v>
      </c>
      <c r="K1726" s="277">
        <f t="shared" si="84"/>
        <v>14047</v>
      </c>
    </row>
    <row r="1727" spans="1:11" ht="28.95" customHeight="1" x14ac:dyDescent="0.3">
      <c r="A1727" s="276">
        <f t="shared" si="86"/>
        <v>1663</v>
      </c>
      <c r="B1727" s="308" t="s">
        <v>1784</v>
      </c>
      <c r="C1727" s="309">
        <v>48.47</v>
      </c>
      <c r="D1727" s="308" t="str">
        <f t="shared" si="85"/>
        <v>As directed by Engineer in charge</v>
      </c>
      <c r="E1727" s="274" t="s">
        <v>5301</v>
      </c>
      <c r="F1727" s="308" t="s">
        <v>1473</v>
      </c>
      <c r="G1727" s="308" t="s">
        <v>3437</v>
      </c>
      <c r="H1727" s="310">
        <v>91300</v>
      </c>
      <c r="I1727" s="311">
        <v>18098</v>
      </c>
      <c r="J1727" s="277">
        <f t="shared" si="84"/>
        <v>91300</v>
      </c>
      <c r="K1727" s="277">
        <f t="shared" si="84"/>
        <v>18098</v>
      </c>
    </row>
    <row r="1728" spans="1:11" ht="28.95" customHeight="1" x14ac:dyDescent="0.3">
      <c r="A1728" s="276">
        <f t="shared" si="86"/>
        <v>1664</v>
      </c>
      <c r="B1728" s="308" t="s">
        <v>1784</v>
      </c>
      <c r="C1728" s="309">
        <v>48.48</v>
      </c>
      <c r="D1728" s="308" t="str">
        <f t="shared" si="85"/>
        <v>As directed by Engineer in charge</v>
      </c>
      <c r="E1728" s="274" t="s">
        <v>5302</v>
      </c>
      <c r="F1728" s="308" t="s">
        <v>1473</v>
      </c>
      <c r="G1728" s="308" t="s">
        <v>3464</v>
      </c>
      <c r="H1728" s="310">
        <v>416</v>
      </c>
      <c r="I1728" s="311">
        <v>91</v>
      </c>
      <c r="J1728" s="277">
        <f t="shared" si="84"/>
        <v>416</v>
      </c>
      <c r="K1728" s="277">
        <f t="shared" si="84"/>
        <v>91</v>
      </c>
    </row>
    <row r="1729" spans="1:11" ht="28.95" customHeight="1" x14ac:dyDescent="0.3">
      <c r="A1729" s="276">
        <f t="shared" si="86"/>
        <v>1665</v>
      </c>
      <c r="B1729" s="308" t="s">
        <v>1784</v>
      </c>
      <c r="C1729" s="309">
        <v>48.49</v>
      </c>
      <c r="D1729" s="308" t="str">
        <f t="shared" si="85"/>
        <v>As directed by Engineer in charge</v>
      </c>
      <c r="E1729" s="274" t="s">
        <v>5303</v>
      </c>
      <c r="F1729" s="308" t="s">
        <v>1473</v>
      </c>
      <c r="G1729" s="308" t="s">
        <v>3464</v>
      </c>
      <c r="H1729" s="310">
        <v>494</v>
      </c>
      <c r="I1729" s="311">
        <v>18</v>
      </c>
      <c r="J1729" s="277">
        <f t="shared" si="84"/>
        <v>494</v>
      </c>
      <c r="K1729" s="277">
        <f t="shared" si="84"/>
        <v>18</v>
      </c>
    </row>
    <row r="1730" spans="1:11" ht="28.95" customHeight="1" x14ac:dyDescent="0.3">
      <c r="A1730" s="276">
        <f t="shared" si="86"/>
        <v>1666</v>
      </c>
      <c r="B1730" s="308" t="s">
        <v>1784</v>
      </c>
      <c r="C1730" s="309">
        <v>48.5</v>
      </c>
      <c r="D1730" s="308" t="str">
        <f t="shared" si="85"/>
        <v>As directed by Engineer in charge</v>
      </c>
      <c r="E1730" s="274" t="s">
        <v>5304</v>
      </c>
      <c r="F1730" s="308" t="s">
        <v>1473</v>
      </c>
      <c r="G1730" s="308" t="s">
        <v>3437</v>
      </c>
      <c r="H1730" s="310">
        <v>339</v>
      </c>
      <c r="I1730" s="311">
        <v>7.0058999999999996</v>
      </c>
      <c r="J1730" s="277">
        <f t="shared" si="84"/>
        <v>339</v>
      </c>
      <c r="K1730" s="277">
        <f t="shared" si="84"/>
        <v>8</v>
      </c>
    </row>
    <row r="1731" spans="1:11" ht="28.95" customHeight="1" x14ac:dyDescent="0.3">
      <c r="A1731" s="276">
        <f t="shared" si="86"/>
        <v>1667</v>
      </c>
      <c r="B1731" s="308" t="s">
        <v>1784</v>
      </c>
      <c r="C1731" s="309">
        <v>48.51</v>
      </c>
      <c r="D1731" s="308" t="str">
        <f t="shared" si="85"/>
        <v>As directed by Engineer in
charge</v>
      </c>
      <c r="E1731" s="274" t="s">
        <v>5305</v>
      </c>
      <c r="F1731" s="308" t="s">
        <v>4470</v>
      </c>
      <c r="G1731" s="308" t="s">
        <v>3438</v>
      </c>
      <c r="H1731" s="310">
        <v>1309</v>
      </c>
      <c r="I1731" s="311">
        <v>186</v>
      </c>
      <c r="J1731" s="277">
        <f t="shared" si="84"/>
        <v>1309</v>
      </c>
      <c r="K1731" s="277">
        <f t="shared" si="84"/>
        <v>186</v>
      </c>
    </row>
    <row r="1732" spans="1:11" ht="28.95" customHeight="1" x14ac:dyDescent="0.3">
      <c r="A1732" s="276">
        <f t="shared" si="86"/>
        <v>1668</v>
      </c>
      <c r="B1732" s="308" t="s">
        <v>1784</v>
      </c>
      <c r="C1732" s="309">
        <v>48.52</v>
      </c>
      <c r="D1732" s="308" t="str">
        <f t="shared" si="85"/>
        <v>As directed by Engineer in charge</v>
      </c>
      <c r="E1732" s="274" t="s">
        <v>5306</v>
      </c>
      <c r="F1732" s="308" t="s">
        <v>1473</v>
      </c>
      <c r="G1732" s="308" t="s">
        <v>3438</v>
      </c>
      <c r="H1732" s="310">
        <v>1457</v>
      </c>
      <c r="I1732" s="311">
        <v>186</v>
      </c>
      <c r="J1732" s="277">
        <f t="shared" si="84"/>
        <v>1457</v>
      </c>
      <c r="K1732" s="277">
        <f t="shared" si="84"/>
        <v>186</v>
      </c>
    </row>
    <row r="1733" spans="1:11" ht="28.95" customHeight="1" x14ac:dyDescent="0.3">
      <c r="A1733" s="276">
        <f t="shared" si="86"/>
        <v>1669</v>
      </c>
      <c r="B1733" s="308" t="s">
        <v>1784</v>
      </c>
      <c r="C1733" s="309">
        <v>48.53</v>
      </c>
      <c r="D1733" s="308" t="str">
        <f t="shared" si="85"/>
        <v>As directed by Engineer in charge</v>
      </c>
      <c r="E1733" s="274" t="s">
        <v>5307</v>
      </c>
      <c r="F1733" s="308" t="s">
        <v>1473</v>
      </c>
      <c r="G1733" s="308" t="s">
        <v>3438</v>
      </c>
      <c r="H1733" s="310">
        <v>1457</v>
      </c>
      <c r="I1733" s="311">
        <v>186</v>
      </c>
      <c r="J1733" s="277">
        <f t="shared" ref="J1733:K1796" si="87">ROUNDUP(H1733,0)</f>
        <v>1457</v>
      </c>
      <c r="K1733" s="277">
        <f t="shared" si="87"/>
        <v>186</v>
      </c>
    </row>
    <row r="1734" spans="1:11" ht="28.95" customHeight="1" x14ac:dyDescent="0.3">
      <c r="A1734" s="276">
        <f t="shared" si="86"/>
        <v>1670</v>
      </c>
      <c r="B1734" s="308" t="s">
        <v>1784</v>
      </c>
      <c r="C1734" s="309">
        <v>48.54</v>
      </c>
      <c r="D1734" s="308" t="str">
        <f t="shared" si="85"/>
        <v>As directed by Engineer in charge</v>
      </c>
      <c r="E1734" s="274" t="s">
        <v>5308</v>
      </c>
      <c r="F1734" s="308" t="s">
        <v>1473</v>
      </c>
      <c r="G1734" s="308" t="s">
        <v>3438</v>
      </c>
      <c r="H1734" s="310">
        <v>1494</v>
      </c>
      <c r="I1734" s="311">
        <v>223</v>
      </c>
      <c r="J1734" s="277">
        <f t="shared" si="87"/>
        <v>1494</v>
      </c>
      <c r="K1734" s="277">
        <f t="shared" si="87"/>
        <v>223</v>
      </c>
    </row>
    <row r="1735" spans="1:11" ht="28.95" customHeight="1" x14ac:dyDescent="0.3">
      <c r="A1735" s="276">
        <f t="shared" si="86"/>
        <v>1671</v>
      </c>
      <c r="B1735" s="308" t="s">
        <v>1785</v>
      </c>
      <c r="C1735" s="309">
        <v>48.55</v>
      </c>
      <c r="D1735" s="308" t="str">
        <f t="shared" si="85"/>
        <v>As directed by Engineer in charge</v>
      </c>
      <c r="E1735" s="274" t="s">
        <v>5309</v>
      </c>
      <c r="F1735" s="308" t="s">
        <v>1473</v>
      </c>
      <c r="G1735" s="308" t="s">
        <v>3515</v>
      </c>
      <c r="H1735" s="310">
        <v>7091</v>
      </c>
      <c r="I1735" s="311">
        <v>895</v>
      </c>
      <c r="J1735" s="277">
        <f t="shared" si="87"/>
        <v>7091</v>
      </c>
      <c r="K1735" s="277">
        <f t="shared" si="87"/>
        <v>895</v>
      </c>
    </row>
    <row r="1736" spans="1:11" ht="28.95" customHeight="1" x14ac:dyDescent="0.3">
      <c r="A1736" s="276">
        <f t="shared" si="86"/>
        <v>1672</v>
      </c>
      <c r="B1736" s="308" t="s">
        <v>1785</v>
      </c>
      <c r="C1736" s="309">
        <v>48.56</v>
      </c>
      <c r="D1736" s="308" t="str">
        <f t="shared" si="85"/>
        <v>As directed by Engineer in
charge</v>
      </c>
      <c r="E1736" s="274" t="s">
        <v>750</v>
      </c>
      <c r="F1736" s="308" t="s">
        <v>4470</v>
      </c>
      <c r="G1736" s="308" t="s">
        <v>3464</v>
      </c>
      <c r="H1736" s="310">
        <v>220</v>
      </c>
      <c r="I1736" s="311">
        <v>41</v>
      </c>
      <c r="J1736" s="277">
        <f t="shared" si="87"/>
        <v>220</v>
      </c>
      <c r="K1736" s="277">
        <f t="shared" si="87"/>
        <v>41</v>
      </c>
    </row>
    <row r="1737" spans="1:11" ht="28.95" customHeight="1" x14ac:dyDescent="0.3">
      <c r="A1737" s="276">
        <f t="shared" si="86"/>
        <v>1673</v>
      </c>
      <c r="B1737" s="308" t="s">
        <v>5310</v>
      </c>
      <c r="C1737" s="312">
        <v>48.57</v>
      </c>
      <c r="D1737" s="308" t="str">
        <f t="shared" si="85"/>
        <v>As directed by Engineer in charge</v>
      </c>
      <c r="E1737" s="274" t="s">
        <v>5311</v>
      </c>
      <c r="F1737" s="308" t="s">
        <v>1473</v>
      </c>
      <c r="G1737" s="308" t="s">
        <v>3464</v>
      </c>
      <c r="H1737" s="310">
        <v>169</v>
      </c>
      <c r="I1737" s="311">
        <v>38</v>
      </c>
      <c r="J1737" s="277">
        <f t="shared" si="87"/>
        <v>169</v>
      </c>
      <c r="K1737" s="277">
        <f t="shared" si="87"/>
        <v>38</v>
      </c>
    </row>
    <row r="1738" spans="1:11" ht="28.95" customHeight="1" x14ac:dyDescent="0.3">
      <c r="A1738" s="276">
        <f t="shared" si="86"/>
        <v>1674</v>
      </c>
      <c r="B1738" s="308" t="s">
        <v>5310</v>
      </c>
      <c r="C1738" s="312">
        <v>48.58</v>
      </c>
      <c r="D1738" s="308" t="str">
        <f t="shared" si="85"/>
        <v>As directed by Engineer in charge</v>
      </c>
      <c r="E1738" s="274" t="s">
        <v>5312</v>
      </c>
      <c r="F1738" s="308" t="s">
        <v>1473</v>
      </c>
      <c r="G1738" s="308" t="s">
        <v>3464</v>
      </c>
      <c r="H1738" s="310">
        <v>136</v>
      </c>
      <c r="I1738" s="311">
        <v>35</v>
      </c>
      <c r="J1738" s="277">
        <f t="shared" si="87"/>
        <v>136</v>
      </c>
      <c r="K1738" s="277">
        <f t="shared" si="87"/>
        <v>35</v>
      </c>
    </row>
    <row r="1739" spans="1:11" ht="28.95" customHeight="1" x14ac:dyDescent="0.3">
      <c r="A1739" s="276">
        <f t="shared" si="86"/>
        <v>1675</v>
      </c>
      <c r="B1739" s="308" t="s">
        <v>5310</v>
      </c>
      <c r="C1739" s="312">
        <v>48.59</v>
      </c>
      <c r="D1739" s="308" t="str">
        <f t="shared" si="85"/>
        <v>As directed by Engineer in charge</v>
      </c>
      <c r="E1739" s="274" t="s">
        <v>5313</v>
      </c>
      <c r="F1739" s="308" t="s">
        <v>1473</v>
      </c>
      <c r="G1739" s="308" t="s">
        <v>209</v>
      </c>
      <c r="H1739" s="310">
        <v>3222</v>
      </c>
      <c r="I1739" s="311">
        <v>865</v>
      </c>
      <c r="J1739" s="277">
        <f t="shared" si="87"/>
        <v>3222</v>
      </c>
      <c r="K1739" s="277">
        <f t="shared" si="87"/>
        <v>865</v>
      </c>
    </row>
    <row r="1740" spans="1:11" ht="28.95" customHeight="1" x14ac:dyDescent="0.3">
      <c r="A1740" s="276">
        <f t="shared" si="86"/>
        <v>1676</v>
      </c>
      <c r="B1740" s="308" t="s">
        <v>5310</v>
      </c>
      <c r="C1740" s="313">
        <v>48.6</v>
      </c>
      <c r="D1740" s="308" t="str">
        <f t="shared" si="85"/>
        <v>As directed by Engineer in charge</v>
      </c>
      <c r="E1740" s="274" t="s">
        <v>5314</v>
      </c>
      <c r="F1740" s="308" t="s">
        <v>1473</v>
      </c>
      <c r="G1740" s="308" t="s">
        <v>3515</v>
      </c>
      <c r="H1740" s="312">
        <v>6917</v>
      </c>
      <c r="I1740" s="308">
        <v>1222</v>
      </c>
      <c r="J1740" s="277">
        <f t="shared" si="87"/>
        <v>6917</v>
      </c>
      <c r="K1740" s="277">
        <f t="shared" si="87"/>
        <v>1222</v>
      </c>
    </row>
    <row r="1741" spans="1:11" ht="28.95" customHeight="1" x14ac:dyDescent="0.3">
      <c r="A1741" s="276">
        <f t="shared" si="86"/>
        <v>1677</v>
      </c>
      <c r="B1741" s="308" t="s">
        <v>5310</v>
      </c>
      <c r="C1741" s="312">
        <v>48.61</v>
      </c>
      <c r="D1741" s="308" t="str">
        <f t="shared" si="85"/>
        <v>As directed by Engineer in charge</v>
      </c>
      <c r="E1741" s="274" t="s">
        <v>5315</v>
      </c>
      <c r="F1741" s="308" t="s">
        <v>1473</v>
      </c>
      <c r="G1741" s="308" t="s">
        <v>3515</v>
      </c>
      <c r="H1741" s="312">
        <v>6495</v>
      </c>
      <c r="I1741" s="308">
        <v>300</v>
      </c>
      <c r="J1741" s="277">
        <f t="shared" si="87"/>
        <v>6495</v>
      </c>
      <c r="K1741" s="277">
        <f t="shared" si="87"/>
        <v>300</v>
      </c>
    </row>
    <row r="1742" spans="1:11" ht="28.95" customHeight="1" x14ac:dyDescent="0.3">
      <c r="A1742" s="268" t="s">
        <v>5316</v>
      </c>
      <c r="B1742" s="269"/>
      <c r="C1742" s="269"/>
      <c r="D1742" s="269"/>
      <c r="E1742" s="269"/>
      <c r="F1742" s="269"/>
      <c r="G1742" s="269"/>
      <c r="H1742" s="269"/>
      <c r="I1742" s="270"/>
      <c r="J1742" s="277">
        <f t="shared" si="87"/>
        <v>0</v>
      </c>
      <c r="K1742" s="277">
        <f t="shared" si="87"/>
        <v>0</v>
      </c>
    </row>
    <row r="1743" spans="1:11" ht="28.95" customHeight="1" x14ac:dyDescent="0.3">
      <c r="A1743" s="314">
        <f>A1741+1</f>
        <v>1678</v>
      </c>
      <c r="B1743" s="272" t="s">
        <v>1786</v>
      </c>
      <c r="C1743" s="273">
        <v>49.01</v>
      </c>
      <c r="D1743" s="272"/>
      <c r="E1743" s="274" t="s">
        <v>5317</v>
      </c>
      <c r="F1743" s="272" t="s">
        <v>1473</v>
      </c>
      <c r="G1743" s="272" t="s">
        <v>3750</v>
      </c>
      <c r="H1743" s="293">
        <v>89</v>
      </c>
      <c r="I1743" s="294">
        <v>11.2</v>
      </c>
      <c r="J1743" s="277">
        <f t="shared" si="87"/>
        <v>89</v>
      </c>
      <c r="K1743" s="277">
        <f t="shared" si="87"/>
        <v>12</v>
      </c>
    </row>
    <row r="1744" spans="1:11" ht="28.95" customHeight="1" x14ac:dyDescent="0.3">
      <c r="A1744" s="315"/>
      <c r="B1744" s="272" t="s">
        <v>1786</v>
      </c>
      <c r="C1744" s="273">
        <v>49.02</v>
      </c>
      <c r="D1744" s="272"/>
      <c r="E1744" s="274" t="s">
        <v>5318</v>
      </c>
      <c r="F1744" s="272" t="s">
        <v>1473</v>
      </c>
      <c r="G1744" s="272"/>
      <c r="H1744" s="293"/>
      <c r="I1744" s="294"/>
      <c r="J1744" s="277">
        <f t="shared" si="87"/>
        <v>0</v>
      </c>
      <c r="K1744" s="277">
        <f t="shared" si="87"/>
        <v>0</v>
      </c>
    </row>
    <row r="1745" spans="1:11" ht="28.95" customHeight="1" x14ac:dyDescent="0.3">
      <c r="A1745" s="314">
        <f>A1743+1</f>
        <v>1679</v>
      </c>
      <c r="B1745" s="272"/>
      <c r="C1745" s="273" t="s">
        <v>112</v>
      </c>
      <c r="D1745" s="272"/>
      <c r="E1745" s="274" t="s">
        <v>5319</v>
      </c>
      <c r="F1745" s="272"/>
      <c r="G1745" s="272" t="s">
        <v>3438</v>
      </c>
      <c r="H1745" s="293">
        <v>435</v>
      </c>
      <c r="I1745" s="294">
        <v>149</v>
      </c>
      <c r="J1745" s="277">
        <f t="shared" si="87"/>
        <v>435</v>
      </c>
      <c r="K1745" s="277">
        <f t="shared" si="87"/>
        <v>149</v>
      </c>
    </row>
    <row r="1746" spans="1:11" ht="28.95" customHeight="1" x14ac:dyDescent="0.3">
      <c r="A1746" s="314">
        <f>A1745+1</f>
        <v>1680</v>
      </c>
      <c r="B1746" s="272"/>
      <c r="C1746" s="273" t="s">
        <v>113</v>
      </c>
      <c r="D1746" s="272"/>
      <c r="E1746" s="274" t="s">
        <v>755</v>
      </c>
      <c r="F1746" s="272"/>
      <c r="G1746" s="272" t="s">
        <v>3438</v>
      </c>
      <c r="H1746" s="293">
        <v>1121</v>
      </c>
      <c r="I1746" s="294">
        <v>179</v>
      </c>
      <c r="J1746" s="277">
        <f t="shared" si="87"/>
        <v>1121</v>
      </c>
      <c r="K1746" s="277">
        <f t="shared" si="87"/>
        <v>179</v>
      </c>
    </row>
    <row r="1747" spans="1:11" ht="28.95" customHeight="1" x14ac:dyDescent="0.3">
      <c r="A1747" s="314">
        <f t="shared" ref="A1747:A1765" si="88">A1746+1</f>
        <v>1681</v>
      </c>
      <c r="B1747" s="272"/>
      <c r="C1747" s="273" t="s">
        <v>114</v>
      </c>
      <c r="D1747" s="272"/>
      <c r="E1747" s="274" t="s">
        <v>756</v>
      </c>
      <c r="F1747" s="272"/>
      <c r="G1747" s="272" t="s">
        <v>3438</v>
      </c>
      <c r="H1747" s="293">
        <v>1859</v>
      </c>
      <c r="I1747" s="294">
        <v>262</v>
      </c>
      <c r="J1747" s="277">
        <f t="shared" si="87"/>
        <v>1859</v>
      </c>
      <c r="K1747" s="277">
        <f t="shared" si="87"/>
        <v>262</v>
      </c>
    </row>
    <row r="1748" spans="1:11" ht="28.95" customHeight="1" x14ac:dyDescent="0.3">
      <c r="A1748" s="314">
        <f t="shared" si="88"/>
        <v>1682</v>
      </c>
      <c r="B1748" s="272" t="s">
        <v>1786</v>
      </c>
      <c r="C1748" s="273">
        <v>49.03</v>
      </c>
      <c r="D1748" s="272" t="s">
        <v>1458</v>
      </c>
      <c r="E1748" s="274" t="s">
        <v>757</v>
      </c>
      <c r="F1748" s="272" t="s">
        <v>5320</v>
      </c>
      <c r="G1748" s="272" t="s">
        <v>3438</v>
      </c>
      <c r="H1748" s="293">
        <v>894</v>
      </c>
      <c r="I1748" s="294">
        <v>75</v>
      </c>
      <c r="J1748" s="277">
        <f t="shared" si="87"/>
        <v>894</v>
      </c>
      <c r="K1748" s="277">
        <f t="shared" si="87"/>
        <v>75</v>
      </c>
    </row>
    <row r="1749" spans="1:11" ht="28.95" customHeight="1" x14ac:dyDescent="0.3">
      <c r="A1749" s="314">
        <f t="shared" si="88"/>
        <v>1683</v>
      </c>
      <c r="B1749" s="272" t="s">
        <v>1786</v>
      </c>
      <c r="C1749" s="273">
        <v>49.04</v>
      </c>
      <c r="D1749" s="272" t="s">
        <v>1458</v>
      </c>
      <c r="E1749" s="274" t="s">
        <v>758</v>
      </c>
      <c r="F1749" s="272" t="s">
        <v>5320</v>
      </c>
      <c r="G1749" s="272" t="s">
        <v>3438</v>
      </c>
      <c r="H1749" s="293">
        <v>574</v>
      </c>
      <c r="I1749" s="294">
        <v>75</v>
      </c>
      <c r="J1749" s="277">
        <f t="shared" si="87"/>
        <v>574</v>
      </c>
      <c r="K1749" s="277">
        <f t="shared" si="87"/>
        <v>75</v>
      </c>
    </row>
    <row r="1750" spans="1:11" ht="28.95" customHeight="1" x14ac:dyDescent="0.3">
      <c r="A1750" s="314">
        <f t="shared" si="88"/>
        <v>1684</v>
      </c>
      <c r="B1750" s="272" t="s">
        <v>1786</v>
      </c>
      <c r="C1750" s="273">
        <v>49.05</v>
      </c>
      <c r="D1750" s="272" t="s">
        <v>1458</v>
      </c>
      <c r="E1750" s="274" t="s">
        <v>5321</v>
      </c>
      <c r="F1750" s="272" t="s">
        <v>5320</v>
      </c>
      <c r="G1750" s="272" t="s">
        <v>3438</v>
      </c>
      <c r="H1750" s="293">
        <v>907</v>
      </c>
      <c r="I1750" s="294">
        <v>75</v>
      </c>
      <c r="J1750" s="277">
        <f t="shared" si="87"/>
        <v>907</v>
      </c>
      <c r="K1750" s="277">
        <f t="shared" si="87"/>
        <v>75</v>
      </c>
    </row>
    <row r="1751" spans="1:11" ht="28.95" customHeight="1" x14ac:dyDescent="0.3">
      <c r="A1751" s="314">
        <f t="shared" si="88"/>
        <v>1685</v>
      </c>
      <c r="B1751" s="272" t="s">
        <v>1786</v>
      </c>
      <c r="C1751" s="273">
        <v>49.06</v>
      </c>
      <c r="D1751" s="272" t="s">
        <v>1458</v>
      </c>
      <c r="E1751" s="274" t="s">
        <v>5322</v>
      </c>
      <c r="F1751" s="272" t="s">
        <v>5320</v>
      </c>
      <c r="G1751" s="272" t="s">
        <v>3438</v>
      </c>
      <c r="H1751" s="293">
        <v>599</v>
      </c>
      <c r="I1751" s="294">
        <v>75</v>
      </c>
      <c r="J1751" s="277">
        <f t="shared" si="87"/>
        <v>599</v>
      </c>
      <c r="K1751" s="277">
        <f t="shared" si="87"/>
        <v>75</v>
      </c>
    </row>
    <row r="1752" spans="1:11" ht="28.95" customHeight="1" x14ac:dyDescent="0.3">
      <c r="A1752" s="314">
        <f t="shared" si="88"/>
        <v>1686</v>
      </c>
      <c r="B1752" s="272" t="s">
        <v>1786</v>
      </c>
      <c r="C1752" s="273">
        <v>49.07</v>
      </c>
      <c r="D1752" s="272"/>
      <c r="E1752" s="274" t="s">
        <v>5323</v>
      </c>
      <c r="F1752" s="272" t="s">
        <v>1717</v>
      </c>
      <c r="G1752" s="272" t="s">
        <v>3438</v>
      </c>
      <c r="H1752" s="293">
        <v>152</v>
      </c>
      <c r="I1752" s="294">
        <v>75</v>
      </c>
      <c r="J1752" s="277">
        <f t="shared" si="87"/>
        <v>152</v>
      </c>
      <c r="K1752" s="277">
        <f t="shared" si="87"/>
        <v>75</v>
      </c>
    </row>
    <row r="1753" spans="1:11" ht="28.95" customHeight="1" x14ac:dyDescent="0.3">
      <c r="A1753" s="314">
        <f t="shared" si="88"/>
        <v>1687</v>
      </c>
      <c r="B1753" s="272" t="s">
        <v>1786</v>
      </c>
      <c r="C1753" s="273">
        <v>49.08</v>
      </c>
      <c r="D1753" s="272" t="s">
        <v>1458</v>
      </c>
      <c r="E1753" s="274" t="s">
        <v>5324</v>
      </c>
      <c r="F1753" s="272" t="s">
        <v>5320</v>
      </c>
      <c r="G1753" s="272" t="s">
        <v>3438</v>
      </c>
      <c r="H1753" s="293">
        <v>974</v>
      </c>
      <c r="I1753" s="294">
        <v>75</v>
      </c>
      <c r="J1753" s="277">
        <f t="shared" si="87"/>
        <v>974</v>
      </c>
      <c r="K1753" s="277">
        <f t="shared" si="87"/>
        <v>75</v>
      </c>
    </row>
    <row r="1754" spans="1:11" ht="28.95" customHeight="1" x14ac:dyDescent="0.3">
      <c r="A1754" s="314">
        <f t="shared" si="88"/>
        <v>1688</v>
      </c>
      <c r="B1754" s="272" t="s">
        <v>1786</v>
      </c>
      <c r="C1754" s="273">
        <v>49.09</v>
      </c>
      <c r="D1754" s="272" t="s">
        <v>1458</v>
      </c>
      <c r="E1754" s="274" t="s">
        <v>5325</v>
      </c>
      <c r="F1754" s="272" t="s">
        <v>5320</v>
      </c>
      <c r="G1754" s="272" t="s">
        <v>3438</v>
      </c>
      <c r="H1754" s="293">
        <v>670</v>
      </c>
      <c r="I1754" s="294">
        <v>75</v>
      </c>
      <c r="J1754" s="277">
        <f t="shared" si="87"/>
        <v>670</v>
      </c>
      <c r="K1754" s="277">
        <f t="shared" si="87"/>
        <v>75</v>
      </c>
    </row>
    <row r="1755" spans="1:11" ht="28.95" customHeight="1" x14ac:dyDescent="0.3">
      <c r="A1755" s="314">
        <f t="shared" si="88"/>
        <v>1689</v>
      </c>
      <c r="B1755" s="272" t="s">
        <v>1786</v>
      </c>
      <c r="C1755" s="283">
        <v>49.1</v>
      </c>
      <c r="D1755" s="272"/>
      <c r="E1755" s="274" t="s">
        <v>5326</v>
      </c>
      <c r="F1755" s="272" t="s">
        <v>1717</v>
      </c>
      <c r="G1755" s="272" t="s">
        <v>3438</v>
      </c>
      <c r="H1755" s="293">
        <v>230</v>
      </c>
      <c r="I1755" s="294">
        <v>75</v>
      </c>
      <c r="J1755" s="277">
        <f t="shared" si="87"/>
        <v>230</v>
      </c>
      <c r="K1755" s="277">
        <f t="shared" si="87"/>
        <v>75</v>
      </c>
    </row>
    <row r="1756" spans="1:11" ht="28.95" customHeight="1" x14ac:dyDescent="0.3">
      <c r="A1756" s="314">
        <f t="shared" si="88"/>
        <v>1690</v>
      </c>
      <c r="B1756" s="272" t="s">
        <v>1786</v>
      </c>
      <c r="C1756" s="273">
        <v>49.11</v>
      </c>
      <c r="D1756" s="272" t="s">
        <v>1458</v>
      </c>
      <c r="E1756" s="274" t="s">
        <v>5327</v>
      </c>
      <c r="F1756" s="272" t="s">
        <v>5320</v>
      </c>
      <c r="G1756" s="272" t="s">
        <v>3438</v>
      </c>
      <c r="H1756" s="293">
        <v>1206</v>
      </c>
      <c r="I1756" s="294">
        <v>149</v>
      </c>
      <c r="J1756" s="277">
        <f t="shared" si="87"/>
        <v>1206</v>
      </c>
      <c r="K1756" s="277">
        <f t="shared" si="87"/>
        <v>149</v>
      </c>
    </row>
    <row r="1757" spans="1:11" ht="28.95" customHeight="1" x14ac:dyDescent="0.3">
      <c r="A1757" s="314">
        <f t="shared" si="88"/>
        <v>1691</v>
      </c>
      <c r="B1757" s="272" t="s">
        <v>1786</v>
      </c>
      <c r="C1757" s="273">
        <v>49.12</v>
      </c>
      <c r="D1757" s="272"/>
      <c r="E1757" s="274" t="s">
        <v>5328</v>
      </c>
      <c r="F1757" s="272" t="s">
        <v>1717</v>
      </c>
      <c r="G1757" s="272" t="s">
        <v>3438</v>
      </c>
      <c r="H1757" s="293">
        <v>460</v>
      </c>
      <c r="I1757" s="294">
        <v>149</v>
      </c>
      <c r="J1757" s="277">
        <f t="shared" si="87"/>
        <v>460</v>
      </c>
      <c r="K1757" s="277">
        <f t="shared" si="87"/>
        <v>149</v>
      </c>
    </row>
    <row r="1758" spans="1:11" ht="28.95" customHeight="1" x14ac:dyDescent="0.3">
      <c r="A1758" s="314">
        <f t="shared" si="88"/>
        <v>1692</v>
      </c>
      <c r="B1758" s="272" t="s">
        <v>1786</v>
      </c>
      <c r="C1758" s="273">
        <v>49.13</v>
      </c>
      <c r="D1758" s="272" t="s">
        <v>1458</v>
      </c>
      <c r="E1758" s="274" t="s">
        <v>764</v>
      </c>
      <c r="F1758" s="272" t="s">
        <v>5320</v>
      </c>
      <c r="G1758" s="272" t="s">
        <v>3438</v>
      </c>
      <c r="H1758" s="293">
        <v>1261</v>
      </c>
      <c r="I1758" s="294">
        <v>149</v>
      </c>
      <c r="J1758" s="277">
        <f t="shared" si="87"/>
        <v>1261</v>
      </c>
      <c r="K1758" s="277">
        <f t="shared" si="87"/>
        <v>149</v>
      </c>
    </row>
    <row r="1759" spans="1:11" ht="28.95" customHeight="1" x14ac:dyDescent="0.3">
      <c r="A1759" s="314">
        <f t="shared" si="88"/>
        <v>1693</v>
      </c>
      <c r="B1759" s="272" t="s">
        <v>1786</v>
      </c>
      <c r="C1759" s="273">
        <v>49.14</v>
      </c>
      <c r="D1759" s="272"/>
      <c r="E1759" s="274" t="s">
        <v>765</v>
      </c>
      <c r="F1759" s="272" t="s">
        <v>1717</v>
      </c>
      <c r="G1759" s="272" t="s">
        <v>3438</v>
      </c>
      <c r="H1759" s="293">
        <v>522</v>
      </c>
      <c r="I1759" s="294">
        <v>149</v>
      </c>
      <c r="J1759" s="277">
        <f t="shared" si="87"/>
        <v>522</v>
      </c>
      <c r="K1759" s="277">
        <f t="shared" si="87"/>
        <v>149</v>
      </c>
    </row>
    <row r="1760" spans="1:11" ht="28.95" customHeight="1" x14ac:dyDescent="0.3">
      <c r="A1760" s="314">
        <f t="shared" si="88"/>
        <v>1694</v>
      </c>
      <c r="B1760" s="272" t="s">
        <v>1786</v>
      </c>
      <c r="C1760" s="273">
        <v>49.15</v>
      </c>
      <c r="D1760" s="272" t="s">
        <v>1458</v>
      </c>
      <c r="E1760" s="274" t="s">
        <v>5329</v>
      </c>
      <c r="F1760" s="272" t="s">
        <v>5320</v>
      </c>
      <c r="G1760" s="272" t="s">
        <v>3438</v>
      </c>
      <c r="H1760" s="293">
        <v>1316</v>
      </c>
      <c r="I1760" s="294">
        <v>149</v>
      </c>
      <c r="J1760" s="277">
        <f t="shared" si="87"/>
        <v>1316</v>
      </c>
      <c r="K1760" s="277">
        <f t="shared" si="87"/>
        <v>149</v>
      </c>
    </row>
    <row r="1761" spans="1:11" ht="28.95" customHeight="1" x14ac:dyDescent="0.3">
      <c r="A1761" s="314">
        <f t="shared" si="88"/>
        <v>1695</v>
      </c>
      <c r="B1761" s="272" t="s">
        <v>1786</v>
      </c>
      <c r="C1761" s="273">
        <v>49.16</v>
      </c>
      <c r="D1761" s="272"/>
      <c r="E1761" s="274" t="s">
        <v>5330</v>
      </c>
      <c r="F1761" s="272" t="s">
        <v>1717</v>
      </c>
      <c r="G1761" s="272" t="s">
        <v>3438</v>
      </c>
      <c r="H1761" s="293">
        <v>584</v>
      </c>
      <c r="I1761" s="294">
        <v>149</v>
      </c>
      <c r="J1761" s="277">
        <f t="shared" si="87"/>
        <v>584</v>
      </c>
      <c r="K1761" s="277">
        <f t="shared" si="87"/>
        <v>149</v>
      </c>
    </row>
    <row r="1762" spans="1:11" ht="28.95" customHeight="1" x14ac:dyDescent="0.3">
      <c r="A1762" s="314">
        <f t="shared" si="88"/>
        <v>1696</v>
      </c>
      <c r="B1762" s="272" t="s">
        <v>1786</v>
      </c>
      <c r="C1762" s="273">
        <v>49.17</v>
      </c>
      <c r="D1762" s="272" t="s">
        <v>1458</v>
      </c>
      <c r="E1762" s="274" t="s">
        <v>5331</v>
      </c>
      <c r="F1762" s="272" t="s">
        <v>5320</v>
      </c>
      <c r="G1762" s="272" t="s">
        <v>3438</v>
      </c>
      <c r="H1762" s="293">
        <v>1371</v>
      </c>
      <c r="I1762" s="294">
        <v>149</v>
      </c>
      <c r="J1762" s="277">
        <f t="shared" si="87"/>
        <v>1371</v>
      </c>
      <c r="K1762" s="277">
        <f t="shared" si="87"/>
        <v>149</v>
      </c>
    </row>
    <row r="1763" spans="1:11" ht="28.95" customHeight="1" x14ac:dyDescent="0.3">
      <c r="A1763" s="314">
        <f t="shared" si="88"/>
        <v>1697</v>
      </c>
      <c r="B1763" s="272" t="s">
        <v>1786</v>
      </c>
      <c r="C1763" s="273">
        <v>49.18</v>
      </c>
      <c r="D1763" s="272"/>
      <c r="E1763" s="274" t="s">
        <v>768</v>
      </c>
      <c r="F1763" s="272" t="s">
        <v>1717</v>
      </c>
      <c r="G1763" s="272" t="s">
        <v>3438</v>
      </c>
      <c r="H1763" s="293">
        <v>646</v>
      </c>
      <c r="I1763" s="294">
        <v>149</v>
      </c>
      <c r="J1763" s="277">
        <f t="shared" si="87"/>
        <v>646</v>
      </c>
      <c r="K1763" s="277">
        <f t="shared" si="87"/>
        <v>149</v>
      </c>
    </row>
    <row r="1764" spans="1:11" ht="28.95" customHeight="1" x14ac:dyDescent="0.3">
      <c r="A1764" s="314">
        <f t="shared" si="88"/>
        <v>1698</v>
      </c>
      <c r="B1764" s="272" t="s">
        <v>1786</v>
      </c>
      <c r="C1764" s="273">
        <v>49.19</v>
      </c>
      <c r="D1764" s="272" t="s">
        <v>1458</v>
      </c>
      <c r="E1764" s="274" t="s">
        <v>5332</v>
      </c>
      <c r="F1764" s="272" t="s">
        <v>5320</v>
      </c>
      <c r="G1764" s="272" t="s">
        <v>3438</v>
      </c>
      <c r="H1764" s="293">
        <v>1429</v>
      </c>
      <c r="I1764" s="294">
        <v>149</v>
      </c>
      <c r="J1764" s="277">
        <f t="shared" si="87"/>
        <v>1429</v>
      </c>
      <c r="K1764" s="277">
        <f t="shared" si="87"/>
        <v>149</v>
      </c>
    </row>
    <row r="1765" spans="1:11" ht="28.95" customHeight="1" x14ac:dyDescent="0.3">
      <c r="A1765" s="314">
        <f t="shared" si="88"/>
        <v>1699</v>
      </c>
      <c r="B1765" s="272" t="s">
        <v>1786</v>
      </c>
      <c r="C1765" s="283">
        <v>49.2</v>
      </c>
      <c r="D1765" s="272"/>
      <c r="E1765" s="274" t="s">
        <v>5333</v>
      </c>
      <c r="F1765" s="272" t="s">
        <v>1717</v>
      </c>
      <c r="G1765" s="272" t="s">
        <v>3438</v>
      </c>
      <c r="H1765" s="293">
        <v>708</v>
      </c>
      <c r="I1765" s="294">
        <v>149</v>
      </c>
      <c r="J1765" s="277">
        <f t="shared" si="87"/>
        <v>708</v>
      </c>
      <c r="K1765" s="277">
        <f t="shared" si="87"/>
        <v>149</v>
      </c>
    </row>
    <row r="1766" spans="1:11" ht="28.95" customHeight="1" x14ac:dyDescent="0.3">
      <c r="A1766" s="272"/>
      <c r="B1766" s="272" t="s">
        <v>1786</v>
      </c>
      <c r="C1766" s="273">
        <v>49.21</v>
      </c>
      <c r="D1766" s="272" t="s">
        <v>1458</v>
      </c>
      <c r="E1766" s="274" t="s">
        <v>5334</v>
      </c>
      <c r="F1766" s="272" t="s">
        <v>5320</v>
      </c>
      <c r="G1766" s="272"/>
      <c r="H1766" s="293"/>
      <c r="I1766" s="294"/>
      <c r="J1766" s="277">
        <f t="shared" si="87"/>
        <v>0</v>
      </c>
      <c r="K1766" s="277">
        <f t="shared" si="87"/>
        <v>0</v>
      </c>
    </row>
    <row r="1767" spans="1:11" ht="28.95" customHeight="1" x14ac:dyDescent="0.3">
      <c r="A1767" s="314">
        <f>A1765+1</f>
        <v>1700</v>
      </c>
      <c r="B1767" s="272"/>
      <c r="C1767" s="273" t="s">
        <v>112</v>
      </c>
      <c r="D1767" s="272"/>
      <c r="E1767" s="274" t="s">
        <v>772</v>
      </c>
      <c r="F1767" s="272"/>
      <c r="G1767" s="272" t="s">
        <v>3438</v>
      </c>
      <c r="H1767" s="293">
        <v>3153</v>
      </c>
      <c r="I1767" s="294">
        <v>385</v>
      </c>
      <c r="J1767" s="277">
        <f t="shared" si="87"/>
        <v>3153</v>
      </c>
      <c r="K1767" s="277">
        <f t="shared" si="87"/>
        <v>385</v>
      </c>
    </row>
    <row r="1768" spans="1:11" ht="28.95" customHeight="1" x14ac:dyDescent="0.3">
      <c r="A1768" s="314">
        <f>A1767+1</f>
        <v>1701</v>
      </c>
      <c r="B1768" s="272"/>
      <c r="C1768" s="273" t="s">
        <v>113</v>
      </c>
      <c r="D1768" s="272"/>
      <c r="E1768" s="274" t="s">
        <v>5335</v>
      </c>
      <c r="F1768" s="272"/>
      <c r="G1768" s="272" t="s">
        <v>3438</v>
      </c>
      <c r="H1768" s="293">
        <v>2875</v>
      </c>
      <c r="I1768" s="294">
        <v>359</v>
      </c>
      <c r="J1768" s="277">
        <f t="shared" si="87"/>
        <v>2875</v>
      </c>
      <c r="K1768" s="277">
        <f t="shared" si="87"/>
        <v>359</v>
      </c>
    </row>
    <row r="1769" spans="1:11" ht="28.95" customHeight="1" x14ac:dyDescent="0.3">
      <c r="A1769" s="314">
        <f t="shared" ref="A1769:A1771" si="89">A1768+1</f>
        <v>1702</v>
      </c>
      <c r="B1769" s="272"/>
      <c r="C1769" s="273" t="s">
        <v>114</v>
      </c>
      <c r="D1769" s="272"/>
      <c r="E1769" s="274" t="s">
        <v>5336</v>
      </c>
      <c r="F1769" s="272"/>
      <c r="G1769" s="272" t="s">
        <v>3438</v>
      </c>
      <c r="H1769" s="293">
        <v>2718</v>
      </c>
      <c r="I1769" s="294">
        <v>327</v>
      </c>
      <c r="J1769" s="277">
        <f t="shared" si="87"/>
        <v>2718</v>
      </c>
      <c r="K1769" s="277">
        <f t="shared" si="87"/>
        <v>327</v>
      </c>
    </row>
    <row r="1770" spans="1:11" ht="28.95" customHeight="1" x14ac:dyDescent="0.3">
      <c r="A1770" s="314">
        <f t="shared" si="89"/>
        <v>1703</v>
      </c>
      <c r="B1770" s="272"/>
      <c r="C1770" s="273" t="s">
        <v>124</v>
      </c>
      <c r="D1770" s="272"/>
      <c r="E1770" s="274" t="s">
        <v>775</v>
      </c>
      <c r="F1770" s="272"/>
      <c r="G1770" s="272" t="s">
        <v>3438</v>
      </c>
      <c r="H1770" s="293">
        <v>2533</v>
      </c>
      <c r="I1770" s="294">
        <v>269</v>
      </c>
      <c r="J1770" s="277">
        <f t="shared" si="87"/>
        <v>2533</v>
      </c>
      <c r="K1770" s="277">
        <f t="shared" si="87"/>
        <v>269</v>
      </c>
    </row>
    <row r="1771" spans="1:11" ht="28.95" customHeight="1" x14ac:dyDescent="0.3">
      <c r="A1771" s="314">
        <f t="shared" si="89"/>
        <v>1704</v>
      </c>
      <c r="B1771" s="272"/>
      <c r="C1771" s="273" t="s">
        <v>126</v>
      </c>
      <c r="D1771" s="272"/>
      <c r="E1771" s="274" t="s">
        <v>776</v>
      </c>
      <c r="F1771" s="272"/>
      <c r="G1771" s="272" t="s">
        <v>3438</v>
      </c>
      <c r="H1771" s="293">
        <v>2415</v>
      </c>
      <c r="I1771" s="294">
        <v>202</v>
      </c>
      <c r="J1771" s="277">
        <f t="shared" si="87"/>
        <v>2415</v>
      </c>
      <c r="K1771" s="277">
        <f t="shared" si="87"/>
        <v>202</v>
      </c>
    </row>
    <row r="1772" spans="1:11" ht="28.95" customHeight="1" x14ac:dyDescent="0.3">
      <c r="A1772" s="272" t="s">
        <v>5337</v>
      </c>
      <c r="B1772" s="272" t="s">
        <v>1786</v>
      </c>
      <c r="C1772" s="273">
        <v>49.22</v>
      </c>
      <c r="D1772" s="272" t="s">
        <v>1458</v>
      </c>
      <c r="E1772" s="274" t="s">
        <v>777</v>
      </c>
      <c r="F1772" s="272" t="s">
        <v>5320</v>
      </c>
      <c r="G1772" s="272"/>
      <c r="H1772" s="293"/>
      <c r="I1772" s="294"/>
      <c r="J1772" s="277">
        <f t="shared" si="87"/>
        <v>0</v>
      </c>
      <c r="K1772" s="277">
        <f t="shared" si="87"/>
        <v>0</v>
      </c>
    </row>
    <row r="1773" spans="1:11" ht="28.95" customHeight="1" x14ac:dyDescent="0.3">
      <c r="A1773" s="314">
        <f>A1771+1</f>
        <v>1705</v>
      </c>
      <c r="B1773" s="272"/>
      <c r="C1773" s="273" t="s">
        <v>112</v>
      </c>
      <c r="D1773" s="272"/>
      <c r="E1773" s="274" t="s">
        <v>5338</v>
      </c>
      <c r="F1773" s="272"/>
      <c r="G1773" s="272" t="s">
        <v>3438</v>
      </c>
      <c r="H1773" s="293">
        <v>2681</v>
      </c>
      <c r="I1773" s="294">
        <v>385</v>
      </c>
      <c r="J1773" s="277">
        <f t="shared" si="87"/>
        <v>2681</v>
      </c>
      <c r="K1773" s="277">
        <f t="shared" si="87"/>
        <v>385</v>
      </c>
    </row>
    <row r="1774" spans="1:11" ht="28.95" customHeight="1" x14ac:dyDescent="0.3">
      <c r="A1774" s="314">
        <f>A1773+1</f>
        <v>1706</v>
      </c>
      <c r="B1774" s="272"/>
      <c r="C1774" s="273" t="s">
        <v>113</v>
      </c>
      <c r="D1774" s="272"/>
      <c r="E1774" s="274" t="s">
        <v>5339</v>
      </c>
      <c r="F1774" s="272"/>
      <c r="G1774" s="272" t="s">
        <v>3438</v>
      </c>
      <c r="H1774" s="293">
        <v>2489</v>
      </c>
      <c r="I1774" s="294">
        <v>359</v>
      </c>
      <c r="J1774" s="277">
        <f t="shared" si="87"/>
        <v>2489</v>
      </c>
      <c r="K1774" s="277">
        <f t="shared" si="87"/>
        <v>359</v>
      </c>
    </row>
    <row r="1775" spans="1:11" ht="28.95" customHeight="1" x14ac:dyDescent="0.3">
      <c r="A1775" s="314">
        <f t="shared" ref="A1775:A1786" si="90">A1774+1</f>
        <v>1707</v>
      </c>
      <c r="B1775" s="272"/>
      <c r="C1775" s="273" t="s">
        <v>114</v>
      </c>
      <c r="D1775" s="272"/>
      <c r="E1775" s="274" t="s">
        <v>5340</v>
      </c>
      <c r="F1775" s="272"/>
      <c r="G1775" s="272" t="s">
        <v>3438</v>
      </c>
      <c r="H1775" s="293">
        <v>2366</v>
      </c>
      <c r="I1775" s="294">
        <v>327</v>
      </c>
      <c r="J1775" s="277">
        <f t="shared" si="87"/>
        <v>2366</v>
      </c>
      <c r="K1775" s="277">
        <f t="shared" si="87"/>
        <v>327</v>
      </c>
    </row>
    <row r="1776" spans="1:11" ht="28.95" customHeight="1" x14ac:dyDescent="0.3">
      <c r="A1776" s="314">
        <f t="shared" si="90"/>
        <v>1708</v>
      </c>
      <c r="B1776" s="272"/>
      <c r="C1776" s="273" t="s">
        <v>124</v>
      </c>
      <c r="D1776" s="272"/>
      <c r="E1776" s="274" t="s">
        <v>781</v>
      </c>
      <c r="F1776" s="272"/>
      <c r="G1776" s="272" t="s">
        <v>3438</v>
      </c>
      <c r="H1776" s="293">
        <v>2225</v>
      </c>
      <c r="I1776" s="294">
        <v>269</v>
      </c>
      <c r="J1776" s="277">
        <f t="shared" si="87"/>
        <v>2225</v>
      </c>
      <c r="K1776" s="277">
        <f t="shared" si="87"/>
        <v>269</v>
      </c>
    </row>
    <row r="1777" spans="1:11" ht="28.95" customHeight="1" x14ac:dyDescent="0.3">
      <c r="A1777" s="314">
        <f t="shared" si="90"/>
        <v>1709</v>
      </c>
      <c r="B1777" s="272" t="s">
        <v>1786</v>
      </c>
      <c r="C1777" s="273">
        <v>49.23</v>
      </c>
      <c r="D1777" s="272" t="s">
        <v>5341</v>
      </c>
      <c r="E1777" s="274" t="s">
        <v>5342</v>
      </c>
      <c r="F1777" s="272" t="s">
        <v>5343</v>
      </c>
      <c r="G1777" s="272" t="s">
        <v>3437</v>
      </c>
      <c r="H1777" s="293">
        <v>9387</v>
      </c>
      <c r="I1777" s="294">
        <v>1733</v>
      </c>
      <c r="J1777" s="277">
        <f t="shared" si="87"/>
        <v>9387</v>
      </c>
      <c r="K1777" s="277">
        <f t="shared" si="87"/>
        <v>1733</v>
      </c>
    </row>
    <row r="1778" spans="1:11" ht="28.95" customHeight="1" x14ac:dyDescent="0.3">
      <c r="A1778" s="314">
        <f t="shared" si="90"/>
        <v>1710</v>
      </c>
      <c r="B1778" s="272" t="s">
        <v>1786</v>
      </c>
      <c r="C1778" s="273">
        <v>49.24</v>
      </c>
      <c r="D1778" s="272" t="s">
        <v>5341</v>
      </c>
      <c r="E1778" s="274" t="s">
        <v>5344</v>
      </c>
      <c r="F1778" s="272" t="s">
        <v>5343</v>
      </c>
      <c r="G1778" s="272" t="s">
        <v>3437</v>
      </c>
      <c r="H1778" s="293">
        <v>12688</v>
      </c>
      <c r="I1778" s="294">
        <v>2441</v>
      </c>
      <c r="J1778" s="277">
        <f t="shared" si="87"/>
        <v>12688</v>
      </c>
      <c r="K1778" s="277">
        <f t="shared" si="87"/>
        <v>2441</v>
      </c>
    </row>
    <row r="1779" spans="1:11" ht="28.95" customHeight="1" x14ac:dyDescent="0.3">
      <c r="A1779" s="314">
        <f t="shared" si="90"/>
        <v>1711</v>
      </c>
      <c r="B1779" s="272" t="s">
        <v>1786</v>
      </c>
      <c r="C1779" s="273">
        <v>49.25</v>
      </c>
      <c r="D1779" s="272">
        <v>25</v>
      </c>
      <c r="E1779" s="274" t="s">
        <v>5345</v>
      </c>
      <c r="F1779" s="272" t="s">
        <v>1718</v>
      </c>
      <c r="G1779" s="272" t="s">
        <v>3437</v>
      </c>
      <c r="H1779" s="293">
        <v>2577</v>
      </c>
      <c r="I1779" s="294">
        <v>299</v>
      </c>
      <c r="J1779" s="277">
        <f t="shared" si="87"/>
        <v>2577</v>
      </c>
      <c r="K1779" s="277">
        <f t="shared" si="87"/>
        <v>299</v>
      </c>
    </row>
    <row r="1780" spans="1:11" ht="28.95" customHeight="1" x14ac:dyDescent="0.3">
      <c r="A1780" s="314">
        <f t="shared" si="90"/>
        <v>1712</v>
      </c>
      <c r="B1780" s="272" t="s">
        <v>1786</v>
      </c>
      <c r="C1780" s="273">
        <v>49.26</v>
      </c>
      <c r="D1780" s="272" t="s">
        <v>5341</v>
      </c>
      <c r="E1780" s="274" t="s">
        <v>5346</v>
      </c>
      <c r="F1780" s="272" t="s">
        <v>5343</v>
      </c>
      <c r="G1780" s="272" t="s">
        <v>3438</v>
      </c>
      <c r="H1780" s="293">
        <v>6213</v>
      </c>
      <c r="I1780" s="294">
        <v>1700</v>
      </c>
      <c r="J1780" s="277">
        <f t="shared" si="87"/>
        <v>6213</v>
      </c>
      <c r="K1780" s="277">
        <f t="shared" si="87"/>
        <v>1700</v>
      </c>
    </row>
    <row r="1781" spans="1:11" ht="28.95" customHeight="1" x14ac:dyDescent="0.3">
      <c r="A1781" s="314">
        <f t="shared" si="90"/>
        <v>1713</v>
      </c>
      <c r="B1781" s="272" t="s">
        <v>1786</v>
      </c>
      <c r="C1781" s="273">
        <v>49.27</v>
      </c>
      <c r="D1781" s="272" t="s">
        <v>5341</v>
      </c>
      <c r="E1781" s="274" t="s">
        <v>5347</v>
      </c>
      <c r="F1781" s="272" t="s">
        <v>5343</v>
      </c>
      <c r="G1781" s="272" t="s">
        <v>3438</v>
      </c>
      <c r="H1781" s="293">
        <v>6377</v>
      </c>
      <c r="I1781" s="294">
        <v>1700</v>
      </c>
      <c r="J1781" s="277">
        <f t="shared" si="87"/>
        <v>6377</v>
      </c>
      <c r="K1781" s="277">
        <f t="shared" si="87"/>
        <v>1700</v>
      </c>
    </row>
    <row r="1782" spans="1:11" ht="28.95" customHeight="1" x14ac:dyDescent="0.3">
      <c r="A1782" s="314">
        <f t="shared" si="90"/>
        <v>1714</v>
      </c>
      <c r="B1782" s="272" t="s">
        <v>1786</v>
      </c>
      <c r="C1782" s="273">
        <v>49.28</v>
      </c>
      <c r="D1782" s="272">
        <v>28</v>
      </c>
      <c r="E1782" s="274" t="s">
        <v>5348</v>
      </c>
      <c r="F1782" s="272" t="s">
        <v>1718</v>
      </c>
      <c r="G1782" s="272" t="s">
        <v>3437</v>
      </c>
      <c r="H1782" s="293">
        <v>20873</v>
      </c>
      <c r="I1782" s="294">
        <v>1494</v>
      </c>
      <c r="J1782" s="277">
        <f t="shared" si="87"/>
        <v>20873</v>
      </c>
      <c r="K1782" s="277">
        <f t="shared" si="87"/>
        <v>1494</v>
      </c>
    </row>
    <row r="1783" spans="1:11" ht="28.95" customHeight="1" x14ac:dyDescent="0.3">
      <c r="A1783" s="314">
        <f t="shared" si="90"/>
        <v>1715</v>
      </c>
      <c r="B1783" s="272" t="s">
        <v>1786</v>
      </c>
      <c r="C1783" s="273">
        <v>49.29</v>
      </c>
      <c r="D1783" s="272">
        <v>29</v>
      </c>
      <c r="E1783" s="274" t="s">
        <v>5349</v>
      </c>
      <c r="F1783" s="272" t="s">
        <v>1718</v>
      </c>
      <c r="G1783" s="272" t="s">
        <v>3437</v>
      </c>
      <c r="H1783" s="293">
        <v>9830</v>
      </c>
      <c r="I1783" s="294">
        <v>299</v>
      </c>
      <c r="J1783" s="277">
        <f t="shared" si="87"/>
        <v>9830</v>
      </c>
      <c r="K1783" s="277">
        <f t="shared" si="87"/>
        <v>299</v>
      </c>
    </row>
    <row r="1784" spans="1:11" ht="28.95" customHeight="1" x14ac:dyDescent="0.3">
      <c r="A1784" s="314">
        <f t="shared" si="90"/>
        <v>1716</v>
      </c>
      <c r="B1784" s="272" t="s">
        <v>1786</v>
      </c>
      <c r="C1784" s="283">
        <v>49.3</v>
      </c>
      <c r="D1784" s="272">
        <v>30</v>
      </c>
      <c r="E1784" s="274" t="s">
        <v>784</v>
      </c>
      <c r="F1784" s="272" t="s">
        <v>1718</v>
      </c>
      <c r="G1784" s="272" t="s">
        <v>3437</v>
      </c>
      <c r="H1784" s="293">
        <v>2466</v>
      </c>
      <c r="I1784" s="294">
        <v>953</v>
      </c>
      <c r="J1784" s="277">
        <f t="shared" si="87"/>
        <v>2466</v>
      </c>
      <c r="K1784" s="277">
        <f t="shared" si="87"/>
        <v>953</v>
      </c>
    </row>
    <row r="1785" spans="1:11" ht="28.95" customHeight="1" x14ac:dyDescent="0.3">
      <c r="A1785" s="314">
        <f t="shared" si="90"/>
        <v>1717</v>
      </c>
      <c r="B1785" s="272" t="s">
        <v>1786</v>
      </c>
      <c r="C1785" s="273">
        <v>49.31</v>
      </c>
      <c r="D1785" s="272">
        <v>31</v>
      </c>
      <c r="E1785" s="274" t="s">
        <v>5350</v>
      </c>
      <c r="F1785" s="272" t="s">
        <v>1718</v>
      </c>
      <c r="G1785" s="272" t="s">
        <v>3437</v>
      </c>
      <c r="H1785" s="293">
        <v>309</v>
      </c>
      <c r="I1785" s="294">
        <v>49</v>
      </c>
      <c r="J1785" s="277">
        <f t="shared" si="87"/>
        <v>309</v>
      </c>
      <c r="K1785" s="277">
        <f t="shared" si="87"/>
        <v>49</v>
      </c>
    </row>
    <row r="1786" spans="1:11" ht="28.95" customHeight="1" x14ac:dyDescent="0.3">
      <c r="A1786" s="314">
        <f t="shared" si="90"/>
        <v>1718</v>
      </c>
      <c r="B1786" s="272" t="s">
        <v>1786</v>
      </c>
      <c r="C1786" s="273">
        <v>49.32</v>
      </c>
      <c r="D1786" s="272">
        <v>32</v>
      </c>
      <c r="E1786" s="274" t="s">
        <v>5351</v>
      </c>
      <c r="F1786" s="272" t="s">
        <v>1718</v>
      </c>
      <c r="G1786" s="272" t="s">
        <v>3437</v>
      </c>
      <c r="H1786" s="293">
        <v>1753</v>
      </c>
      <c r="I1786" s="294">
        <v>185</v>
      </c>
      <c r="J1786" s="277">
        <f t="shared" si="87"/>
        <v>1753</v>
      </c>
      <c r="K1786" s="277">
        <f t="shared" si="87"/>
        <v>185</v>
      </c>
    </row>
    <row r="1787" spans="1:11" ht="28.95" customHeight="1" x14ac:dyDescent="0.3">
      <c r="A1787" s="272" t="s">
        <v>5337</v>
      </c>
      <c r="B1787" s="272" t="s">
        <v>1786</v>
      </c>
      <c r="C1787" s="273">
        <v>49.33</v>
      </c>
      <c r="D1787" s="272">
        <v>33</v>
      </c>
      <c r="E1787" s="274" t="s">
        <v>5352</v>
      </c>
      <c r="F1787" s="272"/>
      <c r="G1787" s="272"/>
      <c r="H1787" s="293"/>
      <c r="I1787" s="294"/>
      <c r="J1787" s="277">
        <f t="shared" si="87"/>
        <v>0</v>
      </c>
      <c r="K1787" s="277">
        <f t="shared" si="87"/>
        <v>0</v>
      </c>
    </row>
    <row r="1788" spans="1:11" ht="28.95" customHeight="1" x14ac:dyDescent="0.3">
      <c r="A1788" s="314">
        <f>A1786+1</f>
        <v>1719</v>
      </c>
      <c r="B1788" s="272"/>
      <c r="C1788" s="273" t="s">
        <v>112</v>
      </c>
      <c r="D1788" s="272"/>
      <c r="E1788" s="274" t="s">
        <v>788</v>
      </c>
      <c r="F1788" s="272" t="s">
        <v>1718</v>
      </c>
      <c r="G1788" s="272" t="s">
        <v>3464</v>
      </c>
      <c r="H1788" s="293">
        <v>13882</v>
      </c>
      <c r="I1788" s="294">
        <v>533</v>
      </c>
      <c r="J1788" s="277">
        <f t="shared" si="87"/>
        <v>13882</v>
      </c>
      <c r="K1788" s="277">
        <f t="shared" si="87"/>
        <v>533</v>
      </c>
    </row>
    <row r="1789" spans="1:11" ht="28.95" customHeight="1" x14ac:dyDescent="0.3">
      <c r="A1789" s="314">
        <f>A1788+1</f>
        <v>1720</v>
      </c>
      <c r="B1789" s="272"/>
      <c r="C1789" s="273" t="s">
        <v>113</v>
      </c>
      <c r="D1789" s="272"/>
      <c r="E1789" s="274" t="s">
        <v>5353</v>
      </c>
      <c r="F1789" s="272" t="s">
        <v>1718</v>
      </c>
      <c r="G1789" s="272" t="s">
        <v>3464</v>
      </c>
      <c r="H1789" s="293">
        <v>6637</v>
      </c>
      <c r="I1789" s="294">
        <v>266</v>
      </c>
      <c r="J1789" s="277">
        <f t="shared" si="87"/>
        <v>6637</v>
      </c>
      <c r="K1789" s="277">
        <f t="shared" si="87"/>
        <v>266</v>
      </c>
    </row>
    <row r="1790" spans="1:11" ht="28.95" customHeight="1" x14ac:dyDescent="0.3">
      <c r="A1790" s="314">
        <f>A1789+1</f>
        <v>1721</v>
      </c>
      <c r="B1790" s="272" t="s">
        <v>1786</v>
      </c>
      <c r="C1790" s="273">
        <v>49.34</v>
      </c>
      <c r="D1790" s="272">
        <v>34</v>
      </c>
      <c r="E1790" s="274" t="s">
        <v>5354</v>
      </c>
      <c r="F1790" s="272" t="s">
        <v>1718</v>
      </c>
      <c r="G1790" s="272" t="s">
        <v>3438</v>
      </c>
      <c r="H1790" s="293">
        <v>1786</v>
      </c>
      <c r="I1790" s="294">
        <v>150</v>
      </c>
      <c r="J1790" s="277">
        <f t="shared" si="87"/>
        <v>1786</v>
      </c>
      <c r="K1790" s="277">
        <f t="shared" si="87"/>
        <v>150</v>
      </c>
    </row>
    <row r="1791" spans="1:11" ht="28.95" customHeight="1" x14ac:dyDescent="0.3">
      <c r="A1791" s="314">
        <f>A1790+1</f>
        <v>1722</v>
      </c>
      <c r="B1791" s="272" t="s">
        <v>1786</v>
      </c>
      <c r="C1791" s="273">
        <v>49.35</v>
      </c>
      <c r="D1791" s="272">
        <v>35</v>
      </c>
      <c r="E1791" s="274" t="s">
        <v>5355</v>
      </c>
      <c r="F1791" s="272" t="s">
        <v>1718</v>
      </c>
      <c r="G1791" s="272" t="s">
        <v>3437</v>
      </c>
      <c r="H1791" s="293">
        <v>1251</v>
      </c>
      <c r="I1791" s="294">
        <v>49</v>
      </c>
      <c r="J1791" s="277">
        <f t="shared" si="87"/>
        <v>1251</v>
      </c>
      <c r="K1791" s="277">
        <f t="shared" si="87"/>
        <v>49</v>
      </c>
    </row>
    <row r="1792" spans="1:11" ht="28.95" customHeight="1" x14ac:dyDescent="0.3">
      <c r="A1792" s="314">
        <f t="shared" ref="A1792:A1793" si="91">A1791+1</f>
        <v>1723</v>
      </c>
      <c r="B1792" s="272" t="s">
        <v>1786</v>
      </c>
      <c r="C1792" s="273">
        <v>49.36</v>
      </c>
      <c r="D1792" s="272">
        <v>36</v>
      </c>
      <c r="E1792" s="274" t="s">
        <v>5356</v>
      </c>
      <c r="F1792" s="272" t="s">
        <v>1718</v>
      </c>
      <c r="G1792" s="272" t="s">
        <v>3437</v>
      </c>
      <c r="H1792" s="293">
        <v>3110</v>
      </c>
      <c r="I1792" s="294">
        <v>185</v>
      </c>
      <c r="J1792" s="277">
        <f t="shared" si="87"/>
        <v>3110</v>
      </c>
      <c r="K1792" s="277">
        <f t="shared" si="87"/>
        <v>185</v>
      </c>
    </row>
    <row r="1793" spans="1:11" ht="28.95" customHeight="1" x14ac:dyDescent="0.3">
      <c r="A1793" s="314">
        <f t="shared" si="91"/>
        <v>1724</v>
      </c>
      <c r="B1793" s="272" t="s">
        <v>1786</v>
      </c>
      <c r="C1793" s="273">
        <v>49.37</v>
      </c>
      <c r="D1793" s="272">
        <v>37</v>
      </c>
      <c r="E1793" s="274" t="s">
        <v>5357</v>
      </c>
      <c r="F1793" s="272" t="s">
        <v>1718</v>
      </c>
      <c r="G1793" s="272" t="s">
        <v>3438</v>
      </c>
      <c r="H1793" s="293">
        <v>426</v>
      </c>
      <c r="I1793" s="294">
        <v>219</v>
      </c>
      <c r="J1793" s="277">
        <f t="shared" si="87"/>
        <v>426</v>
      </c>
      <c r="K1793" s="277">
        <f t="shared" si="87"/>
        <v>219</v>
      </c>
    </row>
    <row r="1794" spans="1:11" ht="28.95" customHeight="1" x14ac:dyDescent="0.3">
      <c r="A1794" s="268" t="s">
        <v>5358</v>
      </c>
      <c r="B1794" s="269"/>
      <c r="C1794" s="269"/>
      <c r="D1794" s="269"/>
      <c r="E1794" s="269"/>
      <c r="F1794" s="269"/>
      <c r="G1794" s="269"/>
      <c r="H1794" s="269"/>
      <c r="I1794" s="270"/>
      <c r="J1794" s="277">
        <f t="shared" si="87"/>
        <v>0</v>
      </c>
      <c r="K1794" s="277">
        <f t="shared" si="87"/>
        <v>0</v>
      </c>
    </row>
    <row r="1795" spans="1:11" ht="28.95" customHeight="1" x14ac:dyDescent="0.3">
      <c r="A1795" s="314"/>
      <c r="B1795" s="272" t="s">
        <v>5359</v>
      </c>
      <c r="C1795" s="283">
        <v>50.01</v>
      </c>
      <c r="D1795" s="272"/>
      <c r="E1795" s="274" t="s">
        <v>44</v>
      </c>
      <c r="F1795" s="272" t="s">
        <v>3436</v>
      </c>
      <c r="G1795" s="272"/>
      <c r="H1795" s="293"/>
      <c r="I1795" s="294"/>
      <c r="J1795" s="277">
        <f t="shared" si="87"/>
        <v>0</v>
      </c>
      <c r="K1795" s="277">
        <f t="shared" si="87"/>
        <v>0</v>
      </c>
    </row>
    <row r="1796" spans="1:11" ht="28.95" customHeight="1" x14ac:dyDescent="0.3">
      <c r="A1796" s="314"/>
      <c r="B1796" s="272" t="s">
        <v>5359</v>
      </c>
      <c r="C1796" s="283">
        <v>50.019999999999996</v>
      </c>
      <c r="D1796" s="272"/>
      <c r="E1796" s="274" t="s">
        <v>44</v>
      </c>
      <c r="F1796" s="272" t="s">
        <v>1473</v>
      </c>
      <c r="G1796" s="272"/>
      <c r="H1796" s="293"/>
      <c r="I1796" s="294"/>
      <c r="J1796" s="277">
        <f t="shared" si="87"/>
        <v>0</v>
      </c>
      <c r="K1796" s="277">
        <f t="shared" si="87"/>
        <v>0</v>
      </c>
    </row>
    <row r="1797" spans="1:11" ht="28.95" customHeight="1" x14ac:dyDescent="0.3">
      <c r="A1797" s="314"/>
      <c r="B1797" s="272" t="s">
        <v>5359</v>
      </c>
      <c r="C1797" s="273">
        <v>50.03</v>
      </c>
      <c r="D1797" s="272"/>
      <c r="E1797" s="274" t="s">
        <v>44</v>
      </c>
      <c r="F1797" s="272" t="s">
        <v>1473</v>
      </c>
      <c r="G1797" s="272"/>
      <c r="H1797" s="293"/>
      <c r="I1797" s="294"/>
      <c r="J1797" s="277">
        <f t="shared" ref="J1797:K1860" si="92">ROUNDUP(H1797,0)</f>
        <v>0</v>
      </c>
      <c r="K1797" s="277">
        <f t="shared" si="92"/>
        <v>0</v>
      </c>
    </row>
    <row r="1798" spans="1:11" ht="28.95" customHeight="1" x14ac:dyDescent="0.3">
      <c r="A1798" s="314"/>
      <c r="B1798" s="272" t="s">
        <v>5359</v>
      </c>
      <c r="C1798" s="273">
        <v>50.04</v>
      </c>
      <c r="D1798" s="272"/>
      <c r="E1798" s="274" t="s">
        <v>44</v>
      </c>
      <c r="F1798" s="272" t="s">
        <v>1473</v>
      </c>
      <c r="G1798" s="272"/>
      <c r="H1798" s="293"/>
      <c r="I1798" s="294"/>
      <c r="J1798" s="277">
        <f t="shared" si="92"/>
        <v>0</v>
      </c>
      <c r="K1798" s="277">
        <f t="shared" si="92"/>
        <v>0</v>
      </c>
    </row>
    <row r="1799" spans="1:11" ht="28.95" customHeight="1" x14ac:dyDescent="0.3">
      <c r="A1799" s="314"/>
      <c r="B1799" s="272" t="s">
        <v>5359</v>
      </c>
      <c r="C1799" s="273">
        <v>50.05</v>
      </c>
      <c r="D1799" s="272"/>
      <c r="E1799" s="274" t="s">
        <v>44</v>
      </c>
      <c r="F1799" s="272" t="s">
        <v>1473</v>
      </c>
      <c r="G1799" s="272"/>
      <c r="H1799" s="293"/>
      <c r="I1799" s="294"/>
      <c r="J1799" s="277">
        <f t="shared" si="92"/>
        <v>0</v>
      </c>
      <c r="K1799" s="277">
        <f t="shared" si="92"/>
        <v>0</v>
      </c>
    </row>
    <row r="1800" spans="1:11" ht="28.95" customHeight="1" x14ac:dyDescent="0.3">
      <c r="A1800" s="314">
        <f>A1793+1</f>
        <v>1725</v>
      </c>
      <c r="B1800" s="272" t="s">
        <v>5360</v>
      </c>
      <c r="C1800" s="273">
        <v>50.06</v>
      </c>
      <c r="D1800" s="272"/>
      <c r="E1800" s="274" t="s">
        <v>5361</v>
      </c>
      <c r="F1800" s="272" t="s">
        <v>1473</v>
      </c>
      <c r="G1800" s="272" t="s">
        <v>3515</v>
      </c>
      <c r="H1800" s="293">
        <v>247</v>
      </c>
      <c r="I1800" s="294">
        <v>120</v>
      </c>
      <c r="J1800" s="277">
        <f t="shared" si="92"/>
        <v>247</v>
      </c>
      <c r="K1800" s="277">
        <f t="shared" si="92"/>
        <v>120</v>
      </c>
    </row>
    <row r="1801" spans="1:11" ht="28.95" customHeight="1" x14ac:dyDescent="0.3">
      <c r="A1801" s="314">
        <f t="shared" ref="A1801:A1803" si="93">A1800+1</f>
        <v>1726</v>
      </c>
      <c r="B1801" s="272" t="s">
        <v>5362</v>
      </c>
      <c r="C1801" s="273">
        <v>50.07</v>
      </c>
      <c r="D1801" s="272"/>
      <c r="E1801" s="274" t="s">
        <v>5363</v>
      </c>
      <c r="F1801" s="272" t="s">
        <v>1473</v>
      </c>
      <c r="G1801" s="272" t="s">
        <v>4025</v>
      </c>
      <c r="H1801" s="293">
        <v>210</v>
      </c>
      <c r="I1801" s="294" t="s">
        <v>1813</v>
      </c>
      <c r="J1801" s="277">
        <f t="shared" si="92"/>
        <v>210</v>
      </c>
      <c r="K1801" s="277" t="e">
        <f t="shared" si="92"/>
        <v>#VALUE!</v>
      </c>
    </row>
    <row r="1802" spans="1:11" ht="28.95" customHeight="1" x14ac:dyDescent="0.3">
      <c r="A1802" s="314">
        <f t="shared" si="93"/>
        <v>1727</v>
      </c>
      <c r="B1802" s="272" t="s">
        <v>5364</v>
      </c>
      <c r="C1802" s="273">
        <v>50.08</v>
      </c>
      <c r="D1802" s="272"/>
      <c r="E1802" s="274" t="s">
        <v>5365</v>
      </c>
      <c r="F1802" s="272" t="s">
        <v>1473</v>
      </c>
      <c r="G1802" s="272" t="s">
        <v>5366</v>
      </c>
      <c r="H1802" s="293">
        <v>42</v>
      </c>
      <c r="I1802" s="294" t="s">
        <v>1813</v>
      </c>
      <c r="J1802" s="277">
        <f t="shared" si="92"/>
        <v>42</v>
      </c>
      <c r="K1802" s="277" t="e">
        <f t="shared" si="92"/>
        <v>#VALUE!</v>
      </c>
    </row>
    <row r="1803" spans="1:11" ht="28.95" customHeight="1" x14ac:dyDescent="0.3">
      <c r="A1803" s="314">
        <f t="shared" si="93"/>
        <v>1728</v>
      </c>
      <c r="B1803" s="272" t="s">
        <v>1792</v>
      </c>
      <c r="C1803" s="273">
        <v>50.09</v>
      </c>
      <c r="D1803" s="272"/>
      <c r="E1803" s="274" t="s">
        <v>5367</v>
      </c>
      <c r="F1803" s="272" t="s">
        <v>1473</v>
      </c>
      <c r="G1803" s="272" t="s">
        <v>3515</v>
      </c>
      <c r="H1803" s="293">
        <v>54</v>
      </c>
      <c r="I1803" s="294">
        <v>33</v>
      </c>
      <c r="J1803" s="277">
        <f t="shared" si="92"/>
        <v>54</v>
      </c>
      <c r="K1803" s="277">
        <f t="shared" si="92"/>
        <v>33</v>
      </c>
    </row>
    <row r="1804" spans="1:11" ht="28.95" customHeight="1" x14ac:dyDescent="0.3">
      <c r="A1804" s="314">
        <f>A1803+1</f>
        <v>1729</v>
      </c>
      <c r="B1804" s="272" t="s">
        <v>1793</v>
      </c>
      <c r="C1804" s="283">
        <v>50.1</v>
      </c>
      <c r="D1804" s="272"/>
      <c r="E1804" s="274" t="s">
        <v>5368</v>
      </c>
      <c r="F1804" s="272" t="s">
        <v>1473</v>
      </c>
      <c r="G1804" s="272" t="s">
        <v>3515</v>
      </c>
      <c r="H1804" s="293">
        <v>251</v>
      </c>
      <c r="I1804" s="294">
        <v>163</v>
      </c>
      <c r="J1804" s="277">
        <f t="shared" si="92"/>
        <v>251</v>
      </c>
      <c r="K1804" s="277">
        <f t="shared" si="92"/>
        <v>163</v>
      </c>
    </row>
    <row r="1805" spans="1:11" ht="28.95" customHeight="1" x14ac:dyDescent="0.3">
      <c r="A1805" s="272"/>
      <c r="B1805" s="359" t="s">
        <v>1794</v>
      </c>
      <c r="C1805" s="283">
        <v>50.11</v>
      </c>
      <c r="D1805" s="359" t="s">
        <v>1460</v>
      </c>
      <c r="E1805" s="274" t="s">
        <v>5369</v>
      </c>
      <c r="F1805" s="272" t="s">
        <v>1719</v>
      </c>
      <c r="G1805" s="272"/>
      <c r="H1805" s="293"/>
      <c r="I1805" s="294"/>
      <c r="J1805" s="277">
        <f t="shared" si="92"/>
        <v>0</v>
      </c>
      <c r="K1805" s="277">
        <f t="shared" si="92"/>
        <v>0</v>
      </c>
    </row>
    <row r="1806" spans="1:11" ht="28.95" customHeight="1" x14ac:dyDescent="0.3">
      <c r="A1806" s="314">
        <f>A1804+1</f>
        <v>1730</v>
      </c>
      <c r="B1806" s="359"/>
      <c r="C1806" s="273" t="s">
        <v>112</v>
      </c>
      <c r="D1806" s="359"/>
      <c r="E1806" s="274" t="s">
        <v>798</v>
      </c>
      <c r="F1806" s="272"/>
      <c r="G1806" s="272" t="s">
        <v>3464</v>
      </c>
      <c r="H1806" s="293">
        <v>435</v>
      </c>
      <c r="I1806" s="294">
        <v>74</v>
      </c>
      <c r="J1806" s="277">
        <f t="shared" si="92"/>
        <v>435</v>
      </c>
      <c r="K1806" s="277">
        <f t="shared" si="92"/>
        <v>74</v>
      </c>
    </row>
    <row r="1807" spans="1:11" ht="28.95" customHeight="1" x14ac:dyDescent="0.3">
      <c r="A1807" s="314">
        <f>A1806+1</f>
        <v>1731</v>
      </c>
      <c r="B1807" s="359"/>
      <c r="C1807" s="273" t="s">
        <v>113</v>
      </c>
      <c r="D1807" s="359"/>
      <c r="E1807" s="274" t="s">
        <v>799</v>
      </c>
      <c r="F1807" s="272"/>
      <c r="G1807" s="272" t="s">
        <v>3464</v>
      </c>
      <c r="H1807" s="293">
        <v>535</v>
      </c>
      <c r="I1807" s="294">
        <v>90</v>
      </c>
      <c r="J1807" s="277">
        <f t="shared" si="92"/>
        <v>535</v>
      </c>
      <c r="K1807" s="277">
        <f t="shared" si="92"/>
        <v>90</v>
      </c>
    </row>
    <row r="1808" spans="1:11" ht="28.95" customHeight="1" x14ac:dyDescent="0.3">
      <c r="A1808" s="314">
        <f>A1807+1</f>
        <v>1732</v>
      </c>
      <c r="B1808" s="359"/>
      <c r="C1808" s="273" t="s">
        <v>114</v>
      </c>
      <c r="D1808" s="359"/>
      <c r="E1808" s="274" t="s">
        <v>800</v>
      </c>
      <c r="F1808" s="272"/>
      <c r="G1808" s="272" t="s">
        <v>3464</v>
      </c>
      <c r="H1808" s="293">
        <v>635</v>
      </c>
      <c r="I1808" s="294">
        <v>108</v>
      </c>
      <c r="J1808" s="277">
        <f t="shared" si="92"/>
        <v>635</v>
      </c>
      <c r="K1808" s="277">
        <f t="shared" si="92"/>
        <v>108</v>
      </c>
    </row>
    <row r="1809" spans="1:11" ht="28.95" customHeight="1" x14ac:dyDescent="0.3">
      <c r="A1809" s="314">
        <f>A1808+1</f>
        <v>1733</v>
      </c>
      <c r="B1809" s="359"/>
      <c r="C1809" s="273" t="s">
        <v>124</v>
      </c>
      <c r="D1809" s="359"/>
      <c r="E1809" s="274" t="s">
        <v>801</v>
      </c>
      <c r="F1809" s="272"/>
      <c r="G1809" s="272" t="s">
        <v>3464</v>
      </c>
      <c r="H1809" s="293">
        <v>650</v>
      </c>
      <c r="I1809" s="294">
        <v>110</v>
      </c>
      <c r="J1809" s="277">
        <f t="shared" si="92"/>
        <v>650</v>
      </c>
      <c r="K1809" s="277">
        <f t="shared" si="92"/>
        <v>110</v>
      </c>
    </row>
    <row r="1810" spans="1:11" ht="28.95" customHeight="1" x14ac:dyDescent="0.3">
      <c r="A1810" s="272"/>
      <c r="B1810" s="272" t="s">
        <v>1795</v>
      </c>
      <c r="C1810" s="283">
        <v>50.12</v>
      </c>
      <c r="D1810" s="272" t="s">
        <v>1461</v>
      </c>
      <c r="E1810" s="274" t="s">
        <v>5370</v>
      </c>
      <c r="F1810" s="272" t="s">
        <v>1719</v>
      </c>
      <c r="G1810" s="272" t="s">
        <v>3515</v>
      </c>
      <c r="H1810" s="293">
        <v>8694</v>
      </c>
      <c r="I1810" s="294">
        <v>1478</v>
      </c>
      <c r="J1810" s="277">
        <f t="shared" si="92"/>
        <v>8694</v>
      </c>
      <c r="K1810" s="277">
        <f t="shared" si="92"/>
        <v>1478</v>
      </c>
    </row>
    <row r="1811" spans="1:11" ht="28.95" customHeight="1" x14ac:dyDescent="0.3">
      <c r="A1811" s="314">
        <f>A1809+1</f>
        <v>1734</v>
      </c>
      <c r="B1811" s="272" t="s">
        <v>1795</v>
      </c>
      <c r="C1811" s="273">
        <v>50.13</v>
      </c>
      <c r="D1811" s="272" t="s">
        <v>1461</v>
      </c>
      <c r="E1811" s="274" t="s">
        <v>5371</v>
      </c>
      <c r="F1811" s="272" t="s">
        <v>1719</v>
      </c>
      <c r="G1811" s="272" t="s">
        <v>3515</v>
      </c>
      <c r="H1811" s="293">
        <v>2850</v>
      </c>
      <c r="I1811" s="294">
        <v>485</v>
      </c>
      <c r="J1811" s="277">
        <f t="shared" si="92"/>
        <v>2850</v>
      </c>
      <c r="K1811" s="277">
        <f t="shared" si="92"/>
        <v>485</v>
      </c>
    </row>
    <row r="1812" spans="1:11" ht="28.95" customHeight="1" x14ac:dyDescent="0.3">
      <c r="A1812" s="314">
        <f>A1811+1</f>
        <v>1735</v>
      </c>
      <c r="B1812" s="272" t="s">
        <v>1795</v>
      </c>
      <c r="C1812" s="273">
        <v>50.14</v>
      </c>
      <c r="D1812" s="272" t="s">
        <v>1461</v>
      </c>
      <c r="E1812" s="274" t="s">
        <v>5372</v>
      </c>
      <c r="F1812" s="272" t="s">
        <v>1719</v>
      </c>
      <c r="G1812" s="272" t="s">
        <v>3515</v>
      </c>
      <c r="H1812" s="293">
        <v>2650</v>
      </c>
      <c r="I1812" s="294">
        <v>450</v>
      </c>
      <c r="J1812" s="277">
        <f t="shared" si="92"/>
        <v>2650</v>
      </c>
      <c r="K1812" s="277">
        <f t="shared" si="92"/>
        <v>450</v>
      </c>
    </row>
    <row r="1813" spans="1:11" ht="28.95" customHeight="1" x14ac:dyDescent="0.3">
      <c r="A1813" s="314">
        <f t="shared" ref="A1813:A1830" si="94">A1812+1</f>
        <v>1736</v>
      </c>
      <c r="B1813" s="272" t="s">
        <v>1795</v>
      </c>
      <c r="C1813" s="273">
        <v>50.15</v>
      </c>
      <c r="D1813" s="272" t="s">
        <v>1461</v>
      </c>
      <c r="E1813" s="274" t="s">
        <v>5373</v>
      </c>
      <c r="F1813" s="272" t="s">
        <v>1719</v>
      </c>
      <c r="G1813" s="272" t="s">
        <v>3515</v>
      </c>
      <c r="H1813" s="293">
        <v>2550</v>
      </c>
      <c r="I1813" s="294">
        <v>433</v>
      </c>
      <c r="J1813" s="277">
        <f t="shared" si="92"/>
        <v>2550</v>
      </c>
      <c r="K1813" s="277">
        <f t="shared" si="92"/>
        <v>433</v>
      </c>
    </row>
    <row r="1814" spans="1:11" ht="28.95" customHeight="1" x14ac:dyDescent="0.3">
      <c r="A1814" s="314">
        <f t="shared" si="94"/>
        <v>1737</v>
      </c>
      <c r="B1814" s="272" t="s">
        <v>1795</v>
      </c>
      <c r="C1814" s="273">
        <v>50.16</v>
      </c>
      <c r="D1814" s="272" t="s">
        <v>1461</v>
      </c>
      <c r="E1814" s="274" t="s">
        <v>5374</v>
      </c>
      <c r="F1814" s="272" t="s">
        <v>1719</v>
      </c>
      <c r="G1814" s="272" t="s">
        <v>3515</v>
      </c>
      <c r="H1814" s="293">
        <v>2850</v>
      </c>
      <c r="I1814" s="294">
        <v>485</v>
      </c>
      <c r="J1814" s="277">
        <f t="shared" si="92"/>
        <v>2850</v>
      </c>
      <c r="K1814" s="277">
        <f t="shared" si="92"/>
        <v>485</v>
      </c>
    </row>
    <row r="1815" spans="1:11" ht="28.95" customHeight="1" x14ac:dyDescent="0.3">
      <c r="A1815" s="314">
        <f t="shared" si="94"/>
        <v>1738</v>
      </c>
      <c r="B1815" s="272" t="s">
        <v>1795</v>
      </c>
      <c r="C1815" s="273">
        <v>50.17</v>
      </c>
      <c r="D1815" s="272" t="s">
        <v>1461</v>
      </c>
      <c r="E1815" s="274" t="s">
        <v>5375</v>
      </c>
      <c r="F1815" s="272" t="s">
        <v>1719</v>
      </c>
      <c r="G1815" s="272" t="s">
        <v>3515</v>
      </c>
      <c r="H1815" s="293">
        <v>2450</v>
      </c>
      <c r="I1815" s="294">
        <v>416</v>
      </c>
      <c r="J1815" s="277">
        <f t="shared" si="92"/>
        <v>2450</v>
      </c>
      <c r="K1815" s="277">
        <f t="shared" si="92"/>
        <v>416</v>
      </c>
    </row>
    <row r="1816" spans="1:11" ht="28.95" customHeight="1" x14ac:dyDescent="0.3">
      <c r="A1816" s="314">
        <f t="shared" si="94"/>
        <v>1739</v>
      </c>
      <c r="B1816" s="272" t="s">
        <v>1795</v>
      </c>
      <c r="C1816" s="273">
        <v>50.18</v>
      </c>
      <c r="D1816" s="272" t="s">
        <v>1461</v>
      </c>
      <c r="E1816" s="274" t="s">
        <v>5376</v>
      </c>
      <c r="F1816" s="272" t="s">
        <v>1719</v>
      </c>
      <c r="G1816" s="272" t="s">
        <v>3515</v>
      </c>
      <c r="H1816" s="293">
        <v>3150</v>
      </c>
      <c r="I1816" s="294">
        <v>535</v>
      </c>
      <c r="J1816" s="277">
        <f t="shared" si="92"/>
        <v>3150</v>
      </c>
      <c r="K1816" s="277">
        <f t="shared" si="92"/>
        <v>535</v>
      </c>
    </row>
    <row r="1817" spans="1:11" ht="28.95" customHeight="1" x14ac:dyDescent="0.3">
      <c r="A1817" s="314">
        <f t="shared" si="94"/>
        <v>1740</v>
      </c>
      <c r="B1817" s="272" t="s">
        <v>1795</v>
      </c>
      <c r="C1817" s="273">
        <v>50.19</v>
      </c>
      <c r="D1817" s="272" t="s">
        <v>1461</v>
      </c>
      <c r="E1817" s="274" t="s">
        <v>5377</v>
      </c>
      <c r="F1817" s="272" t="s">
        <v>1719</v>
      </c>
      <c r="G1817" s="272" t="s">
        <v>3515</v>
      </c>
      <c r="H1817" s="293">
        <v>2650</v>
      </c>
      <c r="I1817" s="294">
        <v>450</v>
      </c>
      <c r="J1817" s="277">
        <f t="shared" si="92"/>
        <v>2650</v>
      </c>
      <c r="K1817" s="277">
        <f t="shared" si="92"/>
        <v>450</v>
      </c>
    </row>
    <row r="1818" spans="1:11" ht="28.95" customHeight="1" x14ac:dyDescent="0.3">
      <c r="A1818" s="314">
        <f t="shared" si="94"/>
        <v>1741</v>
      </c>
      <c r="B1818" s="272" t="s">
        <v>1765</v>
      </c>
      <c r="C1818" s="283">
        <v>50.2</v>
      </c>
      <c r="D1818" s="272" t="s">
        <v>5378</v>
      </c>
      <c r="E1818" s="274" t="s">
        <v>5379</v>
      </c>
      <c r="F1818" s="272" t="s">
        <v>1719</v>
      </c>
      <c r="G1818" s="272" t="s">
        <v>3836</v>
      </c>
      <c r="H1818" s="293">
        <v>15513</v>
      </c>
      <c r="I1818" s="294">
        <v>2637</v>
      </c>
      <c r="J1818" s="277">
        <f t="shared" si="92"/>
        <v>15513</v>
      </c>
      <c r="K1818" s="277">
        <f t="shared" si="92"/>
        <v>2637</v>
      </c>
    </row>
    <row r="1819" spans="1:11" ht="28.95" customHeight="1" x14ac:dyDescent="0.3">
      <c r="A1819" s="314">
        <f t="shared" si="94"/>
        <v>1742</v>
      </c>
      <c r="B1819" s="272" t="s">
        <v>1765</v>
      </c>
      <c r="C1819" s="273">
        <v>50.21</v>
      </c>
      <c r="D1819" s="272" t="s">
        <v>5378</v>
      </c>
      <c r="E1819" s="274" t="s">
        <v>5380</v>
      </c>
      <c r="F1819" s="272" t="s">
        <v>1719</v>
      </c>
      <c r="G1819" s="272" t="s">
        <v>3836</v>
      </c>
      <c r="H1819" s="293">
        <v>16296</v>
      </c>
      <c r="I1819" s="294">
        <v>2770</v>
      </c>
      <c r="J1819" s="277">
        <f t="shared" si="92"/>
        <v>16296</v>
      </c>
      <c r="K1819" s="277">
        <f t="shared" si="92"/>
        <v>2770</v>
      </c>
    </row>
    <row r="1820" spans="1:11" ht="28.95" customHeight="1" x14ac:dyDescent="0.3">
      <c r="A1820" s="314">
        <f t="shared" si="94"/>
        <v>1743</v>
      </c>
      <c r="B1820" s="272" t="s">
        <v>1765</v>
      </c>
      <c r="C1820" s="273">
        <v>50.22</v>
      </c>
      <c r="D1820" s="272" t="s">
        <v>5378</v>
      </c>
      <c r="E1820" s="274" t="s">
        <v>5381</v>
      </c>
      <c r="F1820" s="272" t="s">
        <v>1719</v>
      </c>
      <c r="G1820" s="272" t="s">
        <v>3836</v>
      </c>
      <c r="H1820" s="293">
        <v>16941</v>
      </c>
      <c r="I1820" s="294">
        <v>2880</v>
      </c>
      <c r="J1820" s="277">
        <f t="shared" si="92"/>
        <v>16941</v>
      </c>
      <c r="K1820" s="277">
        <f t="shared" si="92"/>
        <v>2880</v>
      </c>
    </row>
    <row r="1821" spans="1:11" ht="28.95" customHeight="1" x14ac:dyDescent="0.3">
      <c r="A1821" s="314">
        <f t="shared" si="94"/>
        <v>1744</v>
      </c>
      <c r="B1821" s="272" t="s">
        <v>1796</v>
      </c>
      <c r="C1821" s="273">
        <v>50.23</v>
      </c>
      <c r="D1821" s="272" t="s">
        <v>1463</v>
      </c>
      <c r="E1821" s="274" t="s">
        <v>5382</v>
      </c>
      <c r="F1821" s="272" t="s">
        <v>1719</v>
      </c>
      <c r="G1821" s="272" t="s">
        <v>3515</v>
      </c>
      <c r="H1821" s="293">
        <v>2840</v>
      </c>
      <c r="I1821" s="294">
        <v>555</v>
      </c>
      <c r="J1821" s="277">
        <f t="shared" si="92"/>
        <v>2840</v>
      </c>
      <c r="K1821" s="277">
        <f t="shared" si="92"/>
        <v>555</v>
      </c>
    </row>
    <row r="1822" spans="1:11" ht="28.95" customHeight="1" x14ac:dyDescent="0.3">
      <c r="A1822" s="314">
        <f t="shared" si="94"/>
        <v>1745</v>
      </c>
      <c r="B1822" s="272" t="s">
        <v>1796</v>
      </c>
      <c r="C1822" s="273">
        <v>50.24</v>
      </c>
      <c r="D1822" s="272" t="s">
        <v>5383</v>
      </c>
      <c r="E1822" s="274" t="s">
        <v>5384</v>
      </c>
      <c r="F1822" s="272" t="s">
        <v>1719</v>
      </c>
      <c r="G1822" s="272" t="s">
        <v>3515</v>
      </c>
      <c r="H1822" s="293">
        <v>2750</v>
      </c>
      <c r="I1822" s="294">
        <v>467</v>
      </c>
      <c r="J1822" s="277">
        <f t="shared" si="92"/>
        <v>2750</v>
      </c>
      <c r="K1822" s="277">
        <f t="shared" si="92"/>
        <v>467</v>
      </c>
    </row>
    <row r="1823" spans="1:11" ht="28.95" customHeight="1" x14ac:dyDescent="0.3">
      <c r="A1823" s="314">
        <f t="shared" si="94"/>
        <v>1746</v>
      </c>
      <c r="B1823" s="272" t="s">
        <v>1797</v>
      </c>
      <c r="C1823" s="273">
        <v>50.25</v>
      </c>
      <c r="D1823" s="272"/>
      <c r="E1823" s="274" t="s">
        <v>5385</v>
      </c>
      <c r="F1823" s="272" t="s">
        <v>1719</v>
      </c>
      <c r="G1823" s="272" t="s">
        <v>3515</v>
      </c>
      <c r="H1823" s="293">
        <v>10590</v>
      </c>
      <c r="I1823" s="294">
        <v>400</v>
      </c>
      <c r="J1823" s="277">
        <f t="shared" si="92"/>
        <v>10590</v>
      </c>
      <c r="K1823" s="277">
        <f t="shared" si="92"/>
        <v>400</v>
      </c>
    </row>
    <row r="1824" spans="1:11" ht="28.95" customHeight="1" x14ac:dyDescent="0.3">
      <c r="A1824" s="314">
        <f t="shared" si="94"/>
        <v>1747</v>
      </c>
      <c r="B1824" s="272" t="s">
        <v>1796</v>
      </c>
      <c r="C1824" s="273">
        <v>50.26</v>
      </c>
      <c r="D1824" s="272"/>
      <c r="E1824" s="274" t="s">
        <v>5386</v>
      </c>
      <c r="F1824" s="272" t="s">
        <v>1719</v>
      </c>
      <c r="G1824" s="272" t="s">
        <v>3515</v>
      </c>
      <c r="H1824" s="293">
        <v>1822</v>
      </c>
      <c r="I1824" s="294">
        <v>130</v>
      </c>
      <c r="J1824" s="277">
        <f t="shared" si="92"/>
        <v>1822</v>
      </c>
      <c r="K1824" s="277">
        <f t="shared" si="92"/>
        <v>130</v>
      </c>
    </row>
    <row r="1825" spans="1:11" ht="28.95" customHeight="1" x14ac:dyDescent="0.3">
      <c r="A1825" s="314">
        <f t="shared" si="94"/>
        <v>1748</v>
      </c>
      <c r="B1825" s="272" t="s">
        <v>1796</v>
      </c>
      <c r="C1825" s="273">
        <v>50.27</v>
      </c>
      <c r="D1825" s="272"/>
      <c r="E1825" s="274" t="s">
        <v>5387</v>
      </c>
      <c r="F1825" s="272" t="s">
        <v>1719</v>
      </c>
      <c r="G1825" s="272" t="s">
        <v>3515</v>
      </c>
      <c r="H1825" s="293">
        <v>1650</v>
      </c>
      <c r="I1825" s="294">
        <v>130</v>
      </c>
      <c r="J1825" s="277">
        <f t="shared" si="92"/>
        <v>1650</v>
      </c>
      <c r="K1825" s="277">
        <f t="shared" si="92"/>
        <v>130</v>
      </c>
    </row>
    <row r="1826" spans="1:11" ht="28.95" customHeight="1" x14ac:dyDescent="0.3">
      <c r="A1826" s="314">
        <f t="shared" si="94"/>
        <v>1749</v>
      </c>
      <c r="B1826" s="272" t="s">
        <v>1796</v>
      </c>
      <c r="C1826" s="273">
        <v>50.28</v>
      </c>
      <c r="D1826" s="272" t="s">
        <v>1463</v>
      </c>
      <c r="E1826" s="274" t="s">
        <v>5388</v>
      </c>
      <c r="F1826" s="272" t="s">
        <v>1719</v>
      </c>
      <c r="G1826" s="272" t="s">
        <v>3515</v>
      </c>
      <c r="H1826" s="293">
        <v>1325</v>
      </c>
      <c r="I1826" s="294">
        <v>130</v>
      </c>
      <c r="J1826" s="277">
        <f t="shared" si="92"/>
        <v>1325</v>
      </c>
      <c r="K1826" s="277">
        <f t="shared" si="92"/>
        <v>130</v>
      </c>
    </row>
    <row r="1827" spans="1:11" ht="28.95" customHeight="1" x14ac:dyDescent="0.3">
      <c r="A1827" s="314">
        <f t="shared" si="94"/>
        <v>1750</v>
      </c>
      <c r="B1827" s="272" t="s">
        <v>1797</v>
      </c>
      <c r="C1827" s="273">
        <v>50.29</v>
      </c>
      <c r="D1827" s="272" t="s">
        <v>1463</v>
      </c>
      <c r="E1827" s="274" t="s">
        <v>5389</v>
      </c>
      <c r="F1827" s="272" t="s">
        <v>1719</v>
      </c>
      <c r="G1827" s="272" t="s">
        <v>3515</v>
      </c>
      <c r="H1827" s="293">
        <v>3062</v>
      </c>
      <c r="I1827" s="294">
        <v>555</v>
      </c>
      <c r="J1827" s="277">
        <f t="shared" si="92"/>
        <v>3062</v>
      </c>
      <c r="K1827" s="277">
        <f t="shared" si="92"/>
        <v>555</v>
      </c>
    </row>
    <row r="1828" spans="1:11" ht="28.95" customHeight="1" x14ac:dyDescent="0.3">
      <c r="A1828" s="314">
        <f t="shared" si="94"/>
        <v>1751</v>
      </c>
      <c r="B1828" s="272" t="s">
        <v>5390</v>
      </c>
      <c r="C1828" s="283">
        <v>50.3</v>
      </c>
      <c r="D1828" s="272" t="s">
        <v>1465</v>
      </c>
      <c r="E1828" s="274" t="s">
        <v>5391</v>
      </c>
      <c r="F1828" s="272" t="s">
        <v>1719</v>
      </c>
      <c r="G1828" s="272" t="s">
        <v>4025</v>
      </c>
      <c r="H1828" s="293">
        <v>75</v>
      </c>
      <c r="I1828" s="294">
        <v>12</v>
      </c>
      <c r="J1828" s="277">
        <f t="shared" si="92"/>
        <v>75</v>
      </c>
      <c r="K1828" s="277">
        <f t="shared" si="92"/>
        <v>12</v>
      </c>
    </row>
    <row r="1829" spans="1:11" ht="28.95" customHeight="1" x14ac:dyDescent="0.3">
      <c r="A1829" s="314">
        <f t="shared" si="94"/>
        <v>1752</v>
      </c>
      <c r="B1829" s="272" t="s">
        <v>5390</v>
      </c>
      <c r="C1829" s="273">
        <v>50.31</v>
      </c>
      <c r="D1829" s="272" t="s">
        <v>1465</v>
      </c>
      <c r="E1829" s="274" t="s">
        <v>5392</v>
      </c>
      <c r="F1829" s="272" t="s">
        <v>1719</v>
      </c>
      <c r="G1829" s="272" t="s">
        <v>3437</v>
      </c>
      <c r="H1829" s="293">
        <v>12000</v>
      </c>
      <c r="I1829" s="294">
        <v>2040</v>
      </c>
      <c r="J1829" s="277">
        <f t="shared" si="92"/>
        <v>12000</v>
      </c>
      <c r="K1829" s="277">
        <f t="shared" si="92"/>
        <v>2040</v>
      </c>
    </row>
    <row r="1830" spans="1:11" ht="28.95" customHeight="1" x14ac:dyDescent="0.3">
      <c r="A1830" s="314">
        <f t="shared" si="94"/>
        <v>1753</v>
      </c>
      <c r="B1830" s="272" t="s">
        <v>1799</v>
      </c>
      <c r="C1830" s="273">
        <v>50.32</v>
      </c>
      <c r="D1830" s="272" t="s">
        <v>1466</v>
      </c>
      <c r="E1830" s="274" t="s">
        <v>5393</v>
      </c>
      <c r="F1830" s="272" t="s">
        <v>1719</v>
      </c>
      <c r="G1830" s="272" t="s">
        <v>3515</v>
      </c>
      <c r="H1830" s="293">
        <v>160</v>
      </c>
      <c r="I1830" s="294">
        <v>44</v>
      </c>
      <c r="J1830" s="277">
        <f t="shared" si="92"/>
        <v>160</v>
      </c>
      <c r="K1830" s="277">
        <f t="shared" si="92"/>
        <v>44</v>
      </c>
    </row>
    <row r="1831" spans="1:11" ht="28.95" customHeight="1" x14ac:dyDescent="0.3">
      <c r="A1831" s="272" t="s">
        <v>5337</v>
      </c>
      <c r="B1831" s="359" t="s">
        <v>1799</v>
      </c>
      <c r="C1831" s="273">
        <v>50.33</v>
      </c>
      <c r="D1831" s="272" t="s">
        <v>1466</v>
      </c>
      <c r="E1831" s="274" t="s">
        <v>5394</v>
      </c>
      <c r="F1831" s="272" t="s">
        <v>1719</v>
      </c>
      <c r="G1831" s="272"/>
      <c r="H1831" s="293"/>
      <c r="I1831" s="294"/>
      <c r="J1831" s="277">
        <f t="shared" si="92"/>
        <v>0</v>
      </c>
      <c r="K1831" s="277">
        <f t="shared" si="92"/>
        <v>0</v>
      </c>
    </row>
    <row r="1832" spans="1:11" ht="28.95" customHeight="1" x14ac:dyDescent="0.3">
      <c r="A1832" s="314">
        <f>A1830+1</f>
        <v>1754</v>
      </c>
      <c r="B1832" s="359"/>
      <c r="C1832" s="273" t="s">
        <v>112</v>
      </c>
      <c r="D1832" s="272"/>
      <c r="E1832" s="274" t="s">
        <v>5395</v>
      </c>
      <c r="F1832" s="272"/>
      <c r="G1832" s="272" t="s">
        <v>3515</v>
      </c>
      <c r="H1832" s="293">
        <v>160</v>
      </c>
      <c r="I1832" s="294">
        <v>44</v>
      </c>
      <c r="J1832" s="277">
        <f t="shared" si="92"/>
        <v>160</v>
      </c>
      <c r="K1832" s="277">
        <f t="shared" si="92"/>
        <v>44</v>
      </c>
    </row>
    <row r="1833" spans="1:11" ht="28.95" customHeight="1" x14ac:dyDescent="0.3">
      <c r="A1833" s="314">
        <f>A1832+1</f>
        <v>1755</v>
      </c>
      <c r="B1833" s="359"/>
      <c r="C1833" s="273" t="s">
        <v>113</v>
      </c>
      <c r="D1833" s="272"/>
      <c r="E1833" s="274" t="s">
        <v>5396</v>
      </c>
      <c r="F1833" s="272"/>
      <c r="G1833" s="272" t="s">
        <v>3515</v>
      </c>
      <c r="H1833" s="293">
        <v>224</v>
      </c>
      <c r="I1833" s="294">
        <v>44</v>
      </c>
      <c r="J1833" s="277">
        <f t="shared" si="92"/>
        <v>224</v>
      </c>
      <c r="K1833" s="277">
        <f t="shared" si="92"/>
        <v>44</v>
      </c>
    </row>
    <row r="1834" spans="1:11" ht="28.95" customHeight="1" x14ac:dyDescent="0.3">
      <c r="A1834" s="272" t="s">
        <v>5337</v>
      </c>
      <c r="B1834" s="360" t="s">
        <v>1799</v>
      </c>
      <c r="C1834" s="306">
        <v>50.34</v>
      </c>
      <c r="D1834" s="359" t="s">
        <v>1466</v>
      </c>
      <c r="E1834" s="274" t="s">
        <v>5397</v>
      </c>
      <c r="F1834" s="272" t="s">
        <v>1719</v>
      </c>
      <c r="G1834" s="272"/>
      <c r="H1834" s="293"/>
      <c r="I1834" s="294"/>
      <c r="J1834" s="277">
        <f t="shared" si="92"/>
        <v>0</v>
      </c>
      <c r="K1834" s="277">
        <f t="shared" si="92"/>
        <v>0</v>
      </c>
    </row>
    <row r="1835" spans="1:11" ht="28.95" customHeight="1" x14ac:dyDescent="0.3">
      <c r="A1835" s="314">
        <f>A1833+1</f>
        <v>1756</v>
      </c>
      <c r="B1835" s="360"/>
      <c r="C1835" s="306" t="s">
        <v>112</v>
      </c>
      <c r="D1835" s="359"/>
      <c r="E1835" s="274" t="s">
        <v>820</v>
      </c>
      <c r="F1835" s="272"/>
      <c r="G1835" s="272" t="s">
        <v>3515</v>
      </c>
      <c r="H1835" s="293">
        <v>134</v>
      </c>
      <c r="I1835" s="294">
        <v>44</v>
      </c>
      <c r="J1835" s="277">
        <f t="shared" si="92"/>
        <v>134</v>
      </c>
      <c r="K1835" s="277">
        <f t="shared" si="92"/>
        <v>44</v>
      </c>
    </row>
    <row r="1836" spans="1:11" ht="28.95" customHeight="1" x14ac:dyDescent="0.3">
      <c r="A1836" s="314">
        <f>A1835+1</f>
        <v>1757</v>
      </c>
      <c r="B1836" s="360"/>
      <c r="C1836" s="306" t="s">
        <v>113</v>
      </c>
      <c r="D1836" s="359"/>
      <c r="E1836" s="274" t="s">
        <v>821</v>
      </c>
      <c r="F1836" s="272"/>
      <c r="G1836" s="272" t="s">
        <v>3515</v>
      </c>
      <c r="H1836" s="293">
        <v>151</v>
      </c>
      <c r="I1836" s="294">
        <v>44</v>
      </c>
      <c r="J1836" s="277">
        <f t="shared" si="92"/>
        <v>151</v>
      </c>
      <c r="K1836" s="277">
        <f t="shared" si="92"/>
        <v>44</v>
      </c>
    </row>
    <row r="1837" spans="1:11" ht="28.95" customHeight="1" x14ac:dyDescent="0.3">
      <c r="A1837" s="314">
        <f>A1836+1</f>
        <v>1758</v>
      </c>
      <c r="B1837" s="360"/>
      <c r="C1837" s="306" t="s">
        <v>114</v>
      </c>
      <c r="D1837" s="359"/>
      <c r="E1837" s="274" t="s">
        <v>822</v>
      </c>
      <c r="F1837" s="272"/>
      <c r="G1837" s="272" t="s">
        <v>3515</v>
      </c>
      <c r="H1837" s="293">
        <v>167</v>
      </c>
      <c r="I1837" s="294">
        <v>44</v>
      </c>
      <c r="J1837" s="277">
        <f t="shared" si="92"/>
        <v>167</v>
      </c>
      <c r="K1837" s="277">
        <f t="shared" si="92"/>
        <v>44</v>
      </c>
    </row>
    <row r="1838" spans="1:11" ht="28.95" customHeight="1" x14ac:dyDescent="0.3">
      <c r="A1838" s="314">
        <f>A1837+1</f>
        <v>1759</v>
      </c>
      <c r="B1838" s="360"/>
      <c r="C1838" s="306" t="s">
        <v>124</v>
      </c>
      <c r="D1838" s="359"/>
      <c r="E1838" s="274" t="s">
        <v>823</v>
      </c>
      <c r="F1838" s="272"/>
      <c r="G1838" s="272" t="s">
        <v>3515</v>
      </c>
      <c r="H1838" s="293">
        <v>207</v>
      </c>
      <c r="I1838" s="294">
        <v>44</v>
      </c>
      <c r="J1838" s="277">
        <f t="shared" si="92"/>
        <v>207</v>
      </c>
      <c r="K1838" s="277">
        <f t="shared" si="92"/>
        <v>44</v>
      </c>
    </row>
    <row r="1839" spans="1:11" ht="28.95" customHeight="1" x14ac:dyDescent="0.3">
      <c r="A1839" s="314">
        <f>A1838+1</f>
        <v>1760</v>
      </c>
      <c r="B1839" s="360"/>
      <c r="C1839" s="306" t="s">
        <v>126</v>
      </c>
      <c r="D1839" s="359"/>
      <c r="E1839" s="274" t="s">
        <v>824</v>
      </c>
      <c r="F1839" s="272"/>
      <c r="G1839" s="272" t="s">
        <v>3515</v>
      </c>
      <c r="H1839" s="293">
        <v>279</v>
      </c>
      <c r="I1839" s="294">
        <v>88</v>
      </c>
      <c r="J1839" s="277">
        <f t="shared" si="92"/>
        <v>279</v>
      </c>
      <c r="K1839" s="277">
        <f t="shared" si="92"/>
        <v>88</v>
      </c>
    </row>
    <row r="1840" spans="1:11" ht="28.95" customHeight="1" x14ac:dyDescent="0.3">
      <c r="A1840" s="272" t="s">
        <v>5337</v>
      </c>
      <c r="B1840" s="360" t="s">
        <v>1799</v>
      </c>
      <c r="C1840" s="306">
        <v>50.35</v>
      </c>
      <c r="D1840" s="359" t="s">
        <v>1466</v>
      </c>
      <c r="E1840" s="274" t="s">
        <v>5398</v>
      </c>
      <c r="F1840" s="272" t="s">
        <v>1719</v>
      </c>
      <c r="G1840" s="272"/>
      <c r="H1840" s="293"/>
      <c r="I1840" s="294"/>
      <c r="J1840" s="277">
        <f t="shared" si="92"/>
        <v>0</v>
      </c>
      <c r="K1840" s="277">
        <f t="shared" si="92"/>
        <v>0</v>
      </c>
    </row>
    <row r="1841" spans="1:11" ht="28.95" customHeight="1" x14ac:dyDescent="0.3">
      <c r="A1841" s="314">
        <f>A1839+1</f>
        <v>1761</v>
      </c>
      <c r="B1841" s="360"/>
      <c r="C1841" s="306" t="s">
        <v>112</v>
      </c>
      <c r="D1841" s="359"/>
      <c r="E1841" s="274" t="s">
        <v>826</v>
      </c>
      <c r="F1841" s="272"/>
      <c r="G1841" s="272" t="s">
        <v>3515</v>
      </c>
      <c r="H1841" s="293">
        <v>199</v>
      </c>
      <c r="I1841" s="294">
        <v>44</v>
      </c>
      <c r="J1841" s="277">
        <f t="shared" si="92"/>
        <v>199</v>
      </c>
      <c r="K1841" s="277">
        <f t="shared" si="92"/>
        <v>44</v>
      </c>
    </row>
    <row r="1842" spans="1:11" ht="28.95" customHeight="1" x14ac:dyDescent="0.3">
      <c r="A1842" s="314">
        <f>A1841+1</f>
        <v>1762</v>
      </c>
      <c r="B1842" s="360"/>
      <c r="C1842" s="306" t="s">
        <v>113</v>
      </c>
      <c r="D1842" s="359"/>
      <c r="E1842" s="274" t="s">
        <v>827</v>
      </c>
      <c r="F1842" s="272"/>
      <c r="G1842" s="272" t="s">
        <v>3515</v>
      </c>
      <c r="H1842" s="293">
        <v>240</v>
      </c>
      <c r="I1842" s="294">
        <v>44</v>
      </c>
      <c r="J1842" s="277">
        <f t="shared" si="92"/>
        <v>240</v>
      </c>
      <c r="K1842" s="277">
        <f t="shared" si="92"/>
        <v>44</v>
      </c>
    </row>
    <row r="1843" spans="1:11" ht="28.95" customHeight="1" x14ac:dyDescent="0.3">
      <c r="A1843" s="272" t="s">
        <v>5337</v>
      </c>
      <c r="B1843" s="360" t="s">
        <v>1799</v>
      </c>
      <c r="C1843" s="306">
        <v>50.36</v>
      </c>
      <c r="D1843" s="359" t="s">
        <v>1466</v>
      </c>
      <c r="E1843" s="274" t="s">
        <v>5399</v>
      </c>
      <c r="F1843" s="272" t="s">
        <v>1719</v>
      </c>
      <c r="G1843" s="272"/>
      <c r="H1843" s="293"/>
      <c r="I1843" s="294"/>
      <c r="J1843" s="277">
        <f t="shared" si="92"/>
        <v>0</v>
      </c>
      <c r="K1843" s="277">
        <f t="shared" si="92"/>
        <v>0</v>
      </c>
    </row>
    <row r="1844" spans="1:11" ht="28.95" customHeight="1" x14ac:dyDescent="0.3">
      <c r="A1844" s="314">
        <f>A1842+1</f>
        <v>1763</v>
      </c>
      <c r="B1844" s="360"/>
      <c r="C1844" s="306" t="s">
        <v>112</v>
      </c>
      <c r="D1844" s="359"/>
      <c r="E1844" s="274" t="s">
        <v>829</v>
      </c>
      <c r="F1844" s="272"/>
      <c r="G1844" s="272" t="s">
        <v>3515</v>
      </c>
      <c r="H1844" s="293">
        <v>230</v>
      </c>
      <c r="I1844" s="294">
        <v>44</v>
      </c>
      <c r="J1844" s="277">
        <f t="shared" si="92"/>
        <v>230</v>
      </c>
      <c r="K1844" s="277">
        <f t="shared" si="92"/>
        <v>44</v>
      </c>
    </row>
    <row r="1845" spans="1:11" ht="28.95" customHeight="1" x14ac:dyDescent="0.3">
      <c r="A1845" s="314">
        <f>A1844+1</f>
        <v>1764</v>
      </c>
      <c r="B1845" s="360"/>
      <c r="C1845" s="306" t="s">
        <v>113</v>
      </c>
      <c r="D1845" s="359"/>
      <c r="E1845" s="274" t="s">
        <v>830</v>
      </c>
      <c r="F1845" s="272"/>
      <c r="G1845" s="272" t="s">
        <v>3515</v>
      </c>
      <c r="H1845" s="293">
        <v>296</v>
      </c>
      <c r="I1845" s="294">
        <v>44</v>
      </c>
      <c r="J1845" s="277">
        <f t="shared" si="92"/>
        <v>296</v>
      </c>
      <c r="K1845" s="277">
        <f t="shared" si="92"/>
        <v>44</v>
      </c>
    </row>
    <row r="1846" spans="1:11" ht="28.95" customHeight="1" x14ac:dyDescent="0.3">
      <c r="A1846" s="272" t="s">
        <v>5337</v>
      </c>
      <c r="B1846" s="360" t="s">
        <v>1799</v>
      </c>
      <c r="C1846" s="306">
        <v>50.37</v>
      </c>
      <c r="D1846" s="359" t="s">
        <v>1466</v>
      </c>
      <c r="E1846" s="274" t="s">
        <v>5400</v>
      </c>
      <c r="F1846" s="272" t="s">
        <v>1719</v>
      </c>
      <c r="G1846" s="272"/>
      <c r="H1846" s="293"/>
      <c r="I1846" s="294"/>
      <c r="J1846" s="277">
        <f t="shared" si="92"/>
        <v>0</v>
      </c>
      <c r="K1846" s="277">
        <f t="shared" si="92"/>
        <v>0</v>
      </c>
    </row>
    <row r="1847" spans="1:11" ht="28.95" customHeight="1" x14ac:dyDescent="0.3">
      <c r="A1847" s="314">
        <f>A1845+1</f>
        <v>1765</v>
      </c>
      <c r="B1847" s="360"/>
      <c r="C1847" s="306" t="s">
        <v>112</v>
      </c>
      <c r="D1847" s="359"/>
      <c r="E1847" s="274" t="s">
        <v>832</v>
      </c>
      <c r="F1847" s="272"/>
      <c r="G1847" s="272" t="s">
        <v>3515</v>
      </c>
      <c r="H1847" s="293">
        <v>181</v>
      </c>
      <c r="I1847" s="294">
        <v>44</v>
      </c>
      <c r="J1847" s="277">
        <f t="shared" si="92"/>
        <v>181</v>
      </c>
      <c r="K1847" s="277">
        <f t="shared" si="92"/>
        <v>44</v>
      </c>
    </row>
    <row r="1848" spans="1:11" ht="28.95" customHeight="1" x14ac:dyDescent="0.3">
      <c r="A1848" s="314">
        <f>A1847+1</f>
        <v>1766</v>
      </c>
      <c r="B1848" s="360"/>
      <c r="C1848" s="306" t="s">
        <v>113</v>
      </c>
      <c r="D1848" s="359"/>
      <c r="E1848" s="274" t="s">
        <v>833</v>
      </c>
      <c r="F1848" s="272"/>
      <c r="G1848" s="272" t="s">
        <v>3515</v>
      </c>
      <c r="H1848" s="293">
        <v>202</v>
      </c>
      <c r="I1848" s="294">
        <v>44</v>
      </c>
      <c r="J1848" s="277">
        <f t="shared" si="92"/>
        <v>202</v>
      </c>
      <c r="K1848" s="277">
        <f t="shared" si="92"/>
        <v>44</v>
      </c>
    </row>
    <row r="1849" spans="1:11" ht="28.95" customHeight="1" x14ac:dyDescent="0.3">
      <c r="A1849" s="272"/>
      <c r="B1849" s="360" t="s">
        <v>1799</v>
      </c>
      <c r="C1849" s="306">
        <v>50.38</v>
      </c>
      <c r="D1849" s="359" t="s">
        <v>1466</v>
      </c>
      <c r="E1849" s="274" t="s">
        <v>5401</v>
      </c>
      <c r="F1849" s="272" t="s">
        <v>1719</v>
      </c>
      <c r="G1849" s="272"/>
      <c r="H1849" s="293"/>
      <c r="I1849" s="294"/>
      <c r="J1849" s="277">
        <f t="shared" si="92"/>
        <v>0</v>
      </c>
      <c r="K1849" s="277">
        <f t="shared" si="92"/>
        <v>0</v>
      </c>
    </row>
    <row r="1850" spans="1:11" ht="28.95" customHeight="1" x14ac:dyDescent="0.3">
      <c r="A1850" s="314">
        <f>A1848+1</f>
        <v>1767</v>
      </c>
      <c r="B1850" s="360"/>
      <c r="C1850" s="306" t="s">
        <v>112</v>
      </c>
      <c r="D1850" s="359"/>
      <c r="E1850" s="274" t="s">
        <v>835</v>
      </c>
      <c r="F1850" s="272"/>
      <c r="G1850" s="272" t="s">
        <v>3515</v>
      </c>
      <c r="H1850" s="293">
        <v>560</v>
      </c>
      <c r="I1850" s="294">
        <v>44</v>
      </c>
      <c r="J1850" s="277">
        <f t="shared" si="92"/>
        <v>560</v>
      </c>
      <c r="K1850" s="277">
        <f t="shared" si="92"/>
        <v>44</v>
      </c>
    </row>
    <row r="1851" spans="1:11" ht="28.95" customHeight="1" x14ac:dyDescent="0.3">
      <c r="A1851" s="314">
        <f>A1850+1</f>
        <v>1768</v>
      </c>
      <c r="B1851" s="360"/>
      <c r="C1851" s="306" t="s">
        <v>113</v>
      </c>
      <c r="D1851" s="359"/>
      <c r="E1851" s="274" t="s">
        <v>836</v>
      </c>
      <c r="F1851" s="272"/>
      <c r="G1851" s="272" t="s">
        <v>3515</v>
      </c>
      <c r="H1851" s="293">
        <v>326</v>
      </c>
      <c r="I1851" s="294">
        <v>44</v>
      </c>
      <c r="J1851" s="277">
        <f t="shared" si="92"/>
        <v>326</v>
      </c>
      <c r="K1851" s="277">
        <f t="shared" si="92"/>
        <v>44</v>
      </c>
    </row>
    <row r="1852" spans="1:11" ht="28.95" customHeight="1" x14ac:dyDescent="0.3">
      <c r="A1852" s="272" t="s">
        <v>5337</v>
      </c>
      <c r="B1852" s="360" t="s">
        <v>1799</v>
      </c>
      <c r="C1852" s="306">
        <v>50.39</v>
      </c>
      <c r="D1852" s="359" t="s">
        <v>1466</v>
      </c>
      <c r="E1852" s="274" t="s">
        <v>5402</v>
      </c>
      <c r="F1852" s="272" t="s">
        <v>1719</v>
      </c>
      <c r="G1852" s="272"/>
      <c r="H1852" s="293"/>
      <c r="I1852" s="294"/>
      <c r="J1852" s="277">
        <f t="shared" si="92"/>
        <v>0</v>
      </c>
      <c r="K1852" s="277">
        <f t="shared" si="92"/>
        <v>0</v>
      </c>
    </row>
    <row r="1853" spans="1:11" ht="28.95" customHeight="1" x14ac:dyDescent="0.3">
      <c r="A1853" s="314">
        <f>A1851+1</f>
        <v>1769</v>
      </c>
      <c r="B1853" s="360"/>
      <c r="C1853" s="306" t="s">
        <v>112</v>
      </c>
      <c r="D1853" s="359"/>
      <c r="E1853" s="274" t="s">
        <v>838</v>
      </c>
      <c r="F1853" s="272"/>
      <c r="G1853" s="272" t="s">
        <v>3515</v>
      </c>
      <c r="H1853" s="293">
        <v>207</v>
      </c>
      <c r="I1853" s="294">
        <v>44</v>
      </c>
      <c r="J1853" s="277">
        <f t="shared" si="92"/>
        <v>207</v>
      </c>
      <c r="K1853" s="277">
        <f t="shared" si="92"/>
        <v>44</v>
      </c>
    </row>
    <row r="1854" spans="1:11" ht="28.95" customHeight="1" x14ac:dyDescent="0.3">
      <c r="A1854" s="314">
        <f>A1853+1</f>
        <v>1770</v>
      </c>
      <c r="B1854" s="360"/>
      <c r="C1854" s="306" t="s">
        <v>113</v>
      </c>
      <c r="D1854" s="359"/>
      <c r="E1854" s="274" t="s">
        <v>839</v>
      </c>
      <c r="F1854" s="272"/>
      <c r="G1854" s="272" t="s">
        <v>3515</v>
      </c>
      <c r="H1854" s="293">
        <v>252</v>
      </c>
      <c r="I1854" s="294">
        <v>44</v>
      </c>
      <c r="J1854" s="277">
        <f t="shared" si="92"/>
        <v>252</v>
      </c>
      <c r="K1854" s="277">
        <f t="shared" si="92"/>
        <v>44</v>
      </c>
    </row>
    <row r="1855" spans="1:11" ht="28.95" customHeight="1" x14ac:dyDescent="0.3">
      <c r="A1855" s="272" t="s">
        <v>5337</v>
      </c>
      <c r="B1855" s="360" t="s">
        <v>1799</v>
      </c>
      <c r="C1855" s="297">
        <v>50.4</v>
      </c>
      <c r="D1855" s="359" t="s">
        <v>1466</v>
      </c>
      <c r="E1855" s="274" t="s">
        <v>5403</v>
      </c>
      <c r="F1855" s="272" t="s">
        <v>1719</v>
      </c>
      <c r="G1855" s="272"/>
      <c r="H1855" s="293"/>
      <c r="I1855" s="294"/>
      <c r="J1855" s="277">
        <f t="shared" si="92"/>
        <v>0</v>
      </c>
      <c r="K1855" s="277">
        <f t="shared" si="92"/>
        <v>0</v>
      </c>
    </row>
    <row r="1856" spans="1:11" ht="28.95" customHeight="1" x14ac:dyDescent="0.3">
      <c r="A1856" s="314">
        <f>A1854+1</f>
        <v>1771</v>
      </c>
      <c r="B1856" s="360"/>
      <c r="C1856" s="297" t="s">
        <v>112</v>
      </c>
      <c r="D1856" s="359"/>
      <c r="E1856" s="274" t="s">
        <v>841</v>
      </c>
      <c r="F1856" s="272"/>
      <c r="G1856" s="272" t="s">
        <v>3464</v>
      </c>
      <c r="H1856" s="293">
        <v>73</v>
      </c>
      <c r="I1856" s="294">
        <v>4</v>
      </c>
      <c r="J1856" s="277">
        <f t="shared" si="92"/>
        <v>73</v>
      </c>
      <c r="K1856" s="277">
        <f t="shared" si="92"/>
        <v>4</v>
      </c>
    </row>
    <row r="1857" spans="1:11" ht="28.95" customHeight="1" x14ac:dyDescent="0.3">
      <c r="A1857" s="314">
        <f>A1856+1</f>
        <v>1772</v>
      </c>
      <c r="B1857" s="360"/>
      <c r="C1857" s="297" t="s">
        <v>113</v>
      </c>
      <c r="D1857" s="359"/>
      <c r="E1857" s="274" t="s">
        <v>842</v>
      </c>
      <c r="F1857" s="272"/>
      <c r="G1857" s="272" t="s">
        <v>3464</v>
      </c>
      <c r="H1857" s="293">
        <v>87</v>
      </c>
      <c r="I1857" s="294">
        <v>4</v>
      </c>
      <c r="J1857" s="277">
        <f t="shared" si="92"/>
        <v>87</v>
      </c>
      <c r="K1857" s="277">
        <f t="shared" si="92"/>
        <v>4</v>
      </c>
    </row>
    <row r="1858" spans="1:11" ht="28.95" customHeight="1" x14ac:dyDescent="0.3">
      <c r="A1858" s="272"/>
      <c r="B1858" s="360" t="s">
        <v>1799</v>
      </c>
      <c r="C1858" s="306">
        <v>50.41</v>
      </c>
      <c r="D1858" s="359" t="s">
        <v>1466</v>
      </c>
      <c r="E1858" s="274" t="s">
        <v>5404</v>
      </c>
      <c r="F1858" s="272" t="s">
        <v>1719</v>
      </c>
      <c r="G1858" s="272"/>
      <c r="H1858" s="293"/>
      <c r="I1858" s="294"/>
      <c r="J1858" s="277">
        <f t="shared" si="92"/>
        <v>0</v>
      </c>
      <c r="K1858" s="277">
        <f t="shared" si="92"/>
        <v>0</v>
      </c>
    </row>
    <row r="1859" spans="1:11" ht="28.95" customHeight="1" x14ac:dyDescent="0.3">
      <c r="A1859" s="314">
        <f>A1857+1</f>
        <v>1773</v>
      </c>
      <c r="B1859" s="360"/>
      <c r="C1859" s="306" t="s">
        <v>112</v>
      </c>
      <c r="D1859" s="359"/>
      <c r="E1859" s="274" t="s">
        <v>844</v>
      </c>
      <c r="F1859" s="272"/>
      <c r="G1859" s="272" t="s">
        <v>3438</v>
      </c>
      <c r="H1859" s="293">
        <v>1953</v>
      </c>
      <c r="I1859" s="294">
        <v>88</v>
      </c>
      <c r="J1859" s="277">
        <f t="shared" si="92"/>
        <v>1953</v>
      </c>
      <c r="K1859" s="277">
        <f t="shared" si="92"/>
        <v>88</v>
      </c>
    </row>
    <row r="1860" spans="1:11" ht="28.95" customHeight="1" x14ac:dyDescent="0.3">
      <c r="A1860" s="314">
        <f>A1859+1</f>
        <v>1774</v>
      </c>
      <c r="B1860" s="360"/>
      <c r="C1860" s="306" t="s">
        <v>113</v>
      </c>
      <c r="D1860" s="359"/>
      <c r="E1860" s="274" t="s">
        <v>845</v>
      </c>
      <c r="F1860" s="272"/>
      <c r="G1860" s="272" t="s">
        <v>3438</v>
      </c>
      <c r="H1860" s="293">
        <v>2280</v>
      </c>
      <c r="I1860" s="294">
        <v>44</v>
      </c>
      <c r="J1860" s="277">
        <f t="shared" si="92"/>
        <v>2280</v>
      </c>
      <c r="K1860" s="277">
        <f t="shared" si="92"/>
        <v>44</v>
      </c>
    </row>
    <row r="1861" spans="1:11" ht="28.95" customHeight="1" x14ac:dyDescent="0.3">
      <c r="A1861" s="272" t="s">
        <v>5337</v>
      </c>
      <c r="B1861" s="360" t="s">
        <v>1799</v>
      </c>
      <c r="C1861" s="306">
        <v>50.42</v>
      </c>
      <c r="D1861" s="359" t="s">
        <v>1466</v>
      </c>
      <c r="E1861" s="274" t="s">
        <v>5405</v>
      </c>
      <c r="F1861" s="272" t="s">
        <v>1719</v>
      </c>
      <c r="G1861" s="272"/>
      <c r="H1861" s="293"/>
      <c r="I1861" s="294"/>
      <c r="J1861" s="277">
        <f t="shared" ref="J1861:K1924" si="95">ROUNDUP(H1861,0)</f>
        <v>0</v>
      </c>
      <c r="K1861" s="277">
        <f t="shared" si="95"/>
        <v>0</v>
      </c>
    </row>
    <row r="1862" spans="1:11" ht="28.95" customHeight="1" x14ac:dyDescent="0.3">
      <c r="A1862" s="314">
        <f>A1860+1</f>
        <v>1775</v>
      </c>
      <c r="B1862" s="360"/>
      <c r="C1862" s="306" t="s">
        <v>112</v>
      </c>
      <c r="D1862" s="359"/>
      <c r="E1862" s="274" t="s">
        <v>847</v>
      </c>
      <c r="F1862" s="272"/>
      <c r="G1862" s="272" t="s">
        <v>3515</v>
      </c>
      <c r="H1862" s="293">
        <v>240</v>
      </c>
      <c r="I1862" s="294">
        <v>44</v>
      </c>
      <c r="J1862" s="277">
        <f t="shared" si="95"/>
        <v>240</v>
      </c>
      <c r="K1862" s="277">
        <f t="shared" si="95"/>
        <v>44</v>
      </c>
    </row>
    <row r="1863" spans="1:11" ht="28.95" customHeight="1" x14ac:dyDescent="0.3">
      <c r="A1863" s="314">
        <f>A1862+1</f>
        <v>1776</v>
      </c>
      <c r="B1863" s="360"/>
      <c r="C1863" s="306" t="s">
        <v>113</v>
      </c>
      <c r="D1863" s="359"/>
      <c r="E1863" s="274" t="s">
        <v>848</v>
      </c>
      <c r="F1863" s="272"/>
      <c r="G1863" s="272" t="s">
        <v>3515</v>
      </c>
      <c r="H1863" s="293">
        <v>268</v>
      </c>
      <c r="I1863" s="294">
        <v>44</v>
      </c>
      <c r="J1863" s="277">
        <f t="shared" si="95"/>
        <v>268</v>
      </c>
      <c r="K1863" s="277">
        <f t="shared" si="95"/>
        <v>44</v>
      </c>
    </row>
    <row r="1864" spans="1:11" ht="28.95" customHeight="1" x14ac:dyDescent="0.3">
      <c r="A1864" s="272" t="s">
        <v>5337</v>
      </c>
      <c r="B1864" s="360" t="s">
        <v>1799</v>
      </c>
      <c r="C1864" s="361">
        <v>50.43</v>
      </c>
      <c r="D1864" s="359" t="s">
        <v>1466</v>
      </c>
      <c r="E1864" s="274" t="s">
        <v>5406</v>
      </c>
      <c r="F1864" s="272" t="s">
        <v>1719</v>
      </c>
      <c r="G1864" s="272"/>
      <c r="H1864" s="293"/>
      <c r="I1864" s="294"/>
      <c r="J1864" s="277">
        <f t="shared" si="95"/>
        <v>0</v>
      </c>
      <c r="K1864" s="277">
        <f t="shared" si="95"/>
        <v>0</v>
      </c>
    </row>
    <row r="1865" spans="1:11" ht="28.95" customHeight="1" x14ac:dyDescent="0.3">
      <c r="A1865" s="314">
        <f>A1863+1</f>
        <v>1777</v>
      </c>
      <c r="B1865" s="360"/>
      <c r="C1865" s="361"/>
      <c r="D1865" s="359"/>
      <c r="E1865" s="274" t="s">
        <v>850</v>
      </c>
      <c r="F1865" s="272"/>
      <c r="G1865" s="272" t="s">
        <v>3515</v>
      </c>
      <c r="H1865" s="293">
        <v>116</v>
      </c>
      <c r="I1865" s="294">
        <v>44</v>
      </c>
      <c r="J1865" s="277">
        <f t="shared" si="95"/>
        <v>116</v>
      </c>
      <c r="K1865" s="277">
        <f t="shared" si="95"/>
        <v>44</v>
      </c>
    </row>
    <row r="1866" spans="1:11" ht="28.95" customHeight="1" x14ac:dyDescent="0.3">
      <c r="A1866" s="272" t="s">
        <v>5337</v>
      </c>
      <c r="B1866" s="360" t="s">
        <v>1799</v>
      </c>
      <c r="C1866" s="361">
        <v>50.44</v>
      </c>
      <c r="D1866" s="359" t="s">
        <v>1466</v>
      </c>
      <c r="E1866" s="274" t="s">
        <v>5407</v>
      </c>
      <c r="F1866" s="272" t="s">
        <v>1719</v>
      </c>
      <c r="G1866" s="272"/>
      <c r="H1866" s="293"/>
      <c r="I1866" s="294"/>
      <c r="J1866" s="277">
        <f t="shared" si="95"/>
        <v>0</v>
      </c>
      <c r="K1866" s="277">
        <f t="shared" si="95"/>
        <v>0</v>
      </c>
    </row>
    <row r="1867" spans="1:11" ht="28.95" customHeight="1" x14ac:dyDescent="0.3">
      <c r="A1867" s="314">
        <f>A1865+1</f>
        <v>1778</v>
      </c>
      <c r="B1867" s="360"/>
      <c r="C1867" s="361"/>
      <c r="D1867" s="359"/>
      <c r="E1867" s="274" t="s">
        <v>852</v>
      </c>
      <c r="F1867" s="272"/>
      <c r="G1867" s="272" t="s">
        <v>3515</v>
      </c>
      <c r="H1867" s="293">
        <v>431</v>
      </c>
      <c r="I1867" s="294">
        <v>44</v>
      </c>
      <c r="J1867" s="277">
        <f t="shared" si="95"/>
        <v>431</v>
      </c>
      <c r="K1867" s="277">
        <f t="shared" si="95"/>
        <v>44</v>
      </c>
    </row>
    <row r="1868" spans="1:11" ht="28.95" customHeight="1" x14ac:dyDescent="0.3">
      <c r="A1868" s="272" t="s">
        <v>5337</v>
      </c>
      <c r="B1868" s="360" t="s">
        <v>1799</v>
      </c>
      <c r="C1868" s="306">
        <v>50.45</v>
      </c>
      <c r="D1868" s="359" t="s">
        <v>1466</v>
      </c>
      <c r="E1868" s="274" t="s">
        <v>5408</v>
      </c>
      <c r="F1868" s="272" t="s">
        <v>1719</v>
      </c>
      <c r="G1868" s="272"/>
      <c r="H1868" s="293"/>
      <c r="I1868" s="294"/>
      <c r="J1868" s="277">
        <f t="shared" si="95"/>
        <v>0</v>
      </c>
      <c r="K1868" s="277">
        <f t="shared" si="95"/>
        <v>0</v>
      </c>
    </row>
    <row r="1869" spans="1:11" ht="28.95" customHeight="1" x14ac:dyDescent="0.3">
      <c r="A1869" s="314">
        <f>A1867+1</f>
        <v>1779</v>
      </c>
      <c r="B1869" s="360"/>
      <c r="C1869" s="306" t="s">
        <v>112</v>
      </c>
      <c r="D1869" s="359"/>
      <c r="E1869" s="274" t="s">
        <v>853</v>
      </c>
      <c r="F1869" s="272"/>
      <c r="G1869" s="272" t="s">
        <v>3515</v>
      </c>
      <c r="H1869" s="293">
        <v>5486</v>
      </c>
      <c r="I1869" s="294">
        <v>44</v>
      </c>
      <c r="J1869" s="277">
        <f t="shared" si="95"/>
        <v>5486</v>
      </c>
      <c r="K1869" s="277">
        <f t="shared" si="95"/>
        <v>44</v>
      </c>
    </row>
    <row r="1870" spans="1:11" ht="28.95" customHeight="1" x14ac:dyDescent="0.3">
      <c r="A1870" s="314">
        <f>A1869+1</f>
        <v>1780</v>
      </c>
      <c r="B1870" s="360"/>
      <c r="C1870" s="306" t="s">
        <v>113</v>
      </c>
      <c r="D1870" s="359"/>
      <c r="E1870" s="274" t="s">
        <v>854</v>
      </c>
      <c r="F1870" s="272"/>
      <c r="G1870" s="272" t="s">
        <v>3515</v>
      </c>
      <c r="H1870" s="293">
        <v>5832</v>
      </c>
      <c r="I1870" s="294">
        <v>88</v>
      </c>
      <c r="J1870" s="277">
        <f t="shared" si="95"/>
        <v>5832</v>
      </c>
      <c r="K1870" s="277">
        <f t="shared" si="95"/>
        <v>88</v>
      </c>
    </row>
    <row r="1871" spans="1:11" ht="28.95" customHeight="1" x14ac:dyDescent="0.3">
      <c r="A1871" s="314">
        <f t="shared" ref="A1871:A1874" si="96">A1870+1</f>
        <v>1781</v>
      </c>
      <c r="B1871" s="360"/>
      <c r="C1871" s="306" t="s">
        <v>114</v>
      </c>
      <c r="D1871" s="359"/>
      <c r="E1871" s="274" t="s">
        <v>855</v>
      </c>
      <c r="F1871" s="272"/>
      <c r="G1871" s="272" t="s">
        <v>3515</v>
      </c>
      <c r="H1871" s="293">
        <v>6085</v>
      </c>
      <c r="I1871" s="294">
        <v>132</v>
      </c>
      <c r="J1871" s="277">
        <f t="shared" si="95"/>
        <v>6085</v>
      </c>
      <c r="K1871" s="277">
        <f t="shared" si="95"/>
        <v>132</v>
      </c>
    </row>
    <row r="1872" spans="1:11" ht="28.95" customHeight="1" x14ac:dyDescent="0.3">
      <c r="A1872" s="314">
        <f t="shared" si="96"/>
        <v>1782</v>
      </c>
      <c r="B1872" s="360"/>
      <c r="C1872" s="306" t="s">
        <v>124</v>
      </c>
      <c r="D1872" s="359"/>
      <c r="E1872" s="274" t="s">
        <v>856</v>
      </c>
      <c r="F1872" s="272"/>
      <c r="G1872" s="272" t="s">
        <v>3515</v>
      </c>
      <c r="H1872" s="293">
        <v>6313</v>
      </c>
      <c r="I1872" s="294">
        <v>177</v>
      </c>
      <c r="J1872" s="277">
        <f t="shared" si="95"/>
        <v>6313</v>
      </c>
      <c r="K1872" s="277">
        <f t="shared" si="95"/>
        <v>177</v>
      </c>
    </row>
    <row r="1873" spans="1:11" ht="28.95" customHeight="1" x14ac:dyDescent="0.3">
      <c r="A1873" s="314">
        <f t="shared" si="96"/>
        <v>1783</v>
      </c>
      <c r="B1873" s="360"/>
      <c r="C1873" s="306" t="s">
        <v>126</v>
      </c>
      <c r="D1873" s="359"/>
      <c r="E1873" s="274" t="s">
        <v>857</v>
      </c>
      <c r="F1873" s="272"/>
      <c r="G1873" s="272" t="s">
        <v>3515</v>
      </c>
      <c r="H1873" s="293">
        <v>6831</v>
      </c>
      <c r="I1873" s="294">
        <v>221</v>
      </c>
      <c r="J1873" s="277">
        <f t="shared" si="95"/>
        <v>6831</v>
      </c>
      <c r="K1873" s="277">
        <f t="shared" si="95"/>
        <v>221</v>
      </c>
    </row>
    <row r="1874" spans="1:11" ht="28.95" customHeight="1" x14ac:dyDescent="0.3">
      <c r="A1874" s="314">
        <f t="shared" si="96"/>
        <v>1784</v>
      </c>
      <c r="B1874" s="360"/>
      <c r="C1874" s="306" t="s">
        <v>128</v>
      </c>
      <c r="D1874" s="359"/>
      <c r="E1874" s="274" t="s">
        <v>858</v>
      </c>
      <c r="F1874" s="272"/>
      <c r="G1874" s="272" t="s">
        <v>3515</v>
      </c>
      <c r="H1874" s="293">
        <v>7285</v>
      </c>
      <c r="I1874" s="294">
        <v>265</v>
      </c>
      <c r="J1874" s="277">
        <f t="shared" si="95"/>
        <v>7285</v>
      </c>
      <c r="K1874" s="277">
        <f t="shared" si="95"/>
        <v>265</v>
      </c>
    </row>
    <row r="1875" spans="1:11" ht="28.95" customHeight="1" x14ac:dyDescent="0.3">
      <c r="A1875" s="272" t="s">
        <v>5337</v>
      </c>
      <c r="B1875" s="359" t="s">
        <v>1800</v>
      </c>
      <c r="C1875" s="306">
        <v>50.46</v>
      </c>
      <c r="D1875" s="359" t="s">
        <v>1467</v>
      </c>
      <c r="E1875" s="274" t="s">
        <v>5409</v>
      </c>
      <c r="F1875" s="272" t="s">
        <v>1719</v>
      </c>
      <c r="G1875" s="272"/>
      <c r="H1875" s="293"/>
      <c r="I1875" s="294"/>
      <c r="J1875" s="277">
        <f t="shared" si="95"/>
        <v>0</v>
      </c>
      <c r="K1875" s="277">
        <f t="shared" si="95"/>
        <v>0</v>
      </c>
    </row>
    <row r="1876" spans="1:11" ht="28.95" customHeight="1" x14ac:dyDescent="0.3">
      <c r="A1876" s="314">
        <f>A1874+1</f>
        <v>1785</v>
      </c>
      <c r="B1876" s="359"/>
      <c r="C1876" s="306" t="s">
        <v>112</v>
      </c>
      <c r="D1876" s="359"/>
      <c r="E1876" s="274" t="s">
        <v>5410</v>
      </c>
      <c r="F1876" s="272"/>
      <c r="G1876" s="272" t="s">
        <v>3464</v>
      </c>
      <c r="H1876" s="293">
        <v>1846</v>
      </c>
      <c r="I1876" s="294">
        <v>314</v>
      </c>
      <c r="J1876" s="277">
        <f t="shared" si="95"/>
        <v>1846</v>
      </c>
      <c r="K1876" s="277">
        <f t="shared" si="95"/>
        <v>314</v>
      </c>
    </row>
    <row r="1877" spans="1:11" ht="28.95" customHeight="1" x14ac:dyDescent="0.3">
      <c r="A1877" s="314">
        <f>A1876+1</f>
        <v>1786</v>
      </c>
      <c r="B1877" s="359"/>
      <c r="C1877" s="306" t="s">
        <v>113</v>
      </c>
      <c r="D1877" s="359"/>
      <c r="E1877" s="274" t="s">
        <v>5411</v>
      </c>
      <c r="F1877" s="272"/>
      <c r="G1877" s="272" t="s">
        <v>3464</v>
      </c>
      <c r="H1877" s="293">
        <v>2872</v>
      </c>
      <c r="I1877" s="294">
        <v>488</v>
      </c>
      <c r="J1877" s="277">
        <f t="shared" si="95"/>
        <v>2872</v>
      </c>
      <c r="K1877" s="277">
        <f t="shared" si="95"/>
        <v>488</v>
      </c>
    </row>
    <row r="1878" spans="1:11" ht="28.95" customHeight="1" x14ac:dyDescent="0.3">
      <c r="A1878" s="314">
        <f t="shared" ref="A1878:A1898" si="97">A1877+1</f>
        <v>1787</v>
      </c>
      <c r="B1878" s="359"/>
      <c r="C1878" s="306" t="s">
        <v>114</v>
      </c>
      <c r="D1878" s="359"/>
      <c r="E1878" s="274" t="s">
        <v>5412</v>
      </c>
      <c r="F1878" s="272"/>
      <c r="G1878" s="272" t="s">
        <v>3464</v>
      </c>
      <c r="H1878" s="293">
        <v>5026</v>
      </c>
      <c r="I1878" s="294">
        <v>854</v>
      </c>
      <c r="J1878" s="277">
        <f t="shared" si="95"/>
        <v>5026</v>
      </c>
      <c r="K1878" s="277">
        <f t="shared" si="95"/>
        <v>854</v>
      </c>
    </row>
    <row r="1879" spans="1:11" ht="28.95" customHeight="1" x14ac:dyDescent="0.3">
      <c r="A1879" s="314">
        <f t="shared" si="97"/>
        <v>1788</v>
      </c>
      <c r="B1879" s="359"/>
      <c r="C1879" s="306" t="s">
        <v>124</v>
      </c>
      <c r="D1879" s="359"/>
      <c r="E1879" s="274" t="s">
        <v>860</v>
      </c>
      <c r="F1879" s="272"/>
      <c r="G1879" s="272" t="s">
        <v>3464</v>
      </c>
      <c r="H1879" s="293">
        <v>8103</v>
      </c>
      <c r="I1879" s="294">
        <v>1377</v>
      </c>
      <c r="J1879" s="277">
        <f t="shared" si="95"/>
        <v>8103</v>
      </c>
      <c r="K1879" s="277">
        <f t="shared" si="95"/>
        <v>1377</v>
      </c>
    </row>
    <row r="1880" spans="1:11" ht="28.95" customHeight="1" x14ac:dyDescent="0.3">
      <c r="A1880" s="314">
        <f t="shared" si="97"/>
        <v>1789</v>
      </c>
      <c r="B1880" s="359"/>
      <c r="C1880" s="306" t="s">
        <v>126</v>
      </c>
      <c r="D1880" s="359"/>
      <c r="E1880" s="274" t="s">
        <v>861</v>
      </c>
      <c r="F1880" s="272"/>
      <c r="G1880" s="272" t="s">
        <v>3464</v>
      </c>
      <c r="H1880" s="293">
        <v>8718</v>
      </c>
      <c r="I1880" s="294">
        <v>1482</v>
      </c>
      <c r="J1880" s="277">
        <f t="shared" si="95"/>
        <v>8718</v>
      </c>
      <c r="K1880" s="277">
        <f t="shared" si="95"/>
        <v>1482</v>
      </c>
    </row>
    <row r="1881" spans="1:11" ht="28.95" customHeight="1" x14ac:dyDescent="0.3">
      <c r="A1881" s="314">
        <f t="shared" si="97"/>
        <v>1790</v>
      </c>
      <c r="B1881" s="282" t="s">
        <v>1801</v>
      </c>
      <c r="C1881" s="306">
        <v>50.47</v>
      </c>
      <c r="D1881" s="282" t="s">
        <v>1138</v>
      </c>
      <c r="E1881" s="274" t="s">
        <v>5413</v>
      </c>
      <c r="F1881" s="272" t="s">
        <v>1719</v>
      </c>
      <c r="G1881" s="272" t="s">
        <v>4025</v>
      </c>
      <c r="H1881" s="293">
        <v>1400</v>
      </c>
      <c r="I1881" s="294">
        <v>238.00000000000003</v>
      </c>
      <c r="J1881" s="277">
        <f t="shared" si="95"/>
        <v>1400</v>
      </c>
      <c r="K1881" s="277">
        <f t="shared" si="95"/>
        <v>238</v>
      </c>
    </row>
    <row r="1882" spans="1:11" ht="28.95" customHeight="1" x14ac:dyDescent="0.3">
      <c r="A1882" s="314">
        <f t="shared" si="97"/>
        <v>1791</v>
      </c>
      <c r="B1882" s="282" t="s">
        <v>1801</v>
      </c>
      <c r="C1882" s="306">
        <v>50.48</v>
      </c>
      <c r="D1882" s="282" t="s">
        <v>1138</v>
      </c>
      <c r="E1882" s="274" t="s">
        <v>5414</v>
      </c>
      <c r="F1882" s="272" t="s">
        <v>1719</v>
      </c>
      <c r="G1882" s="272" t="s">
        <v>3515</v>
      </c>
      <c r="H1882" s="293">
        <v>15</v>
      </c>
      <c r="I1882" s="294">
        <v>2</v>
      </c>
      <c r="J1882" s="277">
        <f t="shared" si="95"/>
        <v>15</v>
      </c>
      <c r="K1882" s="277">
        <f t="shared" si="95"/>
        <v>2</v>
      </c>
    </row>
    <row r="1883" spans="1:11" ht="28.95" customHeight="1" x14ac:dyDescent="0.3">
      <c r="A1883" s="314">
        <f t="shared" si="97"/>
        <v>1792</v>
      </c>
      <c r="B1883" s="282" t="s">
        <v>1801</v>
      </c>
      <c r="C1883" s="306">
        <v>50.49</v>
      </c>
      <c r="D1883" s="282" t="s">
        <v>1138</v>
      </c>
      <c r="E1883" s="274" t="s">
        <v>5415</v>
      </c>
      <c r="F1883" s="272" t="s">
        <v>1719</v>
      </c>
      <c r="G1883" s="272" t="s">
        <v>3515</v>
      </c>
      <c r="H1883" s="293">
        <v>18</v>
      </c>
      <c r="I1883" s="294">
        <v>3</v>
      </c>
      <c r="J1883" s="277">
        <f t="shared" si="95"/>
        <v>18</v>
      </c>
      <c r="K1883" s="277">
        <f t="shared" si="95"/>
        <v>3</v>
      </c>
    </row>
    <row r="1884" spans="1:11" ht="28.95" customHeight="1" x14ac:dyDescent="0.3">
      <c r="A1884" s="314">
        <f t="shared" si="97"/>
        <v>1793</v>
      </c>
      <c r="B1884" s="282" t="s">
        <v>1801</v>
      </c>
      <c r="C1884" s="297">
        <v>50.5</v>
      </c>
      <c r="D1884" s="282" t="s">
        <v>1138</v>
      </c>
      <c r="E1884" s="274" t="s">
        <v>5416</v>
      </c>
      <c r="F1884" s="272" t="s">
        <v>1719</v>
      </c>
      <c r="G1884" s="272" t="s">
        <v>3515</v>
      </c>
      <c r="H1884" s="293">
        <v>8</v>
      </c>
      <c r="I1884" s="294">
        <v>1.5</v>
      </c>
      <c r="J1884" s="277">
        <f t="shared" si="95"/>
        <v>8</v>
      </c>
      <c r="K1884" s="277">
        <f t="shared" si="95"/>
        <v>2</v>
      </c>
    </row>
    <row r="1885" spans="1:11" ht="28.95" customHeight="1" x14ac:dyDescent="0.3">
      <c r="A1885" s="314">
        <f t="shared" si="97"/>
        <v>1794</v>
      </c>
      <c r="B1885" s="282" t="s">
        <v>1801</v>
      </c>
      <c r="C1885" s="306">
        <v>50.51</v>
      </c>
      <c r="D1885" s="282" t="s">
        <v>1138</v>
      </c>
      <c r="E1885" s="274" t="s">
        <v>5417</v>
      </c>
      <c r="F1885" s="272" t="s">
        <v>1719</v>
      </c>
      <c r="G1885" s="272" t="s">
        <v>3438</v>
      </c>
      <c r="H1885" s="293">
        <v>1613</v>
      </c>
      <c r="I1885" s="294">
        <v>275</v>
      </c>
      <c r="J1885" s="277">
        <f t="shared" si="95"/>
        <v>1613</v>
      </c>
      <c r="K1885" s="277">
        <f t="shared" si="95"/>
        <v>275</v>
      </c>
    </row>
    <row r="1886" spans="1:11" ht="28.95" customHeight="1" x14ac:dyDescent="0.3">
      <c r="A1886" s="314">
        <f t="shared" si="97"/>
        <v>1795</v>
      </c>
      <c r="B1886" s="282" t="s">
        <v>1801</v>
      </c>
      <c r="C1886" s="306">
        <v>50.52</v>
      </c>
      <c r="D1886" s="282" t="s">
        <v>1138</v>
      </c>
      <c r="E1886" s="274" t="s">
        <v>5418</v>
      </c>
      <c r="F1886" s="272" t="s">
        <v>1719</v>
      </c>
      <c r="G1886" s="272" t="s">
        <v>3438</v>
      </c>
      <c r="H1886" s="293">
        <v>1701</v>
      </c>
      <c r="I1886" s="294">
        <v>289</v>
      </c>
      <c r="J1886" s="277">
        <f t="shared" si="95"/>
        <v>1701</v>
      </c>
      <c r="K1886" s="277">
        <f t="shared" si="95"/>
        <v>289</v>
      </c>
    </row>
    <row r="1887" spans="1:11" ht="28.95" customHeight="1" x14ac:dyDescent="0.3">
      <c r="A1887" s="314">
        <f t="shared" si="97"/>
        <v>1796</v>
      </c>
      <c r="B1887" s="282" t="s">
        <v>1801</v>
      </c>
      <c r="C1887" s="306">
        <v>50.53</v>
      </c>
      <c r="D1887" s="282" t="s">
        <v>1138</v>
      </c>
      <c r="E1887" s="274" t="s">
        <v>5419</v>
      </c>
      <c r="F1887" s="272" t="s">
        <v>1719</v>
      </c>
      <c r="G1887" s="272" t="s">
        <v>3438</v>
      </c>
      <c r="H1887" s="293">
        <v>1789</v>
      </c>
      <c r="I1887" s="294">
        <v>304</v>
      </c>
      <c r="J1887" s="277">
        <f t="shared" si="95"/>
        <v>1789</v>
      </c>
      <c r="K1887" s="277">
        <f t="shared" si="95"/>
        <v>304</v>
      </c>
    </row>
    <row r="1888" spans="1:11" ht="28.95" customHeight="1" x14ac:dyDescent="0.3">
      <c r="A1888" s="314">
        <f t="shared" si="97"/>
        <v>1797</v>
      </c>
      <c r="B1888" s="282" t="s">
        <v>1801</v>
      </c>
      <c r="C1888" s="306">
        <v>50.54</v>
      </c>
      <c r="D1888" s="282" t="s">
        <v>1138</v>
      </c>
      <c r="E1888" s="274" t="s">
        <v>5420</v>
      </c>
      <c r="F1888" s="272" t="s">
        <v>1719</v>
      </c>
      <c r="G1888" s="272" t="s">
        <v>3438</v>
      </c>
      <c r="H1888" s="293">
        <v>730</v>
      </c>
      <c r="I1888" s="294">
        <v>325</v>
      </c>
      <c r="J1888" s="277">
        <f t="shared" si="95"/>
        <v>730</v>
      </c>
      <c r="K1888" s="277">
        <f t="shared" si="95"/>
        <v>325</v>
      </c>
    </row>
    <row r="1889" spans="1:11" ht="28.95" customHeight="1" x14ac:dyDescent="0.3">
      <c r="A1889" s="314">
        <f t="shared" si="97"/>
        <v>1798</v>
      </c>
      <c r="B1889" s="282" t="s">
        <v>1801</v>
      </c>
      <c r="C1889" s="306">
        <v>50.55</v>
      </c>
      <c r="D1889" s="282" t="s">
        <v>1138</v>
      </c>
      <c r="E1889" s="274" t="s">
        <v>5421</v>
      </c>
      <c r="F1889" s="272" t="s">
        <v>1719</v>
      </c>
      <c r="G1889" s="272" t="s">
        <v>3438</v>
      </c>
      <c r="H1889" s="293">
        <v>780</v>
      </c>
      <c r="I1889" s="294">
        <v>350</v>
      </c>
      <c r="J1889" s="277">
        <f t="shared" si="95"/>
        <v>780</v>
      </c>
      <c r="K1889" s="277">
        <f t="shared" si="95"/>
        <v>350</v>
      </c>
    </row>
    <row r="1890" spans="1:11" ht="28.95" customHeight="1" x14ac:dyDescent="0.3">
      <c r="A1890" s="314">
        <f t="shared" si="97"/>
        <v>1799</v>
      </c>
      <c r="B1890" s="282" t="s">
        <v>1801</v>
      </c>
      <c r="C1890" s="306">
        <v>50.56</v>
      </c>
      <c r="D1890" s="282" t="s">
        <v>1138</v>
      </c>
      <c r="E1890" s="274" t="s">
        <v>5422</v>
      </c>
      <c r="F1890" s="272" t="s">
        <v>1719</v>
      </c>
      <c r="G1890" s="272" t="s">
        <v>3438</v>
      </c>
      <c r="H1890" s="293">
        <v>700</v>
      </c>
      <c r="I1890" s="294">
        <v>335</v>
      </c>
      <c r="J1890" s="277">
        <f t="shared" si="95"/>
        <v>700</v>
      </c>
      <c r="K1890" s="277">
        <f t="shared" si="95"/>
        <v>335</v>
      </c>
    </row>
    <row r="1891" spans="1:11" ht="28.95" customHeight="1" x14ac:dyDescent="0.3">
      <c r="A1891" s="314">
        <f t="shared" si="97"/>
        <v>1800</v>
      </c>
      <c r="B1891" s="282" t="s">
        <v>1801</v>
      </c>
      <c r="C1891" s="306">
        <v>50.57</v>
      </c>
      <c r="D1891" s="282" t="s">
        <v>1138</v>
      </c>
      <c r="E1891" s="274" t="s">
        <v>5423</v>
      </c>
      <c r="F1891" s="272" t="s">
        <v>1719</v>
      </c>
      <c r="G1891" s="272" t="s">
        <v>3438</v>
      </c>
      <c r="H1891" s="293">
        <v>750</v>
      </c>
      <c r="I1891" s="294">
        <v>360</v>
      </c>
      <c r="J1891" s="277">
        <f t="shared" si="95"/>
        <v>750</v>
      </c>
      <c r="K1891" s="277">
        <f t="shared" si="95"/>
        <v>360</v>
      </c>
    </row>
    <row r="1892" spans="1:11" ht="28.95" customHeight="1" x14ac:dyDescent="0.3">
      <c r="A1892" s="314">
        <f t="shared" si="97"/>
        <v>1801</v>
      </c>
      <c r="B1892" s="282" t="s">
        <v>1801</v>
      </c>
      <c r="C1892" s="306">
        <v>50.58</v>
      </c>
      <c r="D1892" s="282" t="s">
        <v>1138</v>
      </c>
      <c r="E1892" s="274" t="s">
        <v>5424</v>
      </c>
      <c r="F1892" s="272" t="s">
        <v>1719</v>
      </c>
      <c r="G1892" s="272" t="s">
        <v>3438</v>
      </c>
      <c r="H1892" s="293">
        <v>85</v>
      </c>
      <c r="I1892" s="294">
        <v>75</v>
      </c>
      <c r="J1892" s="277">
        <f t="shared" si="95"/>
        <v>85</v>
      </c>
      <c r="K1892" s="277">
        <f t="shared" si="95"/>
        <v>75</v>
      </c>
    </row>
    <row r="1893" spans="1:11" ht="28.95" customHeight="1" x14ac:dyDescent="0.3">
      <c r="A1893" s="314">
        <f t="shared" si="97"/>
        <v>1802</v>
      </c>
      <c r="B1893" s="282" t="s">
        <v>1801</v>
      </c>
      <c r="C1893" s="306">
        <v>50.59</v>
      </c>
      <c r="D1893" s="282" t="s">
        <v>1138</v>
      </c>
      <c r="E1893" s="274" t="s">
        <v>5425</v>
      </c>
      <c r="F1893" s="272" t="s">
        <v>1719</v>
      </c>
      <c r="G1893" s="272" t="s">
        <v>3515</v>
      </c>
      <c r="H1893" s="293">
        <v>27</v>
      </c>
      <c r="I1893" s="294">
        <v>4</v>
      </c>
      <c r="J1893" s="277">
        <f t="shared" si="95"/>
        <v>27</v>
      </c>
      <c r="K1893" s="277">
        <f t="shared" si="95"/>
        <v>4</v>
      </c>
    </row>
    <row r="1894" spans="1:11" ht="28.95" customHeight="1" x14ac:dyDescent="0.3">
      <c r="A1894" s="314">
        <f t="shared" si="97"/>
        <v>1803</v>
      </c>
      <c r="B1894" s="282" t="s">
        <v>1801</v>
      </c>
      <c r="C1894" s="297">
        <v>50.6</v>
      </c>
      <c r="D1894" s="282" t="s">
        <v>1138</v>
      </c>
      <c r="E1894" s="274" t="s">
        <v>5426</v>
      </c>
      <c r="F1894" s="272" t="s">
        <v>1719</v>
      </c>
      <c r="G1894" s="272" t="s">
        <v>3515</v>
      </c>
      <c r="H1894" s="293">
        <v>37</v>
      </c>
      <c r="I1894" s="294">
        <v>4</v>
      </c>
      <c r="J1894" s="277">
        <f t="shared" si="95"/>
        <v>37</v>
      </c>
      <c r="K1894" s="277">
        <f t="shared" si="95"/>
        <v>4</v>
      </c>
    </row>
    <row r="1895" spans="1:11" ht="28.95" customHeight="1" x14ac:dyDescent="0.3">
      <c r="A1895" s="314">
        <f t="shared" si="97"/>
        <v>1804</v>
      </c>
      <c r="B1895" s="282" t="s">
        <v>1801</v>
      </c>
      <c r="C1895" s="306">
        <v>50.61</v>
      </c>
      <c r="D1895" s="282" t="s">
        <v>1138</v>
      </c>
      <c r="E1895" s="274" t="s">
        <v>5427</v>
      </c>
      <c r="F1895" s="272" t="s">
        <v>1719</v>
      </c>
      <c r="G1895" s="272" t="s">
        <v>3515</v>
      </c>
      <c r="H1895" s="293">
        <v>25</v>
      </c>
      <c r="I1895" s="294">
        <v>4</v>
      </c>
      <c r="J1895" s="277">
        <f t="shared" si="95"/>
        <v>25</v>
      </c>
      <c r="K1895" s="277">
        <f t="shared" si="95"/>
        <v>4</v>
      </c>
    </row>
    <row r="1896" spans="1:11" ht="28.95" customHeight="1" x14ac:dyDescent="0.3">
      <c r="A1896" s="314">
        <f t="shared" si="97"/>
        <v>1805</v>
      </c>
      <c r="B1896" s="282" t="s">
        <v>1801</v>
      </c>
      <c r="C1896" s="306">
        <v>50.62</v>
      </c>
      <c r="D1896" s="282" t="s">
        <v>1138</v>
      </c>
      <c r="E1896" s="274" t="s">
        <v>5428</v>
      </c>
      <c r="F1896" s="272" t="s">
        <v>1719</v>
      </c>
      <c r="G1896" s="272" t="s">
        <v>3515</v>
      </c>
      <c r="H1896" s="293">
        <v>34</v>
      </c>
      <c r="I1896" s="294">
        <v>4</v>
      </c>
      <c r="J1896" s="277">
        <f t="shared" si="95"/>
        <v>34</v>
      </c>
      <c r="K1896" s="277">
        <f t="shared" si="95"/>
        <v>4</v>
      </c>
    </row>
    <row r="1897" spans="1:11" ht="28.95" customHeight="1" x14ac:dyDescent="0.3">
      <c r="A1897" s="314">
        <f t="shared" si="97"/>
        <v>1806</v>
      </c>
      <c r="B1897" s="282" t="s">
        <v>1802</v>
      </c>
      <c r="C1897" s="306">
        <v>50.79</v>
      </c>
      <c r="D1897" s="282" t="s">
        <v>1468</v>
      </c>
      <c r="E1897" s="274" t="s">
        <v>5429</v>
      </c>
      <c r="F1897" s="272" t="s">
        <v>1719</v>
      </c>
      <c r="G1897" s="272" t="s">
        <v>3515</v>
      </c>
      <c r="H1897" s="293">
        <v>372</v>
      </c>
      <c r="I1897" s="294">
        <v>0</v>
      </c>
      <c r="J1897" s="277">
        <f t="shared" si="95"/>
        <v>372</v>
      </c>
      <c r="K1897" s="277">
        <f t="shared" si="95"/>
        <v>0</v>
      </c>
    </row>
    <row r="1898" spans="1:11" ht="28.95" customHeight="1" x14ac:dyDescent="0.3">
      <c r="A1898" s="314">
        <f t="shared" si="97"/>
        <v>1807</v>
      </c>
      <c r="B1898" s="282" t="s">
        <v>1802</v>
      </c>
      <c r="C1898" s="297">
        <v>50.8</v>
      </c>
      <c r="D1898" s="282" t="s">
        <v>1468</v>
      </c>
      <c r="E1898" s="274" t="s">
        <v>5430</v>
      </c>
      <c r="F1898" s="272" t="s">
        <v>1719</v>
      </c>
      <c r="G1898" s="272" t="s">
        <v>4025</v>
      </c>
      <c r="H1898" s="293">
        <v>25</v>
      </c>
      <c r="I1898" s="294">
        <v>0</v>
      </c>
      <c r="J1898" s="277">
        <f t="shared" si="95"/>
        <v>25</v>
      </c>
      <c r="K1898" s="277">
        <f t="shared" si="95"/>
        <v>0</v>
      </c>
    </row>
    <row r="1899" spans="1:11" ht="28.95" customHeight="1" x14ac:dyDescent="0.3">
      <c r="A1899" s="272" t="s">
        <v>5337</v>
      </c>
      <c r="B1899" s="272" t="s">
        <v>1794</v>
      </c>
      <c r="C1899" s="306">
        <v>50.81</v>
      </c>
      <c r="D1899" s="282" t="s">
        <v>1460</v>
      </c>
      <c r="E1899" s="274" t="s">
        <v>5431</v>
      </c>
      <c r="F1899" s="272" t="s">
        <v>1719</v>
      </c>
      <c r="G1899" s="272"/>
      <c r="H1899" s="293"/>
      <c r="I1899" s="294"/>
      <c r="J1899" s="277">
        <f t="shared" si="95"/>
        <v>0</v>
      </c>
      <c r="K1899" s="277">
        <f t="shared" si="95"/>
        <v>0</v>
      </c>
    </row>
    <row r="1900" spans="1:11" ht="28.95" customHeight="1" x14ac:dyDescent="0.3">
      <c r="A1900" s="272" t="s">
        <v>5337</v>
      </c>
      <c r="B1900" s="282"/>
      <c r="C1900" s="306"/>
      <c r="D1900" s="282"/>
      <c r="E1900" s="274" t="s">
        <v>5432</v>
      </c>
      <c r="F1900" s="282"/>
      <c r="G1900" s="272"/>
      <c r="H1900" s="293"/>
      <c r="I1900" s="294"/>
      <c r="J1900" s="277">
        <f t="shared" si="95"/>
        <v>0</v>
      </c>
      <c r="K1900" s="277">
        <f t="shared" si="95"/>
        <v>0</v>
      </c>
    </row>
    <row r="1901" spans="1:11" ht="28.95" customHeight="1" x14ac:dyDescent="0.3">
      <c r="A1901" s="314">
        <f>A1898+1</f>
        <v>1808</v>
      </c>
      <c r="B1901" s="282"/>
      <c r="C1901" s="306"/>
      <c r="D1901" s="282"/>
      <c r="E1901" s="274" t="s">
        <v>5433</v>
      </c>
      <c r="F1901" s="282"/>
      <c r="G1901" s="272" t="s">
        <v>3464</v>
      </c>
      <c r="H1901" s="293">
        <v>1569</v>
      </c>
      <c r="I1901" s="294">
        <v>540</v>
      </c>
      <c r="J1901" s="277">
        <f t="shared" si="95"/>
        <v>1569</v>
      </c>
      <c r="K1901" s="277">
        <f t="shared" si="95"/>
        <v>540</v>
      </c>
    </row>
    <row r="1902" spans="1:11" ht="28.95" customHeight="1" x14ac:dyDescent="0.3">
      <c r="A1902" s="314">
        <f>A1901+1</f>
        <v>1809</v>
      </c>
      <c r="B1902" s="282"/>
      <c r="C1902" s="306"/>
      <c r="D1902" s="282"/>
      <c r="E1902" s="274" t="s">
        <v>5434</v>
      </c>
      <c r="F1902" s="282"/>
      <c r="G1902" s="272" t="s">
        <v>3515</v>
      </c>
      <c r="H1902" s="293">
        <v>9014</v>
      </c>
      <c r="I1902" s="294">
        <v>2738</v>
      </c>
      <c r="J1902" s="277">
        <f t="shared" si="95"/>
        <v>9014</v>
      </c>
      <c r="K1902" s="277">
        <f t="shared" si="95"/>
        <v>2738</v>
      </c>
    </row>
    <row r="1903" spans="1:11" ht="28.95" customHeight="1" x14ac:dyDescent="0.3">
      <c r="A1903" s="314">
        <f>A1902+1</f>
        <v>1810</v>
      </c>
      <c r="B1903" s="282"/>
      <c r="C1903" s="306"/>
      <c r="D1903" s="282"/>
      <c r="E1903" s="274" t="s">
        <v>5435</v>
      </c>
      <c r="F1903" s="282"/>
      <c r="G1903" s="272" t="s">
        <v>3515</v>
      </c>
      <c r="H1903" s="293">
        <v>33475</v>
      </c>
      <c r="I1903" s="294" t="s">
        <v>45</v>
      </c>
      <c r="J1903" s="277">
        <f t="shared" si="95"/>
        <v>33475</v>
      </c>
      <c r="K1903" s="277" t="e">
        <f t="shared" si="95"/>
        <v>#VALUE!</v>
      </c>
    </row>
    <row r="1904" spans="1:11" ht="28.95" customHeight="1" x14ac:dyDescent="0.3">
      <c r="A1904" s="272" t="s">
        <v>5337</v>
      </c>
      <c r="B1904" s="272" t="s">
        <v>1794</v>
      </c>
      <c r="C1904" s="306">
        <v>50.82</v>
      </c>
      <c r="D1904" s="282" t="s">
        <v>1460</v>
      </c>
      <c r="E1904" s="274" t="s">
        <v>5436</v>
      </c>
      <c r="F1904" s="272" t="s">
        <v>1719</v>
      </c>
      <c r="G1904" s="272"/>
      <c r="H1904" s="293"/>
      <c r="I1904" s="294"/>
      <c r="J1904" s="277">
        <f t="shared" si="95"/>
        <v>0</v>
      </c>
      <c r="K1904" s="277">
        <f t="shared" si="95"/>
        <v>0</v>
      </c>
    </row>
    <row r="1905" spans="1:11" ht="28.95" customHeight="1" x14ac:dyDescent="0.3">
      <c r="A1905" s="314">
        <f>A1903+1</f>
        <v>1811</v>
      </c>
      <c r="B1905" s="282"/>
      <c r="C1905" s="306"/>
      <c r="D1905" s="282"/>
      <c r="E1905" s="274" t="s">
        <v>5437</v>
      </c>
      <c r="F1905" s="282"/>
      <c r="G1905" s="272" t="s">
        <v>3464</v>
      </c>
      <c r="H1905" s="293">
        <v>1936</v>
      </c>
      <c r="I1905" s="294">
        <v>540</v>
      </c>
      <c r="J1905" s="277">
        <f t="shared" si="95"/>
        <v>1936</v>
      </c>
      <c r="K1905" s="277">
        <f t="shared" si="95"/>
        <v>540</v>
      </c>
    </row>
    <row r="1906" spans="1:11" ht="28.95" customHeight="1" x14ac:dyDescent="0.3">
      <c r="A1906" s="314">
        <f>A1905+1</f>
        <v>1812</v>
      </c>
      <c r="B1906" s="282"/>
      <c r="C1906" s="306"/>
      <c r="D1906" s="282"/>
      <c r="E1906" s="274" t="s">
        <v>5438</v>
      </c>
      <c r="F1906" s="282"/>
      <c r="G1906" s="272" t="s">
        <v>3515</v>
      </c>
      <c r="H1906" s="293">
        <v>13650</v>
      </c>
      <c r="I1906" s="294">
        <v>2738</v>
      </c>
      <c r="J1906" s="277">
        <f t="shared" si="95"/>
        <v>13650</v>
      </c>
      <c r="K1906" s="277">
        <f t="shared" si="95"/>
        <v>2738</v>
      </c>
    </row>
    <row r="1907" spans="1:11" ht="28.95" customHeight="1" x14ac:dyDescent="0.3">
      <c r="A1907" s="272" t="s">
        <v>5337</v>
      </c>
      <c r="B1907" s="272" t="s">
        <v>1794</v>
      </c>
      <c r="C1907" s="306">
        <v>50.83</v>
      </c>
      <c r="D1907" s="282" t="s">
        <v>1460</v>
      </c>
      <c r="E1907" s="274" t="s">
        <v>5439</v>
      </c>
      <c r="F1907" s="272" t="s">
        <v>1719</v>
      </c>
      <c r="G1907" s="272"/>
      <c r="H1907" s="293"/>
      <c r="I1907" s="294"/>
      <c r="J1907" s="277">
        <f t="shared" si="95"/>
        <v>0</v>
      </c>
      <c r="K1907" s="277">
        <f t="shared" si="95"/>
        <v>0</v>
      </c>
    </row>
    <row r="1908" spans="1:11" ht="28.95" customHeight="1" x14ac:dyDescent="0.3">
      <c r="A1908" s="272" t="s">
        <v>5337</v>
      </c>
      <c r="B1908" s="282"/>
      <c r="C1908" s="297"/>
      <c r="D1908" s="282"/>
      <c r="E1908" s="274" t="s">
        <v>5440</v>
      </c>
      <c r="F1908" s="282"/>
      <c r="G1908" s="272"/>
      <c r="H1908" s="293"/>
      <c r="I1908" s="294"/>
      <c r="J1908" s="277">
        <f t="shared" si="95"/>
        <v>0</v>
      </c>
      <c r="K1908" s="277">
        <f t="shared" si="95"/>
        <v>0</v>
      </c>
    </row>
    <row r="1909" spans="1:11" ht="28.95" customHeight="1" x14ac:dyDescent="0.3">
      <c r="A1909" s="314">
        <f>A1906+1</f>
        <v>1813</v>
      </c>
      <c r="B1909" s="282"/>
      <c r="C1909" s="306"/>
      <c r="D1909" s="282"/>
      <c r="E1909" s="274" t="s">
        <v>5441</v>
      </c>
      <c r="F1909" s="282"/>
      <c r="G1909" s="272" t="s">
        <v>3464</v>
      </c>
      <c r="H1909" s="293">
        <v>3033</v>
      </c>
      <c r="I1909" s="294">
        <v>540</v>
      </c>
      <c r="J1909" s="277">
        <f t="shared" si="95"/>
        <v>3033</v>
      </c>
      <c r="K1909" s="277">
        <f t="shared" si="95"/>
        <v>540</v>
      </c>
    </row>
    <row r="1910" spans="1:11" ht="28.95" customHeight="1" x14ac:dyDescent="0.3">
      <c r="A1910" s="314">
        <f>A1909+1</f>
        <v>1814</v>
      </c>
      <c r="B1910" s="282"/>
      <c r="C1910" s="306"/>
      <c r="D1910" s="282"/>
      <c r="E1910" s="274" t="s">
        <v>5442</v>
      </c>
      <c r="F1910" s="282"/>
      <c r="G1910" s="272" t="s">
        <v>3515</v>
      </c>
      <c r="H1910" s="293">
        <v>20690</v>
      </c>
      <c r="I1910" s="294">
        <v>2738</v>
      </c>
      <c r="J1910" s="277">
        <f t="shared" si="95"/>
        <v>20690</v>
      </c>
      <c r="K1910" s="277">
        <f t="shared" si="95"/>
        <v>2738</v>
      </c>
    </row>
    <row r="1911" spans="1:11" ht="28.95" customHeight="1" x14ac:dyDescent="0.3">
      <c r="A1911" s="272" t="s">
        <v>5337</v>
      </c>
      <c r="B1911" s="272" t="s">
        <v>1794</v>
      </c>
      <c r="C1911" s="306">
        <v>50.84</v>
      </c>
      <c r="D1911" s="282" t="s">
        <v>1460</v>
      </c>
      <c r="E1911" s="274" t="s">
        <v>5443</v>
      </c>
      <c r="F1911" s="272" t="s">
        <v>1719</v>
      </c>
      <c r="G1911" s="272"/>
      <c r="H1911" s="293"/>
      <c r="I1911" s="294"/>
      <c r="J1911" s="277">
        <f t="shared" si="95"/>
        <v>0</v>
      </c>
      <c r="K1911" s="277">
        <f t="shared" si="95"/>
        <v>0</v>
      </c>
    </row>
    <row r="1912" spans="1:11" ht="28.95" customHeight="1" x14ac:dyDescent="0.3">
      <c r="A1912" s="314">
        <f>A1910+1</f>
        <v>1815</v>
      </c>
      <c r="B1912" s="282"/>
      <c r="C1912" s="306"/>
      <c r="D1912" s="282"/>
      <c r="E1912" s="274" t="s">
        <v>5444</v>
      </c>
      <c r="F1912" s="272"/>
      <c r="G1912" s="272" t="s">
        <v>3464</v>
      </c>
      <c r="H1912" s="293">
        <v>2575</v>
      </c>
      <c r="I1912" s="294">
        <v>540</v>
      </c>
      <c r="J1912" s="277">
        <f t="shared" si="95"/>
        <v>2575</v>
      </c>
      <c r="K1912" s="277">
        <f t="shared" si="95"/>
        <v>540</v>
      </c>
    </row>
    <row r="1913" spans="1:11" ht="28.95" customHeight="1" x14ac:dyDescent="0.3">
      <c r="A1913" s="314">
        <f>A1912+1</f>
        <v>1816</v>
      </c>
      <c r="B1913" s="282"/>
      <c r="C1913" s="306"/>
      <c r="D1913" s="282"/>
      <c r="E1913" s="274" t="s">
        <v>5445</v>
      </c>
      <c r="F1913" s="272"/>
      <c r="G1913" s="272" t="s">
        <v>3515</v>
      </c>
      <c r="H1913" s="293">
        <v>17126</v>
      </c>
      <c r="I1913" s="294">
        <v>2738</v>
      </c>
      <c r="J1913" s="277">
        <f t="shared" si="95"/>
        <v>17126</v>
      </c>
      <c r="K1913" s="277">
        <f t="shared" si="95"/>
        <v>2738</v>
      </c>
    </row>
    <row r="1914" spans="1:11" ht="28.95" customHeight="1" x14ac:dyDescent="0.3">
      <c r="A1914" s="314">
        <f>A1913+1</f>
        <v>1817</v>
      </c>
      <c r="B1914" s="272" t="s">
        <v>1803</v>
      </c>
      <c r="C1914" s="306">
        <v>50.85</v>
      </c>
      <c r="D1914" s="282" t="s">
        <v>1465</v>
      </c>
      <c r="E1914" s="274" t="s">
        <v>5446</v>
      </c>
      <c r="F1914" s="272" t="s">
        <v>1719</v>
      </c>
      <c r="G1914" s="272" t="s">
        <v>4025</v>
      </c>
      <c r="H1914" s="293">
        <v>288</v>
      </c>
      <c r="I1914" s="294">
        <v>58</v>
      </c>
      <c r="J1914" s="277">
        <f t="shared" si="95"/>
        <v>288</v>
      </c>
      <c r="K1914" s="277">
        <f t="shared" si="95"/>
        <v>58</v>
      </c>
    </row>
    <row r="1915" spans="1:11" ht="28.95" customHeight="1" x14ac:dyDescent="0.3">
      <c r="A1915" s="272" t="s">
        <v>5337</v>
      </c>
      <c r="B1915" s="272" t="s">
        <v>1803</v>
      </c>
      <c r="C1915" s="306">
        <v>50.86</v>
      </c>
      <c r="D1915" s="282" t="s">
        <v>1465</v>
      </c>
      <c r="E1915" s="274" t="s">
        <v>5447</v>
      </c>
      <c r="F1915" s="272" t="s">
        <v>1719</v>
      </c>
      <c r="G1915" s="272"/>
      <c r="H1915" s="293"/>
      <c r="I1915" s="294"/>
      <c r="J1915" s="277">
        <f t="shared" si="95"/>
        <v>0</v>
      </c>
      <c r="K1915" s="277">
        <f t="shared" si="95"/>
        <v>0</v>
      </c>
    </row>
    <row r="1916" spans="1:11" ht="28.95" customHeight="1" x14ac:dyDescent="0.3">
      <c r="A1916" s="314">
        <f>A1914+1</f>
        <v>1818</v>
      </c>
      <c r="B1916" s="282"/>
      <c r="C1916" s="306" t="s">
        <v>112</v>
      </c>
      <c r="D1916" s="282"/>
      <c r="E1916" s="274" t="s">
        <v>882</v>
      </c>
      <c r="F1916" s="282"/>
      <c r="G1916" s="272" t="s">
        <v>3464</v>
      </c>
      <c r="H1916" s="293">
        <v>1657</v>
      </c>
      <c r="I1916" s="294">
        <v>127</v>
      </c>
      <c r="J1916" s="277">
        <f t="shared" si="95"/>
        <v>1657</v>
      </c>
      <c r="K1916" s="277">
        <f t="shared" si="95"/>
        <v>127</v>
      </c>
    </row>
    <row r="1917" spans="1:11" ht="28.95" customHeight="1" x14ac:dyDescent="0.3">
      <c r="A1917" s="314">
        <f>A1916+1</f>
        <v>1819</v>
      </c>
      <c r="B1917" s="282"/>
      <c r="C1917" s="306" t="s">
        <v>113</v>
      </c>
      <c r="D1917" s="282"/>
      <c r="E1917" s="274" t="s">
        <v>883</v>
      </c>
      <c r="F1917" s="282"/>
      <c r="G1917" s="272" t="s">
        <v>3464</v>
      </c>
      <c r="H1917" s="293">
        <v>1841</v>
      </c>
      <c r="I1917" s="294">
        <v>127</v>
      </c>
      <c r="J1917" s="277">
        <f t="shared" si="95"/>
        <v>1841</v>
      </c>
      <c r="K1917" s="277">
        <f t="shared" si="95"/>
        <v>127</v>
      </c>
    </row>
    <row r="1918" spans="1:11" ht="28.95" customHeight="1" x14ac:dyDescent="0.3">
      <c r="A1918" s="314">
        <f t="shared" ref="A1918:A1923" si="98">A1917+1</f>
        <v>1820</v>
      </c>
      <c r="B1918" s="282"/>
      <c r="C1918" s="306" t="s">
        <v>114</v>
      </c>
      <c r="D1918" s="282"/>
      <c r="E1918" s="274" t="s">
        <v>884</v>
      </c>
      <c r="F1918" s="282"/>
      <c r="G1918" s="272" t="s">
        <v>3464</v>
      </c>
      <c r="H1918" s="293">
        <v>1964</v>
      </c>
      <c r="I1918" s="294">
        <v>127</v>
      </c>
      <c r="J1918" s="277">
        <f t="shared" si="95"/>
        <v>1964</v>
      </c>
      <c r="K1918" s="277">
        <f t="shared" si="95"/>
        <v>127</v>
      </c>
    </row>
    <row r="1919" spans="1:11" ht="28.95" customHeight="1" x14ac:dyDescent="0.3">
      <c r="A1919" s="314">
        <f t="shared" si="98"/>
        <v>1821</v>
      </c>
      <c r="B1919" s="282"/>
      <c r="C1919" s="306" t="s">
        <v>124</v>
      </c>
      <c r="D1919" s="282"/>
      <c r="E1919" s="274" t="s">
        <v>885</v>
      </c>
      <c r="F1919" s="282"/>
      <c r="G1919" s="272" t="s">
        <v>3464</v>
      </c>
      <c r="H1919" s="293">
        <v>2256</v>
      </c>
      <c r="I1919" s="294">
        <v>127</v>
      </c>
      <c r="J1919" s="277">
        <f t="shared" si="95"/>
        <v>2256</v>
      </c>
      <c r="K1919" s="277">
        <f t="shared" si="95"/>
        <v>127</v>
      </c>
    </row>
    <row r="1920" spans="1:11" ht="28.95" customHeight="1" x14ac:dyDescent="0.3">
      <c r="A1920" s="314">
        <f t="shared" si="98"/>
        <v>1822</v>
      </c>
      <c r="B1920" s="282"/>
      <c r="C1920" s="306" t="s">
        <v>126</v>
      </c>
      <c r="D1920" s="282"/>
      <c r="E1920" s="274" t="s">
        <v>886</v>
      </c>
      <c r="F1920" s="282"/>
      <c r="G1920" s="272" t="s">
        <v>3464</v>
      </c>
      <c r="H1920" s="293">
        <v>4259</v>
      </c>
      <c r="I1920" s="294">
        <v>465</v>
      </c>
      <c r="J1920" s="277">
        <f t="shared" si="95"/>
        <v>4259</v>
      </c>
      <c r="K1920" s="277">
        <f t="shared" si="95"/>
        <v>465</v>
      </c>
    </row>
    <row r="1921" spans="1:11" ht="28.95" customHeight="1" x14ac:dyDescent="0.3">
      <c r="A1921" s="314">
        <f t="shared" si="98"/>
        <v>1823</v>
      </c>
      <c r="B1921" s="282"/>
      <c r="C1921" s="306" t="s">
        <v>128</v>
      </c>
      <c r="D1921" s="282"/>
      <c r="E1921" s="274" t="s">
        <v>887</v>
      </c>
      <c r="F1921" s="282"/>
      <c r="G1921" s="272" t="s">
        <v>3464</v>
      </c>
      <c r="H1921" s="293">
        <v>6787</v>
      </c>
      <c r="I1921" s="294">
        <v>465</v>
      </c>
      <c r="J1921" s="277">
        <f t="shared" si="95"/>
        <v>6787</v>
      </c>
      <c r="K1921" s="277">
        <f t="shared" si="95"/>
        <v>465</v>
      </c>
    </row>
    <row r="1922" spans="1:11" ht="28.95" customHeight="1" x14ac:dyDescent="0.3">
      <c r="A1922" s="314">
        <f t="shared" si="98"/>
        <v>1824</v>
      </c>
      <c r="B1922" s="282"/>
      <c r="C1922" s="306" t="s">
        <v>126</v>
      </c>
      <c r="D1922" s="282"/>
      <c r="E1922" s="274" t="s">
        <v>5448</v>
      </c>
      <c r="F1922" s="282"/>
      <c r="G1922" s="272" t="s">
        <v>3464</v>
      </c>
      <c r="H1922" s="293">
        <v>7538</v>
      </c>
      <c r="I1922" s="294">
        <v>465</v>
      </c>
      <c r="J1922" s="277">
        <f t="shared" si="95"/>
        <v>7538</v>
      </c>
      <c r="K1922" s="277">
        <f t="shared" si="95"/>
        <v>465</v>
      </c>
    </row>
    <row r="1923" spans="1:11" ht="28.95" customHeight="1" x14ac:dyDescent="0.3">
      <c r="A1923" s="314">
        <f t="shared" si="98"/>
        <v>1825</v>
      </c>
      <c r="B1923" s="282"/>
      <c r="C1923" s="306" t="s">
        <v>128</v>
      </c>
      <c r="D1923" s="282"/>
      <c r="E1923" s="274" t="s">
        <v>5449</v>
      </c>
      <c r="F1923" s="282"/>
      <c r="G1923" s="272" t="s">
        <v>3464</v>
      </c>
      <c r="H1923" s="293">
        <v>9659</v>
      </c>
      <c r="I1923" s="294">
        <v>465</v>
      </c>
      <c r="J1923" s="277">
        <f t="shared" si="95"/>
        <v>9659</v>
      </c>
      <c r="K1923" s="277">
        <f t="shared" si="95"/>
        <v>465</v>
      </c>
    </row>
    <row r="1924" spans="1:11" ht="28.95" customHeight="1" x14ac:dyDescent="0.3">
      <c r="A1924" s="268" t="s">
        <v>5450</v>
      </c>
      <c r="B1924" s="269"/>
      <c r="C1924" s="269"/>
      <c r="D1924" s="269"/>
      <c r="E1924" s="269"/>
      <c r="F1924" s="269"/>
      <c r="G1924" s="269"/>
      <c r="H1924" s="269"/>
      <c r="I1924" s="270"/>
      <c r="J1924" s="277">
        <f t="shared" si="95"/>
        <v>0</v>
      </c>
      <c r="K1924" s="277">
        <f t="shared" si="95"/>
        <v>0</v>
      </c>
    </row>
    <row r="1925" spans="1:11" ht="28.95" customHeight="1" x14ac:dyDescent="0.3">
      <c r="A1925" s="314">
        <f>A1923+1</f>
        <v>1826</v>
      </c>
      <c r="B1925" s="272" t="s">
        <v>1804</v>
      </c>
      <c r="C1925" s="283">
        <v>51.01</v>
      </c>
      <c r="D1925" s="272"/>
      <c r="E1925" s="274" t="s">
        <v>5451</v>
      </c>
      <c r="F1925" s="272" t="s">
        <v>1719</v>
      </c>
      <c r="G1925" s="272" t="s">
        <v>3515</v>
      </c>
      <c r="H1925" s="293">
        <v>4590</v>
      </c>
      <c r="I1925" s="294">
        <v>1375</v>
      </c>
      <c r="J1925" s="277">
        <f t="shared" ref="J1925:K1988" si="99">ROUNDUP(H1925,0)</f>
        <v>4590</v>
      </c>
      <c r="K1925" s="277">
        <f t="shared" si="99"/>
        <v>1375</v>
      </c>
    </row>
    <row r="1926" spans="1:11" ht="28.95" customHeight="1" x14ac:dyDescent="0.3">
      <c r="A1926" s="314">
        <f>A1925+1</f>
        <v>1827</v>
      </c>
      <c r="B1926" s="272" t="s">
        <v>1804</v>
      </c>
      <c r="C1926" s="283">
        <v>51.02</v>
      </c>
      <c r="D1926" s="272"/>
      <c r="E1926" s="274" t="s">
        <v>5452</v>
      </c>
      <c r="F1926" s="272" t="s">
        <v>1719</v>
      </c>
      <c r="G1926" s="272" t="s">
        <v>3515</v>
      </c>
      <c r="H1926" s="293">
        <v>3430</v>
      </c>
      <c r="I1926" s="294">
        <v>1025</v>
      </c>
      <c r="J1926" s="277">
        <f t="shared" si="99"/>
        <v>3430</v>
      </c>
      <c r="K1926" s="277">
        <f t="shared" si="99"/>
        <v>1025</v>
      </c>
    </row>
    <row r="1927" spans="1:11" ht="28.95" customHeight="1" x14ac:dyDescent="0.3">
      <c r="A1927" s="314">
        <f t="shared" ref="A1927:A1990" si="100">A1926+1</f>
        <v>1828</v>
      </c>
      <c r="B1927" s="272" t="s">
        <v>1804</v>
      </c>
      <c r="C1927" s="283">
        <v>51.03</v>
      </c>
      <c r="D1927" s="272"/>
      <c r="E1927" s="274" t="s">
        <v>5453</v>
      </c>
      <c r="F1927" s="272" t="s">
        <v>1719</v>
      </c>
      <c r="G1927" s="272" t="s">
        <v>3515</v>
      </c>
      <c r="H1927" s="293">
        <v>2300</v>
      </c>
      <c r="I1927" s="294">
        <v>690</v>
      </c>
      <c r="J1927" s="277">
        <f t="shared" si="99"/>
        <v>2300</v>
      </c>
      <c r="K1927" s="277">
        <f t="shared" si="99"/>
        <v>690</v>
      </c>
    </row>
    <row r="1928" spans="1:11" ht="28.95" customHeight="1" x14ac:dyDescent="0.3">
      <c r="A1928" s="314">
        <f t="shared" si="100"/>
        <v>1829</v>
      </c>
      <c r="B1928" s="272" t="s">
        <v>1804</v>
      </c>
      <c r="C1928" s="283">
        <v>51.04</v>
      </c>
      <c r="D1928" s="272"/>
      <c r="E1928" s="274" t="s">
        <v>5454</v>
      </c>
      <c r="F1928" s="272" t="s">
        <v>1719</v>
      </c>
      <c r="G1928" s="272" t="s">
        <v>3515</v>
      </c>
      <c r="H1928" s="293">
        <v>5090</v>
      </c>
      <c r="I1928" s="294">
        <v>1500</v>
      </c>
      <c r="J1928" s="277">
        <f t="shared" si="99"/>
        <v>5090</v>
      </c>
      <c r="K1928" s="277">
        <f t="shared" si="99"/>
        <v>1500</v>
      </c>
    </row>
    <row r="1929" spans="1:11" ht="28.95" customHeight="1" x14ac:dyDescent="0.3">
      <c r="A1929" s="314">
        <f t="shared" si="100"/>
        <v>1830</v>
      </c>
      <c r="B1929" s="272" t="s">
        <v>1804</v>
      </c>
      <c r="C1929" s="283">
        <v>51.05</v>
      </c>
      <c r="D1929" s="272"/>
      <c r="E1929" s="274" t="s">
        <v>5455</v>
      </c>
      <c r="F1929" s="272" t="s">
        <v>1719</v>
      </c>
      <c r="G1929" s="272" t="s">
        <v>3515</v>
      </c>
      <c r="H1929" s="293">
        <v>23700</v>
      </c>
      <c r="I1929" s="294">
        <v>7100</v>
      </c>
      <c r="J1929" s="277">
        <f t="shared" si="99"/>
        <v>23700</v>
      </c>
      <c r="K1929" s="277">
        <f t="shared" si="99"/>
        <v>7100</v>
      </c>
    </row>
    <row r="1930" spans="1:11" ht="28.95" customHeight="1" x14ac:dyDescent="0.3">
      <c r="A1930" s="314">
        <f t="shared" si="100"/>
        <v>1831</v>
      </c>
      <c r="B1930" s="272" t="s">
        <v>1804</v>
      </c>
      <c r="C1930" s="283">
        <v>51.06</v>
      </c>
      <c r="D1930" s="272"/>
      <c r="E1930" s="274" t="s">
        <v>5456</v>
      </c>
      <c r="F1930" s="272" t="s">
        <v>1719</v>
      </c>
      <c r="G1930" s="272" t="s">
        <v>3515</v>
      </c>
      <c r="H1930" s="293">
        <v>8215</v>
      </c>
      <c r="I1930" s="294">
        <v>2460</v>
      </c>
      <c r="J1930" s="277">
        <f t="shared" si="99"/>
        <v>8215</v>
      </c>
      <c r="K1930" s="277">
        <f t="shared" si="99"/>
        <v>2460</v>
      </c>
    </row>
    <row r="1931" spans="1:11" ht="28.95" customHeight="1" x14ac:dyDescent="0.3">
      <c r="A1931" s="314">
        <f t="shared" si="100"/>
        <v>1832</v>
      </c>
      <c r="B1931" s="272" t="s">
        <v>1804</v>
      </c>
      <c r="C1931" s="283">
        <v>51.07</v>
      </c>
      <c r="D1931" s="272"/>
      <c r="E1931" s="274" t="s">
        <v>5457</v>
      </c>
      <c r="F1931" s="272" t="s">
        <v>1719</v>
      </c>
      <c r="G1931" s="272" t="s">
        <v>3515</v>
      </c>
      <c r="H1931" s="293">
        <v>1465</v>
      </c>
      <c r="I1931" s="294">
        <v>430</v>
      </c>
      <c r="J1931" s="277">
        <f t="shared" si="99"/>
        <v>1465</v>
      </c>
      <c r="K1931" s="277">
        <f t="shared" si="99"/>
        <v>430</v>
      </c>
    </row>
    <row r="1932" spans="1:11" ht="28.95" customHeight="1" x14ac:dyDescent="0.3">
      <c r="A1932" s="314">
        <f t="shared" si="100"/>
        <v>1833</v>
      </c>
      <c r="B1932" s="272" t="s">
        <v>1804</v>
      </c>
      <c r="C1932" s="283">
        <v>51.08</v>
      </c>
      <c r="D1932" s="272"/>
      <c r="E1932" s="274" t="s">
        <v>5458</v>
      </c>
      <c r="F1932" s="272" t="s">
        <v>1719</v>
      </c>
      <c r="G1932" s="272" t="s">
        <v>3515</v>
      </c>
      <c r="H1932" s="293">
        <v>2865</v>
      </c>
      <c r="I1932" s="294">
        <v>850</v>
      </c>
      <c r="J1932" s="277">
        <f t="shared" si="99"/>
        <v>2865</v>
      </c>
      <c r="K1932" s="277">
        <f t="shared" si="99"/>
        <v>850</v>
      </c>
    </row>
    <row r="1933" spans="1:11" ht="28.95" customHeight="1" x14ac:dyDescent="0.3">
      <c r="A1933" s="314">
        <f t="shared" si="100"/>
        <v>1834</v>
      </c>
      <c r="B1933" s="272" t="s">
        <v>1804</v>
      </c>
      <c r="C1933" s="283">
        <v>51.09</v>
      </c>
      <c r="D1933" s="272"/>
      <c r="E1933" s="274" t="s">
        <v>5459</v>
      </c>
      <c r="F1933" s="272" t="s">
        <v>1719</v>
      </c>
      <c r="G1933" s="272" t="s">
        <v>3515</v>
      </c>
      <c r="H1933" s="293">
        <v>4135</v>
      </c>
      <c r="I1933" s="294">
        <v>1200</v>
      </c>
      <c r="J1933" s="277">
        <f t="shared" si="99"/>
        <v>4135</v>
      </c>
      <c r="K1933" s="277">
        <f t="shared" si="99"/>
        <v>1200</v>
      </c>
    </row>
    <row r="1934" spans="1:11" ht="28.95" customHeight="1" x14ac:dyDescent="0.3">
      <c r="A1934" s="314">
        <f t="shared" si="100"/>
        <v>1835</v>
      </c>
      <c r="B1934" s="272" t="s">
        <v>1804</v>
      </c>
      <c r="C1934" s="283">
        <v>51.1</v>
      </c>
      <c r="D1934" s="272"/>
      <c r="E1934" s="274" t="s">
        <v>5460</v>
      </c>
      <c r="F1934" s="272" t="s">
        <v>1719</v>
      </c>
      <c r="G1934" s="272" t="s">
        <v>3515</v>
      </c>
      <c r="H1934" s="293">
        <v>5075</v>
      </c>
      <c r="I1934" s="294">
        <v>1500</v>
      </c>
      <c r="J1934" s="277">
        <f t="shared" si="99"/>
        <v>5075</v>
      </c>
      <c r="K1934" s="277">
        <f t="shared" si="99"/>
        <v>1500</v>
      </c>
    </row>
    <row r="1935" spans="1:11" ht="28.95" customHeight="1" x14ac:dyDescent="0.3">
      <c r="A1935" s="314">
        <f t="shared" si="100"/>
        <v>1836</v>
      </c>
      <c r="B1935" s="272" t="s">
        <v>1804</v>
      </c>
      <c r="C1935" s="283">
        <v>51.11</v>
      </c>
      <c r="D1935" s="272"/>
      <c r="E1935" s="274" t="s">
        <v>5461</v>
      </c>
      <c r="F1935" s="272" t="s">
        <v>1719</v>
      </c>
      <c r="G1935" s="272" t="s">
        <v>3515</v>
      </c>
      <c r="H1935" s="293">
        <v>2950</v>
      </c>
      <c r="I1935" s="294">
        <v>875</v>
      </c>
      <c r="J1935" s="277">
        <f t="shared" si="99"/>
        <v>2950</v>
      </c>
      <c r="K1935" s="277">
        <f t="shared" si="99"/>
        <v>875</v>
      </c>
    </row>
    <row r="1936" spans="1:11" ht="28.95" customHeight="1" x14ac:dyDescent="0.3">
      <c r="A1936" s="314">
        <f t="shared" si="100"/>
        <v>1837</v>
      </c>
      <c r="B1936" s="272" t="s">
        <v>1804</v>
      </c>
      <c r="C1936" s="283">
        <v>51.12</v>
      </c>
      <c r="D1936" s="272"/>
      <c r="E1936" s="274" t="s">
        <v>5462</v>
      </c>
      <c r="F1936" s="272" t="s">
        <v>1719</v>
      </c>
      <c r="G1936" s="272" t="s">
        <v>3515</v>
      </c>
      <c r="H1936" s="293">
        <v>2524</v>
      </c>
      <c r="I1936" s="294">
        <v>750</v>
      </c>
      <c r="J1936" s="277">
        <f t="shared" si="99"/>
        <v>2524</v>
      </c>
      <c r="K1936" s="277">
        <f t="shared" si="99"/>
        <v>750</v>
      </c>
    </row>
    <row r="1937" spans="1:11" ht="28.95" customHeight="1" x14ac:dyDescent="0.3">
      <c r="A1937" s="314">
        <f t="shared" si="100"/>
        <v>1838</v>
      </c>
      <c r="B1937" s="272" t="s">
        <v>1804</v>
      </c>
      <c r="C1937" s="283">
        <v>51.13</v>
      </c>
      <c r="D1937" s="272"/>
      <c r="E1937" s="274" t="s">
        <v>5463</v>
      </c>
      <c r="F1937" s="272" t="s">
        <v>1719</v>
      </c>
      <c r="G1937" s="272" t="s">
        <v>3515</v>
      </c>
      <c r="H1937" s="293">
        <v>1450</v>
      </c>
      <c r="I1937" s="294">
        <v>435</v>
      </c>
      <c r="J1937" s="277">
        <f t="shared" si="99"/>
        <v>1450</v>
      </c>
      <c r="K1937" s="277">
        <f t="shared" si="99"/>
        <v>435</v>
      </c>
    </row>
    <row r="1938" spans="1:11" ht="28.95" customHeight="1" x14ac:dyDescent="0.3">
      <c r="A1938" s="314">
        <f t="shared" si="100"/>
        <v>1839</v>
      </c>
      <c r="B1938" s="272" t="s">
        <v>1804</v>
      </c>
      <c r="C1938" s="283">
        <v>51.14</v>
      </c>
      <c r="D1938" s="272"/>
      <c r="E1938" s="274" t="s">
        <v>5464</v>
      </c>
      <c r="F1938" s="272" t="s">
        <v>1719</v>
      </c>
      <c r="G1938" s="272" t="s">
        <v>3437</v>
      </c>
      <c r="H1938" s="293">
        <v>1410</v>
      </c>
      <c r="I1938" s="294">
        <v>420</v>
      </c>
      <c r="J1938" s="277">
        <f t="shared" si="99"/>
        <v>1410</v>
      </c>
      <c r="K1938" s="277">
        <f t="shared" si="99"/>
        <v>420</v>
      </c>
    </row>
    <row r="1939" spans="1:11" ht="28.95" customHeight="1" x14ac:dyDescent="0.3">
      <c r="A1939" s="314">
        <f t="shared" si="100"/>
        <v>1840</v>
      </c>
      <c r="B1939" s="272" t="s">
        <v>1804</v>
      </c>
      <c r="C1939" s="283">
        <v>51.15</v>
      </c>
      <c r="D1939" s="272"/>
      <c r="E1939" s="274" t="s">
        <v>5465</v>
      </c>
      <c r="F1939" s="272" t="s">
        <v>1719</v>
      </c>
      <c r="G1939" s="272" t="s">
        <v>3515</v>
      </c>
      <c r="H1939" s="293">
        <v>3170</v>
      </c>
      <c r="I1939" s="294">
        <v>950</v>
      </c>
      <c r="J1939" s="277">
        <f t="shared" si="99"/>
        <v>3170</v>
      </c>
      <c r="K1939" s="277">
        <f t="shared" si="99"/>
        <v>950</v>
      </c>
    </row>
    <row r="1940" spans="1:11" ht="28.95" customHeight="1" x14ac:dyDescent="0.3">
      <c r="A1940" s="314">
        <f t="shared" si="100"/>
        <v>1841</v>
      </c>
      <c r="B1940" s="272" t="s">
        <v>1804</v>
      </c>
      <c r="C1940" s="283">
        <v>51.16</v>
      </c>
      <c r="D1940" s="272"/>
      <c r="E1940" s="274" t="s">
        <v>5466</v>
      </c>
      <c r="F1940" s="272" t="s">
        <v>1719</v>
      </c>
      <c r="G1940" s="272" t="s">
        <v>4025</v>
      </c>
      <c r="H1940" s="293">
        <v>85</v>
      </c>
      <c r="I1940" s="294">
        <v>25</v>
      </c>
      <c r="J1940" s="277">
        <f t="shared" si="99"/>
        <v>85</v>
      </c>
      <c r="K1940" s="277">
        <f t="shared" si="99"/>
        <v>25</v>
      </c>
    </row>
    <row r="1941" spans="1:11" ht="28.95" customHeight="1" x14ac:dyDescent="0.3">
      <c r="A1941" s="314">
        <f t="shared" si="100"/>
        <v>1842</v>
      </c>
      <c r="B1941" s="272" t="s">
        <v>1804</v>
      </c>
      <c r="C1941" s="283">
        <v>51.17</v>
      </c>
      <c r="D1941" s="272"/>
      <c r="E1941" s="274" t="s">
        <v>5467</v>
      </c>
      <c r="F1941" s="272" t="s">
        <v>1719</v>
      </c>
      <c r="G1941" s="272" t="s">
        <v>3515</v>
      </c>
      <c r="H1941" s="293">
        <v>740</v>
      </c>
      <c r="I1941" s="294">
        <v>220</v>
      </c>
      <c r="J1941" s="277">
        <f t="shared" si="99"/>
        <v>740</v>
      </c>
      <c r="K1941" s="277">
        <f t="shared" si="99"/>
        <v>220</v>
      </c>
    </row>
    <row r="1942" spans="1:11" ht="28.95" customHeight="1" x14ac:dyDescent="0.3">
      <c r="A1942" s="314">
        <f t="shared" si="100"/>
        <v>1843</v>
      </c>
      <c r="B1942" s="272" t="s">
        <v>1804</v>
      </c>
      <c r="C1942" s="283">
        <v>51.18</v>
      </c>
      <c r="D1942" s="272"/>
      <c r="E1942" s="274" t="s">
        <v>5468</v>
      </c>
      <c r="F1942" s="272" t="s">
        <v>1719</v>
      </c>
      <c r="G1942" s="272" t="s">
        <v>3437</v>
      </c>
      <c r="H1942" s="293">
        <v>6000</v>
      </c>
      <c r="I1942" s="294">
        <v>1800</v>
      </c>
      <c r="J1942" s="277">
        <f t="shared" si="99"/>
        <v>6000</v>
      </c>
      <c r="K1942" s="277">
        <f t="shared" si="99"/>
        <v>1800</v>
      </c>
    </row>
    <row r="1943" spans="1:11" ht="28.95" customHeight="1" x14ac:dyDescent="0.3">
      <c r="A1943" s="314">
        <f t="shared" si="100"/>
        <v>1844</v>
      </c>
      <c r="B1943" s="272" t="s">
        <v>1804</v>
      </c>
      <c r="C1943" s="283">
        <v>51.19</v>
      </c>
      <c r="D1943" s="272"/>
      <c r="E1943" s="274" t="s">
        <v>5469</v>
      </c>
      <c r="F1943" s="272" t="s">
        <v>1719</v>
      </c>
      <c r="G1943" s="272" t="s">
        <v>3515</v>
      </c>
      <c r="H1943" s="293">
        <v>2152</v>
      </c>
      <c r="I1943" s="294">
        <v>645</v>
      </c>
      <c r="J1943" s="277">
        <f t="shared" si="99"/>
        <v>2152</v>
      </c>
      <c r="K1943" s="277">
        <f t="shared" si="99"/>
        <v>645</v>
      </c>
    </row>
    <row r="1944" spans="1:11" ht="28.95" customHeight="1" x14ac:dyDescent="0.3">
      <c r="A1944" s="314">
        <f t="shared" si="100"/>
        <v>1845</v>
      </c>
      <c r="B1944" s="272" t="s">
        <v>1804</v>
      </c>
      <c r="C1944" s="283">
        <v>51.2</v>
      </c>
      <c r="D1944" s="272"/>
      <c r="E1944" s="274" t="s">
        <v>5470</v>
      </c>
      <c r="F1944" s="272" t="s">
        <v>1719</v>
      </c>
      <c r="G1944" s="272" t="s">
        <v>3515</v>
      </c>
      <c r="H1944" s="293">
        <v>1025</v>
      </c>
      <c r="I1944" s="294">
        <v>300</v>
      </c>
      <c r="J1944" s="277">
        <f t="shared" si="99"/>
        <v>1025</v>
      </c>
      <c r="K1944" s="277">
        <f t="shared" si="99"/>
        <v>300</v>
      </c>
    </row>
    <row r="1945" spans="1:11" ht="28.95" customHeight="1" x14ac:dyDescent="0.3">
      <c r="A1945" s="314">
        <f t="shared" si="100"/>
        <v>1846</v>
      </c>
      <c r="B1945" s="272" t="s">
        <v>1805</v>
      </c>
      <c r="C1945" s="283">
        <v>51.21</v>
      </c>
      <c r="D1945" s="272"/>
      <c r="E1945" s="274" t="s">
        <v>5471</v>
      </c>
      <c r="F1945" s="272" t="s">
        <v>1719</v>
      </c>
      <c r="G1945" s="272" t="s">
        <v>3437</v>
      </c>
      <c r="H1945" s="293">
        <v>17231</v>
      </c>
      <c r="I1945" s="294">
        <v>0</v>
      </c>
      <c r="J1945" s="277">
        <f t="shared" si="99"/>
        <v>17231</v>
      </c>
      <c r="K1945" s="277">
        <f t="shared" si="99"/>
        <v>0</v>
      </c>
    </row>
    <row r="1946" spans="1:11" ht="28.95" customHeight="1" x14ac:dyDescent="0.3">
      <c r="A1946" s="314">
        <f t="shared" si="100"/>
        <v>1847</v>
      </c>
      <c r="B1946" s="272" t="s">
        <v>1805</v>
      </c>
      <c r="C1946" s="283">
        <v>51.22</v>
      </c>
      <c r="D1946" s="272"/>
      <c r="E1946" s="274" t="s">
        <v>5472</v>
      </c>
      <c r="F1946" s="272" t="s">
        <v>1719</v>
      </c>
      <c r="G1946" s="272" t="s">
        <v>3437</v>
      </c>
      <c r="H1946" s="293">
        <v>9004</v>
      </c>
      <c r="I1946" s="294">
        <v>0</v>
      </c>
      <c r="J1946" s="277">
        <f t="shared" si="99"/>
        <v>9004</v>
      </c>
      <c r="K1946" s="277">
        <f t="shared" si="99"/>
        <v>0</v>
      </c>
    </row>
    <row r="1947" spans="1:11" ht="28.95" customHeight="1" x14ac:dyDescent="0.3">
      <c r="A1947" s="314">
        <f t="shared" si="100"/>
        <v>1848</v>
      </c>
      <c r="B1947" s="272" t="s">
        <v>1805</v>
      </c>
      <c r="C1947" s="283">
        <v>51.23</v>
      </c>
      <c r="D1947" s="272"/>
      <c r="E1947" s="274" t="s">
        <v>5473</v>
      </c>
      <c r="F1947" s="272" t="s">
        <v>1719</v>
      </c>
      <c r="G1947" s="272" t="s">
        <v>3437</v>
      </c>
      <c r="H1947" s="293">
        <v>17498</v>
      </c>
      <c r="I1947" s="294">
        <v>0</v>
      </c>
      <c r="J1947" s="277">
        <f t="shared" si="99"/>
        <v>17498</v>
      </c>
      <c r="K1947" s="277">
        <f t="shared" si="99"/>
        <v>0</v>
      </c>
    </row>
    <row r="1948" spans="1:11" ht="28.95" customHeight="1" x14ac:dyDescent="0.3">
      <c r="A1948" s="314">
        <f t="shared" si="100"/>
        <v>1849</v>
      </c>
      <c r="B1948" s="272" t="s">
        <v>1805</v>
      </c>
      <c r="C1948" s="283">
        <v>51.24</v>
      </c>
      <c r="D1948" s="272"/>
      <c r="E1948" s="274" t="s">
        <v>5474</v>
      </c>
      <c r="F1948" s="272" t="s">
        <v>1719</v>
      </c>
      <c r="G1948" s="272" t="s">
        <v>3437</v>
      </c>
      <c r="H1948" s="293">
        <v>42635</v>
      </c>
      <c r="I1948" s="294">
        <v>0</v>
      </c>
      <c r="J1948" s="277">
        <f t="shared" si="99"/>
        <v>42635</v>
      </c>
      <c r="K1948" s="277">
        <f t="shared" si="99"/>
        <v>0</v>
      </c>
    </row>
    <row r="1949" spans="1:11" ht="28.95" customHeight="1" x14ac:dyDescent="0.3">
      <c r="A1949" s="314">
        <f t="shared" si="100"/>
        <v>1850</v>
      </c>
      <c r="B1949" s="272" t="s">
        <v>1805</v>
      </c>
      <c r="C1949" s="283">
        <v>51.25</v>
      </c>
      <c r="D1949" s="272"/>
      <c r="E1949" s="274" t="s">
        <v>5475</v>
      </c>
      <c r="F1949" s="272" t="s">
        <v>1719</v>
      </c>
      <c r="G1949" s="272" t="s">
        <v>898</v>
      </c>
      <c r="H1949" s="293">
        <v>7552</v>
      </c>
      <c r="I1949" s="294">
        <v>0</v>
      </c>
      <c r="J1949" s="277">
        <f t="shared" si="99"/>
        <v>7552</v>
      </c>
      <c r="K1949" s="277">
        <f t="shared" si="99"/>
        <v>0</v>
      </c>
    </row>
    <row r="1950" spans="1:11" ht="28.95" customHeight="1" x14ac:dyDescent="0.3">
      <c r="A1950" s="314">
        <f t="shared" si="100"/>
        <v>1851</v>
      </c>
      <c r="B1950" s="272" t="s">
        <v>1805</v>
      </c>
      <c r="C1950" s="283">
        <v>51.26</v>
      </c>
      <c r="D1950" s="272"/>
      <c r="E1950" s="274" t="s">
        <v>5476</v>
      </c>
      <c r="F1950" s="314" t="s">
        <v>1719</v>
      </c>
      <c r="G1950" s="314" t="s">
        <v>3437</v>
      </c>
      <c r="H1950" s="293">
        <v>16893</v>
      </c>
      <c r="I1950" s="294">
        <v>0</v>
      </c>
      <c r="J1950" s="277">
        <f t="shared" si="99"/>
        <v>16893</v>
      </c>
      <c r="K1950" s="277">
        <f t="shared" si="99"/>
        <v>0</v>
      </c>
    </row>
    <row r="1951" spans="1:11" ht="28.95" customHeight="1" x14ac:dyDescent="0.3">
      <c r="A1951" s="314">
        <f t="shared" si="100"/>
        <v>1852</v>
      </c>
      <c r="B1951" s="272" t="s">
        <v>1805</v>
      </c>
      <c r="C1951" s="283">
        <v>51.27</v>
      </c>
      <c r="D1951" s="272"/>
      <c r="E1951" s="274" t="s">
        <v>5477</v>
      </c>
      <c r="F1951" s="314" t="s">
        <v>1719</v>
      </c>
      <c r="G1951" s="314" t="s">
        <v>3437</v>
      </c>
      <c r="H1951" s="293">
        <v>16411</v>
      </c>
      <c r="I1951" s="294">
        <v>0</v>
      </c>
      <c r="J1951" s="277">
        <f t="shared" si="99"/>
        <v>16411</v>
      </c>
      <c r="K1951" s="277">
        <f t="shared" si="99"/>
        <v>0</v>
      </c>
    </row>
    <row r="1952" spans="1:11" ht="28.95" customHeight="1" x14ac:dyDescent="0.3">
      <c r="A1952" s="314">
        <f t="shared" si="100"/>
        <v>1853</v>
      </c>
      <c r="B1952" s="272" t="s">
        <v>1805</v>
      </c>
      <c r="C1952" s="283">
        <v>51.28</v>
      </c>
      <c r="D1952" s="272"/>
      <c r="E1952" s="274" t="s">
        <v>5478</v>
      </c>
      <c r="F1952" s="314" t="s">
        <v>1719</v>
      </c>
      <c r="G1952" s="314" t="s">
        <v>3437</v>
      </c>
      <c r="H1952" s="293">
        <v>14436</v>
      </c>
      <c r="I1952" s="294">
        <v>0</v>
      </c>
      <c r="J1952" s="277">
        <f t="shared" si="99"/>
        <v>14436</v>
      </c>
      <c r="K1952" s="277">
        <f t="shared" si="99"/>
        <v>0</v>
      </c>
    </row>
    <row r="1953" spans="1:11" ht="28.95" customHeight="1" x14ac:dyDescent="0.3">
      <c r="A1953" s="314">
        <f t="shared" si="100"/>
        <v>1854</v>
      </c>
      <c r="B1953" s="272" t="s">
        <v>1805</v>
      </c>
      <c r="C1953" s="283">
        <v>51.29</v>
      </c>
      <c r="D1953" s="272"/>
      <c r="E1953" s="274" t="s">
        <v>5479</v>
      </c>
      <c r="F1953" s="272" t="s">
        <v>1719</v>
      </c>
      <c r="G1953" s="272" t="s">
        <v>3437</v>
      </c>
      <c r="H1953" s="293">
        <v>10897</v>
      </c>
      <c r="I1953" s="294">
        <v>0</v>
      </c>
      <c r="J1953" s="277">
        <f t="shared" si="99"/>
        <v>10897</v>
      </c>
      <c r="K1953" s="277">
        <f t="shared" si="99"/>
        <v>0</v>
      </c>
    </row>
    <row r="1954" spans="1:11" ht="28.95" customHeight="1" x14ac:dyDescent="0.3">
      <c r="A1954" s="314">
        <f t="shared" si="100"/>
        <v>1855</v>
      </c>
      <c r="B1954" s="272" t="s">
        <v>1805</v>
      </c>
      <c r="C1954" s="283">
        <v>51.3</v>
      </c>
      <c r="D1954" s="272"/>
      <c r="E1954" s="274" t="s">
        <v>5480</v>
      </c>
      <c r="F1954" s="272" t="s">
        <v>1719</v>
      </c>
      <c r="G1954" s="272" t="s">
        <v>3437</v>
      </c>
      <c r="H1954" s="293">
        <v>15767</v>
      </c>
      <c r="I1954" s="294">
        <v>0</v>
      </c>
      <c r="J1954" s="277">
        <f t="shared" si="99"/>
        <v>15767</v>
      </c>
      <c r="K1954" s="277">
        <f t="shared" si="99"/>
        <v>0</v>
      </c>
    </row>
    <row r="1955" spans="1:11" ht="28.95" customHeight="1" x14ac:dyDescent="0.3">
      <c r="A1955" s="314">
        <f t="shared" si="100"/>
        <v>1856</v>
      </c>
      <c r="B1955" s="272" t="s">
        <v>1805</v>
      </c>
      <c r="C1955" s="283">
        <v>51.31</v>
      </c>
      <c r="D1955" s="272"/>
      <c r="E1955" s="274" t="s">
        <v>5481</v>
      </c>
      <c r="F1955" s="272" t="s">
        <v>1719</v>
      </c>
      <c r="G1955" s="272" t="s">
        <v>3437</v>
      </c>
      <c r="H1955" s="293">
        <v>99105</v>
      </c>
      <c r="I1955" s="294">
        <v>0</v>
      </c>
      <c r="J1955" s="277">
        <f t="shared" si="99"/>
        <v>99105</v>
      </c>
      <c r="K1955" s="277">
        <f t="shared" si="99"/>
        <v>0</v>
      </c>
    </row>
    <row r="1956" spans="1:11" ht="28.95" customHeight="1" x14ac:dyDescent="0.3">
      <c r="A1956" s="314">
        <f t="shared" si="100"/>
        <v>1857</v>
      </c>
      <c r="B1956" s="272" t="s">
        <v>1805</v>
      </c>
      <c r="C1956" s="283">
        <v>51.32</v>
      </c>
      <c r="D1956" s="272"/>
      <c r="E1956" s="274" t="s">
        <v>5482</v>
      </c>
      <c r="F1956" s="272" t="s">
        <v>1719</v>
      </c>
      <c r="G1956" s="272" t="s">
        <v>3437</v>
      </c>
      <c r="H1956" s="293">
        <v>21108</v>
      </c>
      <c r="I1956" s="294">
        <v>0</v>
      </c>
      <c r="J1956" s="277">
        <f t="shared" si="99"/>
        <v>21108</v>
      </c>
      <c r="K1956" s="277">
        <f t="shared" si="99"/>
        <v>0</v>
      </c>
    </row>
    <row r="1957" spans="1:11" ht="28.95" customHeight="1" x14ac:dyDescent="0.3">
      <c r="A1957" s="314">
        <f t="shared" si="100"/>
        <v>1858</v>
      </c>
      <c r="B1957" s="272" t="s">
        <v>1805</v>
      </c>
      <c r="C1957" s="283">
        <v>51.33</v>
      </c>
      <c r="D1957" s="272"/>
      <c r="E1957" s="274" t="s">
        <v>5483</v>
      </c>
      <c r="F1957" s="272" t="s">
        <v>1719</v>
      </c>
      <c r="G1957" s="272" t="s">
        <v>3437</v>
      </c>
      <c r="H1957" s="293">
        <v>29536</v>
      </c>
      <c r="I1957" s="294">
        <v>0</v>
      </c>
      <c r="J1957" s="277">
        <f t="shared" si="99"/>
        <v>29536</v>
      </c>
      <c r="K1957" s="277">
        <f t="shared" si="99"/>
        <v>0</v>
      </c>
    </row>
    <row r="1958" spans="1:11" ht="28.95" customHeight="1" x14ac:dyDescent="0.3">
      <c r="A1958" s="314">
        <f t="shared" si="100"/>
        <v>1859</v>
      </c>
      <c r="B1958" s="272" t="s">
        <v>1805</v>
      </c>
      <c r="C1958" s="283">
        <v>51.34</v>
      </c>
      <c r="D1958" s="272"/>
      <c r="E1958" s="274" t="s">
        <v>5484</v>
      </c>
      <c r="F1958" s="272" t="s">
        <v>1719</v>
      </c>
      <c r="G1958" s="272" t="s">
        <v>3437</v>
      </c>
      <c r="H1958" s="293">
        <v>8108</v>
      </c>
      <c r="I1958" s="294">
        <v>0</v>
      </c>
      <c r="J1958" s="277">
        <f t="shared" si="99"/>
        <v>8108</v>
      </c>
      <c r="K1958" s="277">
        <f t="shared" si="99"/>
        <v>0</v>
      </c>
    </row>
    <row r="1959" spans="1:11" ht="28.95" customHeight="1" x14ac:dyDescent="0.3">
      <c r="A1959" s="314">
        <f t="shared" si="100"/>
        <v>1860</v>
      </c>
      <c r="B1959" s="272" t="s">
        <v>1805</v>
      </c>
      <c r="C1959" s="283">
        <v>51.35</v>
      </c>
      <c r="D1959" s="272"/>
      <c r="E1959" s="274" t="s">
        <v>5485</v>
      </c>
      <c r="F1959" s="272" t="s">
        <v>1719</v>
      </c>
      <c r="G1959" s="272" t="s">
        <v>3437</v>
      </c>
      <c r="H1959" s="293">
        <v>12646</v>
      </c>
      <c r="I1959" s="294">
        <v>0</v>
      </c>
      <c r="J1959" s="277">
        <f t="shared" si="99"/>
        <v>12646</v>
      </c>
      <c r="K1959" s="277">
        <f t="shared" si="99"/>
        <v>0</v>
      </c>
    </row>
    <row r="1960" spans="1:11" ht="28.95" customHeight="1" x14ac:dyDescent="0.3">
      <c r="A1960" s="314">
        <f t="shared" si="100"/>
        <v>1861</v>
      </c>
      <c r="B1960" s="272" t="s">
        <v>1805</v>
      </c>
      <c r="C1960" s="283">
        <v>51.36</v>
      </c>
      <c r="D1960" s="272"/>
      <c r="E1960" s="274" t="s">
        <v>5486</v>
      </c>
      <c r="F1960" s="272" t="s">
        <v>1719</v>
      </c>
      <c r="G1960" s="272" t="s">
        <v>3437</v>
      </c>
      <c r="H1960" s="293">
        <v>15452</v>
      </c>
      <c r="I1960" s="294">
        <v>0</v>
      </c>
      <c r="J1960" s="277">
        <f t="shared" si="99"/>
        <v>15452</v>
      </c>
      <c r="K1960" s="277">
        <f t="shared" si="99"/>
        <v>0</v>
      </c>
    </row>
    <row r="1961" spans="1:11" ht="28.95" customHeight="1" x14ac:dyDescent="0.3">
      <c r="A1961" s="314">
        <f t="shared" si="100"/>
        <v>1862</v>
      </c>
      <c r="B1961" s="272" t="s">
        <v>1805</v>
      </c>
      <c r="C1961" s="283">
        <v>51.37</v>
      </c>
      <c r="D1961" s="272"/>
      <c r="E1961" s="274" t="s">
        <v>5487</v>
      </c>
      <c r="F1961" s="272" t="s">
        <v>1719</v>
      </c>
      <c r="G1961" s="272" t="s">
        <v>3437</v>
      </c>
      <c r="H1961" s="293">
        <v>18925</v>
      </c>
      <c r="I1961" s="294">
        <v>0</v>
      </c>
      <c r="J1961" s="277">
        <f t="shared" si="99"/>
        <v>18925</v>
      </c>
      <c r="K1961" s="277">
        <f t="shared" si="99"/>
        <v>0</v>
      </c>
    </row>
    <row r="1962" spans="1:11" ht="28.95" customHeight="1" x14ac:dyDescent="0.3">
      <c r="A1962" s="314">
        <f t="shared" si="100"/>
        <v>1863</v>
      </c>
      <c r="B1962" s="272" t="s">
        <v>1805</v>
      </c>
      <c r="C1962" s="283">
        <v>51.38</v>
      </c>
      <c r="D1962" s="272"/>
      <c r="E1962" s="274" t="s">
        <v>5488</v>
      </c>
      <c r="F1962" s="272" t="s">
        <v>1719</v>
      </c>
      <c r="G1962" s="272" t="s">
        <v>3437</v>
      </c>
      <c r="H1962" s="293">
        <v>43427</v>
      </c>
      <c r="I1962" s="294">
        <v>0</v>
      </c>
      <c r="J1962" s="277">
        <f t="shared" si="99"/>
        <v>43427</v>
      </c>
      <c r="K1962" s="277">
        <f t="shared" si="99"/>
        <v>0</v>
      </c>
    </row>
    <row r="1963" spans="1:11" ht="28.95" customHeight="1" x14ac:dyDescent="0.3">
      <c r="A1963" s="314">
        <f t="shared" si="100"/>
        <v>1864</v>
      </c>
      <c r="B1963" s="272" t="s">
        <v>1805</v>
      </c>
      <c r="C1963" s="283">
        <v>51.39</v>
      </c>
      <c r="D1963" s="272"/>
      <c r="E1963" s="274" t="s">
        <v>5489</v>
      </c>
      <c r="F1963" s="272" t="s">
        <v>1719</v>
      </c>
      <c r="G1963" s="272" t="s">
        <v>3437</v>
      </c>
      <c r="H1963" s="293">
        <v>26727</v>
      </c>
      <c r="I1963" s="294">
        <v>0</v>
      </c>
      <c r="J1963" s="277">
        <f t="shared" si="99"/>
        <v>26727</v>
      </c>
      <c r="K1963" s="277">
        <f t="shared" si="99"/>
        <v>0</v>
      </c>
    </row>
    <row r="1964" spans="1:11" ht="28.95" customHeight="1" x14ac:dyDescent="0.3">
      <c r="A1964" s="314">
        <f t="shared" si="100"/>
        <v>1865</v>
      </c>
      <c r="B1964" s="272" t="s">
        <v>1805</v>
      </c>
      <c r="C1964" s="283">
        <v>51.4</v>
      </c>
      <c r="D1964" s="272"/>
      <c r="E1964" s="274" t="s">
        <v>5490</v>
      </c>
      <c r="F1964" s="272" t="s">
        <v>1719</v>
      </c>
      <c r="G1964" s="272" t="s">
        <v>3437</v>
      </c>
      <c r="H1964" s="293">
        <v>17371</v>
      </c>
      <c r="I1964" s="294">
        <v>0</v>
      </c>
      <c r="J1964" s="277">
        <f t="shared" si="99"/>
        <v>17371</v>
      </c>
      <c r="K1964" s="277">
        <f t="shared" si="99"/>
        <v>0</v>
      </c>
    </row>
    <row r="1965" spans="1:11" ht="28.95" customHeight="1" x14ac:dyDescent="0.3">
      <c r="A1965" s="314">
        <f t="shared" si="100"/>
        <v>1866</v>
      </c>
      <c r="B1965" s="272" t="s">
        <v>1805</v>
      </c>
      <c r="C1965" s="283">
        <v>51.41</v>
      </c>
      <c r="D1965" s="272"/>
      <c r="E1965" s="274" t="s">
        <v>5491</v>
      </c>
      <c r="F1965" s="272" t="s">
        <v>1719</v>
      </c>
      <c r="G1965" s="272" t="s">
        <v>3437</v>
      </c>
      <c r="H1965" s="293">
        <v>15474</v>
      </c>
      <c r="I1965" s="294">
        <v>0</v>
      </c>
      <c r="J1965" s="277">
        <f t="shared" si="99"/>
        <v>15474</v>
      </c>
      <c r="K1965" s="277">
        <f t="shared" si="99"/>
        <v>0</v>
      </c>
    </row>
    <row r="1966" spans="1:11" ht="28.95" customHeight="1" x14ac:dyDescent="0.3">
      <c r="A1966" s="314">
        <f t="shared" si="100"/>
        <v>1867</v>
      </c>
      <c r="B1966" s="272" t="s">
        <v>1805</v>
      </c>
      <c r="C1966" s="283">
        <v>51.42</v>
      </c>
      <c r="D1966" s="272"/>
      <c r="E1966" s="274" t="s">
        <v>5492</v>
      </c>
      <c r="F1966" s="272" t="s">
        <v>1719</v>
      </c>
      <c r="G1966" s="272" t="s">
        <v>3437</v>
      </c>
      <c r="H1966" s="293">
        <v>9563</v>
      </c>
      <c r="I1966" s="294">
        <v>0</v>
      </c>
      <c r="J1966" s="277">
        <f t="shared" si="99"/>
        <v>9563</v>
      </c>
      <c r="K1966" s="277">
        <f t="shared" si="99"/>
        <v>0</v>
      </c>
    </row>
    <row r="1967" spans="1:11" ht="28.95" customHeight="1" x14ac:dyDescent="0.3">
      <c r="A1967" s="314">
        <f t="shared" si="100"/>
        <v>1868</v>
      </c>
      <c r="B1967" s="272" t="s">
        <v>1805</v>
      </c>
      <c r="C1967" s="283">
        <v>51.43</v>
      </c>
      <c r="D1967" s="272"/>
      <c r="E1967" s="274" t="s">
        <v>5493</v>
      </c>
      <c r="F1967" s="272" t="s">
        <v>1719</v>
      </c>
      <c r="G1967" s="272" t="s">
        <v>3437</v>
      </c>
      <c r="H1967" s="293">
        <v>6520</v>
      </c>
      <c r="I1967" s="294">
        <v>0</v>
      </c>
      <c r="J1967" s="277">
        <f t="shared" si="99"/>
        <v>6520</v>
      </c>
      <c r="K1967" s="277">
        <f t="shared" si="99"/>
        <v>0</v>
      </c>
    </row>
    <row r="1968" spans="1:11" ht="28.95" customHeight="1" x14ac:dyDescent="0.3">
      <c r="A1968" s="314">
        <f t="shared" si="100"/>
        <v>1869</v>
      </c>
      <c r="B1968" s="272" t="s">
        <v>1805</v>
      </c>
      <c r="C1968" s="283">
        <v>51.44</v>
      </c>
      <c r="D1968" s="272"/>
      <c r="E1968" s="274" t="s">
        <v>5494</v>
      </c>
      <c r="F1968" s="272" t="s">
        <v>1719</v>
      </c>
      <c r="G1968" s="272" t="s">
        <v>3437</v>
      </c>
      <c r="H1968" s="293">
        <v>18056</v>
      </c>
      <c r="I1968" s="294">
        <v>0</v>
      </c>
      <c r="J1968" s="277">
        <f t="shared" si="99"/>
        <v>18056</v>
      </c>
      <c r="K1968" s="277">
        <f t="shared" si="99"/>
        <v>0</v>
      </c>
    </row>
    <row r="1969" spans="1:11" ht="28.95" customHeight="1" x14ac:dyDescent="0.3">
      <c r="A1969" s="314">
        <f t="shared" si="100"/>
        <v>1870</v>
      </c>
      <c r="B1969" s="272" t="s">
        <v>1805</v>
      </c>
      <c r="C1969" s="283">
        <v>51.45</v>
      </c>
      <c r="D1969" s="272"/>
      <c r="E1969" s="274" t="s">
        <v>5495</v>
      </c>
      <c r="F1969" s="272" t="s">
        <v>1719</v>
      </c>
      <c r="G1969" s="272" t="s">
        <v>3437</v>
      </c>
      <c r="H1969" s="293">
        <v>135808</v>
      </c>
      <c r="I1969" s="294">
        <v>0</v>
      </c>
      <c r="J1969" s="277">
        <f t="shared" si="99"/>
        <v>135808</v>
      </c>
      <c r="K1969" s="277">
        <f t="shared" si="99"/>
        <v>0</v>
      </c>
    </row>
    <row r="1970" spans="1:11" ht="28.95" customHeight="1" x14ac:dyDescent="0.3">
      <c r="A1970" s="314">
        <f t="shared" si="100"/>
        <v>1871</v>
      </c>
      <c r="B1970" s="272" t="s">
        <v>1805</v>
      </c>
      <c r="C1970" s="283">
        <v>51.46</v>
      </c>
      <c r="D1970" s="272"/>
      <c r="E1970" s="274" t="s">
        <v>5496</v>
      </c>
      <c r="F1970" s="272" t="s">
        <v>1719</v>
      </c>
      <c r="G1970" s="272" t="s">
        <v>3437</v>
      </c>
      <c r="H1970" s="293">
        <v>99768</v>
      </c>
      <c r="I1970" s="294">
        <v>0</v>
      </c>
      <c r="J1970" s="277">
        <f t="shared" si="99"/>
        <v>99768</v>
      </c>
      <c r="K1970" s="277">
        <f t="shared" si="99"/>
        <v>0</v>
      </c>
    </row>
    <row r="1971" spans="1:11" ht="28.95" customHeight="1" x14ac:dyDescent="0.3">
      <c r="A1971" s="314">
        <f t="shared" si="100"/>
        <v>1872</v>
      </c>
      <c r="B1971" s="272" t="s">
        <v>1805</v>
      </c>
      <c r="C1971" s="283">
        <v>51.47</v>
      </c>
      <c r="D1971" s="272"/>
      <c r="E1971" s="274" t="s">
        <v>5497</v>
      </c>
      <c r="F1971" s="272" t="s">
        <v>1719</v>
      </c>
      <c r="G1971" s="272" t="s">
        <v>3437</v>
      </c>
      <c r="H1971" s="293">
        <v>64014</v>
      </c>
      <c r="I1971" s="294">
        <v>0</v>
      </c>
      <c r="J1971" s="277">
        <f t="shared" si="99"/>
        <v>64014</v>
      </c>
      <c r="K1971" s="277">
        <f t="shared" si="99"/>
        <v>0</v>
      </c>
    </row>
    <row r="1972" spans="1:11" ht="28.95" customHeight="1" x14ac:dyDescent="0.3">
      <c r="A1972" s="314">
        <f t="shared" si="100"/>
        <v>1873</v>
      </c>
      <c r="B1972" s="272" t="s">
        <v>1805</v>
      </c>
      <c r="C1972" s="283">
        <v>51.48</v>
      </c>
      <c r="D1972" s="272"/>
      <c r="E1972" s="274" t="s">
        <v>5498</v>
      </c>
      <c r="F1972" s="272" t="s">
        <v>1719</v>
      </c>
      <c r="G1972" s="272" t="s">
        <v>3437</v>
      </c>
      <c r="H1972" s="293">
        <v>95652</v>
      </c>
      <c r="I1972" s="294">
        <v>0</v>
      </c>
      <c r="J1972" s="277">
        <f t="shared" si="99"/>
        <v>95652</v>
      </c>
      <c r="K1972" s="277">
        <f t="shared" si="99"/>
        <v>0</v>
      </c>
    </row>
    <row r="1973" spans="1:11" ht="28.95" customHeight="1" x14ac:dyDescent="0.3">
      <c r="A1973" s="314">
        <f t="shared" si="100"/>
        <v>1874</v>
      </c>
      <c r="B1973" s="272" t="s">
        <v>1805</v>
      </c>
      <c r="C1973" s="283">
        <v>51.49</v>
      </c>
      <c r="D1973" s="272"/>
      <c r="E1973" s="274" t="s">
        <v>5499</v>
      </c>
      <c r="F1973" s="272" t="s">
        <v>1719</v>
      </c>
      <c r="G1973" s="272" t="s">
        <v>3437</v>
      </c>
      <c r="H1973" s="293">
        <v>69900</v>
      </c>
      <c r="I1973" s="294">
        <v>0</v>
      </c>
      <c r="J1973" s="277">
        <f t="shared" si="99"/>
        <v>69900</v>
      </c>
      <c r="K1973" s="277">
        <f t="shared" si="99"/>
        <v>0</v>
      </c>
    </row>
    <row r="1974" spans="1:11" ht="28.95" customHeight="1" x14ac:dyDescent="0.3">
      <c r="A1974" s="314">
        <f t="shared" si="100"/>
        <v>1875</v>
      </c>
      <c r="B1974" s="272" t="s">
        <v>1805</v>
      </c>
      <c r="C1974" s="283">
        <v>51.5</v>
      </c>
      <c r="D1974" s="316"/>
      <c r="E1974" s="274" t="s">
        <v>5500</v>
      </c>
      <c r="F1974" s="301" t="s">
        <v>1719</v>
      </c>
      <c r="G1974" s="301" t="s">
        <v>3437</v>
      </c>
      <c r="H1974" s="293">
        <v>44223</v>
      </c>
      <c r="I1974" s="294">
        <v>0</v>
      </c>
      <c r="J1974" s="277">
        <f t="shared" si="99"/>
        <v>44223</v>
      </c>
      <c r="K1974" s="277">
        <f t="shared" si="99"/>
        <v>0</v>
      </c>
    </row>
    <row r="1975" spans="1:11" ht="28.95" customHeight="1" x14ac:dyDescent="0.3">
      <c r="A1975" s="314">
        <f t="shared" si="100"/>
        <v>1876</v>
      </c>
      <c r="B1975" s="316" t="s">
        <v>1805</v>
      </c>
      <c r="C1975" s="302">
        <v>51.51</v>
      </c>
      <c r="D1975" s="316"/>
      <c r="E1975" s="274" t="s">
        <v>5501</v>
      </c>
      <c r="F1975" s="301" t="s">
        <v>1719</v>
      </c>
      <c r="G1975" s="301" t="s">
        <v>3437</v>
      </c>
      <c r="H1975" s="293">
        <v>2617</v>
      </c>
      <c r="I1975" s="294">
        <v>0</v>
      </c>
      <c r="J1975" s="277">
        <f t="shared" si="99"/>
        <v>2617</v>
      </c>
      <c r="K1975" s="277">
        <f t="shared" si="99"/>
        <v>0</v>
      </c>
    </row>
    <row r="1976" spans="1:11" ht="28.95" customHeight="1" x14ac:dyDescent="0.3">
      <c r="A1976" s="314">
        <f t="shared" si="100"/>
        <v>1877</v>
      </c>
      <c r="B1976" s="316" t="s">
        <v>1805</v>
      </c>
      <c r="C1976" s="302">
        <v>51.52</v>
      </c>
      <c r="D1976" s="316"/>
      <c r="E1976" s="274" t="s">
        <v>5502</v>
      </c>
      <c r="F1976" s="301" t="s">
        <v>1719</v>
      </c>
      <c r="G1976" s="301" t="s">
        <v>3437</v>
      </c>
      <c r="H1976" s="293">
        <v>3961</v>
      </c>
      <c r="I1976" s="294">
        <v>0</v>
      </c>
      <c r="J1976" s="277">
        <f t="shared" si="99"/>
        <v>3961</v>
      </c>
      <c r="K1976" s="277">
        <f t="shared" si="99"/>
        <v>0</v>
      </c>
    </row>
    <row r="1977" spans="1:11" ht="28.95" customHeight="1" x14ac:dyDescent="0.3">
      <c r="A1977" s="314">
        <f t="shared" si="100"/>
        <v>1878</v>
      </c>
      <c r="B1977" s="316" t="s">
        <v>1805</v>
      </c>
      <c r="C1977" s="302">
        <v>51.53</v>
      </c>
      <c r="D1977" s="316"/>
      <c r="E1977" s="274" t="s">
        <v>5503</v>
      </c>
      <c r="F1977" s="301" t="s">
        <v>1719</v>
      </c>
      <c r="G1977" s="301" t="s">
        <v>3437</v>
      </c>
      <c r="H1977" s="293">
        <v>39612</v>
      </c>
      <c r="I1977" s="294">
        <v>0</v>
      </c>
      <c r="J1977" s="277">
        <f t="shared" si="99"/>
        <v>39612</v>
      </c>
      <c r="K1977" s="277">
        <f t="shared" si="99"/>
        <v>0</v>
      </c>
    </row>
    <row r="1978" spans="1:11" ht="28.95" customHeight="1" x14ac:dyDescent="0.3">
      <c r="A1978" s="314">
        <f t="shared" si="100"/>
        <v>1879</v>
      </c>
      <c r="B1978" s="316" t="s">
        <v>1805</v>
      </c>
      <c r="C1978" s="302">
        <v>51.54</v>
      </c>
      <c r="D1978" s="316"/>
      <c r="E1978" s="274" t="s">
        <v>5504</v>
      </c>
      <c r="F1978" s="301" t="s">
        <v>1719</v>
      </c>
      <c r="G1978" s="301" t="s">
        <v>3437</v>
      </c>
      <c r="H1978" s="293">
        <v>11123</v>
      </c>
      <c r="I1978" s="294">
        <v>0</v>
      </c>
      <c r="J1978" s="277">
        <f t="shared" si="99"/>
        <v>11123</v>
      </c>
      <c r="K1978" s="277">
        <f t="shared" si="99"/>
        <v>0</v>
      </c>
    </row>
    <row r="1979" spans="1:11" ht="28.95" customHeight="1" x14ac:dyDescent="0.3">
      <c r="A1979" s="314">
        <f t="shared" si="100"/>
        <v>1880</v>
      </c>
      <c r="B1979" s="316" t="s">
        <v>1805</v>
      </c>
      <c r="C1979" s="302">
        <v>51.55</v>
      </c>
      <c r="D1979" s="316"/>
      <c r="E1979" s="274" t="s">
        <v>5505</v>
      </c>
      <c r="F1979" s="301" t="s">
        <v>1719</v>
      </c>
      <c r="G1979" s="301" t="s">
        <v>3437</v>
      </c>
      <c r="H1979" s="293">
        <v>19367</v>
      </c>
      <c r="I1979" s="294">
        <v>0</v>
      </c>
      <c r="J1979" s="277">
        <f t="shared" si="99"/>
        <v>19367</v>
      </c>
      <c r="K1979" s="277">
        <f t="shared" si="99"/>
        <v>0</v>
      </c>
    </row>
    <row r="1980" spans="1:11" ht="28.95" customHeight="1" x14ac:dyDescent="0.3">
      <c r="A1980" s="314">
        <f t="shared" si="100"/>
        <v>1881</v>
      </c>
      <c r="B1980" s="316" t="s">
        <v>1805</v>
      </c>
      <c r="C1980" s="302">
        <v>51.56</v>
      </c>
      <c r="D1980" s="316"/>
      <c r="E1980" s="274" t="s">
        <v>5506</v>
      </c>
      <c r="F1980" s="301" t="s">
        <v>1719</v>
      </c>
      <c r="G1980" s="301" t="s">
        <v>3437</v>
      </c>
      <c r="H1980" s="293">
        <v>17352</v>
      </c>
      <c r="I1980" s="294">
        <v>0</v>
      </c>
      <c r="J1980" s="277">
        <f t="shared" si="99"/>
        <v>17352</v>
      </c>
      <c r="K1980" s="277">
        <f t="shared" si="99"/>
        <v>0</v>
      </c>
    </row>
    <row r="1981" spans="1:11" ht="28.95" customHeight="1" x14ac:dyDescent="0.3">
      <c r="A1981" s="314">
        <f t="shared" si="100"/>
        <v>1882</v>
      </c>
      <c r="B1981" s="316" t="s">
        <v>1805</v>
      </c>
      <c r="C1981" s="302">
        <v>51.57</v>
      </c>
      <c r="D1981" s="316"/>
      <c r="E1981" s="274" t="s">
        <v>5507</v>
      </c>
      <c r="F1981" s="301" t="s">
        <v>1719</v>
      </c>
      <c r="G1981" s="301" t="s">
        <v>3437</v>
      </c>
      <c r="H1981" s="293">
        <v>40389</v>
      </c>
      <c r="I1981" s="294">
        <v>0</v>
      </c>
      <c r="J1981" s="277">
        <f t="shared" si="99"/>
        <v>40389</v>
      </c>
      <c r="K1981" s="277">
        <f t="shared" si="99"/>
        <v>0</v>
      </c>
    </row>
    <row r="1982" spans="1:11" ht="28.95" customHeight="1" x14ac:dyDescent="0.3">
      <c r="A1982" s="314">
        <f t="shared" si="100"/>
        <v>1883</v>
      </c>
      <c r="B1982" s="316" t="s">
        <v>1805</v>
      </c>
      <c r="C1982" s="302">
        <v>51.58</v>
      </c>
      <c r="D1982" s="316"/>
      <c r="E1982" s="274" t="s">
        <v>5508</v>
      </c>
      <c r="F1982" s="301" t="s">
        <v>1719</v>
      </c>
      <c r="G1982" s="301" t="s">
        <v>3437</v>
      </c>
      <c r="H1982" s="293">
        <v>6401</v>
      </c>
      <c r="I1982" s="294">
        <v>0</v>
      </c>
      <c r="J1982" s="277">
        <f t="shared" si="99"/>
        <v>6401</v>
      </c>
      <c r="K1982" s="277">
        <f t="shared" si="99"/>
        <v>0</v>
      </c>
    </row>
    <row r="1983" spans="1:11" ht="28.95" customHeight="1" x14ac:dyDescent="0.3">
      <c r="A1983" s="314">
        <f t="shared" si="100"/>
        <v>1884</v>
      </c>
      <c r="B1983" s="316" t="s">
        <v>1805</v>
      </c>
      <c r="C1983" s="302">
        <v>51.59</v>
      </c>
      <c r="D1983" s="316"/>
      <c r="E1983" s="274" t="s">
        <v>5509</v>
      </c>
      <c r="F1983" s="301" t="s">
        <v>1719</v>
      </c>
      <c r="G1983" s="301" t="s">
        <v>3464</v>
      </c>
      <c r="H1983" s="293">
        <v>16125</v>
      </c>
      <c r="I1983" s="294">
        <v>0</v>
      </c>
      <c r="J1983" s="277">
        <f t="shared" si="99"/>
        <v>16125</v>
      </c>
      <c r="K1983" s="277">
        <f t="shared" si="99"/>
        <v>0</v>
      </c>
    </row>
    <row r="1984" spans="1:11" ht="28.95" customHeight="1" x14ac:dyDescent="0.3">
      <c r="A1984" s="314">
        <f t="shared" si="100"/>
        <v>1885</v>
      </c>
      <c r="B1984" s="316" t="s">
        <v>1806</v>
      </c>
      <c r="C1984" s="302">
        <v>51.6</v>
      </c>
      <c r="D1984" s="316"/>
      <c r="E1984" s="274" t="s">
        <v>5510</v>
      </c>
      <c r="F1984" s="301" t="s">
        <v>1719</v>
      </c>
      <c r="G1984" s="301" t="s">
        <v>3515</v>
      </c>
      <c r="H1984" s="293">
        <v>2750</v>
      </c>
      <c r="I1984" s="294">
        <v>0</v>
      </c>
      <c r="J1984" s="277">
        <f t="shared" si="99"/>
        <v>2750</v>
      </c>
      <c r="K1984" s="277">
        <f t="shared" si="99"/>
        <v>0</v>
      </c>
    </row>
    <row r="1985" spans="1:11" ht="28.95" customHeight="1" x14ac:dyDescent="0.3">
      <c r="A1985" s="314">
        <f t="shared" si="100"/>
        <v>1886</v>
      </c>
      <c r="B1985" s="316" t="s">
        <v>1806</v>
      </c>
      <c r="C1985" s="302">
        <v>51.61</v>
      </c>
      <c r="D1985" s="316" t="s">
        <v>1377</v>
      </c>
      <c r="E1985" s="274" t="s">
        <v>5511</v>
      </c>
      <c r="F1985" s="301" t="s">
        <v>1719</v>
      </c>
      <c r="G1985" s="301" t="s">
        <v>3515</v>
      </c>
      <c r="H1985" s="293">
        <v>3100</v>
      </c>
      <c r="I1985" s="294">
        <v>0</v>
      </c>
      <c r="J1985" s="277">
        <f t="shared" si="99"/>
        <v>3100</v>
      </c>
      <c r="K1985" s="277">
        <f t="shared" si="99"/>
        <v>0</v>
      </c>
    </row>
    <row r="1986" spans="1:11" ht="28.95" customHeight="1" x14ac:dyDescent="0.3">
      <c r="A1986" s="314">
        <f t="shared" si="100"/>
        <v>1887</v>
      </c>
      <c r="B1986" s="316" t="s">
        <v>5512</v>
      </c>
      <c r="C1986" s="302">
        <v>51.62</v>
      </c>
      <c r="D1986" s="316" t="s">
        <v>1289</v>
      </c>
      <c r="E1986" s="274" t="s">
        <v>5513</v>
      </c>
      <c r="F1986" s="272" t="s">
        <v>1719</v>
      </c>
      <c r="G1986" s="301" t="s">
        <v>3515</v>
      </c>
      <c r="H1986" s="293">
        <v>560</v>
      </c>
      <c r="I1986" s="294">
        <v>331</v>
      </c>
      <c r="J1986" s="277">
        <f t="shared" si="99"/>
        <v>560</v>
      </c>
      <c r="K1986" s="277">
        <f t="shared" si="99"/>
        <v>331</v>
      </c>
    </row>
    <row r="1987" spans="1:11" ht="28.95" customHeight="1" x14ac:dyDescent="0.3">
      <c r="A1987" s="314">
        <f t="shared" si="100"/>
        <v>1888</v>
      </c>
      <c r="B1987" s="316" t="s">
        <v>1808</v>
      </c>
      <c r="C1987" s="302">
        <v>51.63</v>
      </c>
      <c r="D1987" s="316" t="s">
        <v>1414</v>
      </c>
      <c r="E1987" s="274" t="s">
        <v>5514</v>
      </c>
      <c r="F1987" s="272" t="s">
        <v>1719</v>
      </c>
      <c r="G1987" s="301" t="s">
        <v>3702</v>
      </c>
      <c r="H1987" s="293">
        <v>70780</v>
      </c>
      <c r="I1987" s="294">
        <v>21000</v>
      </c>
      <c r="J1987" s="277">
        <f t="shared" si="99"/>
        <v>70780</v>
      </c>
      <c r="K1987" s="277">
        <f t="shared" si="99"/>
        <v>21000</v>
      </c>
    </row>
    <row r="1988" spans="1:11" ht="28.95" customHeight="1" x14ac:dyDescent="0.3">
      <c r="A1988" s="314">
        <f t="shared" si="100"/>
        <v>1889</v>
      </c>
      <c r="B1988" s="316" t="s">
        <v>1808</v>
      </c>
      <c r="C1988" s="302">
        <v>51.64</v>
      </c>
      <c r="D1988" s="316" t="s">
        <v>1380</v>
      </c>
      <c r="E1988" s="274" t="s">
        <v>5515</v>
      </c>
      <c r="F1988" s="272" t="s">
        <v>1719</v>
      </c>
      <c r="G1988" s="301" t="s">
        <v>3515</v>
      </c>
      <c r="H1988" s="293">
        <v>12500</v>
      </c>
      <c r="I1988" s="294">
        <v>3750</v>
      </c>
      <c r="J1988" s="277">
        <f t="shared" si="99"/>
        <v>12500</v>
      </c>
      <c r="K1988" s="277">
        <f t="shared" si="99"/>
        <v>3750</v>
      </c>
    </row>
    <row r="1989" spans="1:11" ht="28.95" customHeight="1" x14ac:dyDescent="0.3">
      <c r="A1989" s="314">
        <f t="shared" si="100"/>
        <v>1890</v>
      </c>
      <c r="B1989" s="316" t="s">
        <v>1808</v>
      </c>
      <c r="C1989" s="302">
        <v>51.65</v>
      </c>
      <c r="D1989" s="316"/>
      <c r="E1989" s="274" t="s">
        <v>5516</v>
      </c>
      <c r="F1989" s="272" t="s">
        <v>1719</v>
      </c>
      <c r="G1989" s="301" t="s">
        <v>3437</v>
      </c>
      <c r="H1989" s="293">
        <v>1575</v>
      </c>
      <c r="I1989" s="294">
        <v>470</v>
      </c>
      <c r="J1989" s="277">
        <f t="shared" ref="J1989:K2052" si="101">ROUNDUP(H1989,0)</f>
        <v>1575</v>
      </c>
      <c r="K1989" s="277">
        <f t="shared" si="101"/>
        <v>470</v>
      </c>
    </row>
    <row r="1990" spans="1:11" ht="28.95" customHeight="1" x14ac:dyDescent="0.3">
      <c r="A1990" s="314">
        <f t="shared" si="100"/>
        <v>1891</v>
      </c>
      <c r="B1990" s="316" t="s">
        <v>1808</v>
      </c>
      <c r="C1990" s="302">
        <v>51.66</v>
      </c>
      <c r="D1990" s="316"/>
      <c r="E1990" s="274" t="s">
        <v>5517</v>
      </c>
      <c r="F1990" s="272" t="s">
        <v>1719</v>
      </c>
      <c r="G1990" s="301" t="s">
        <v>3437</v>
      </c>
      <c r="H1990" s="293">
        <v>20790</v>
      </c>
      <c r="I1990" s="294">
        <v>6237</v>
      </c>
      <c r="J1990" s="277">
        <f t="shared" si="101"/>
        <v>20790</v>
      </c>
      <c r="K1990" s="277">
        <f t="shared" si="101"/>
        <v>6237</v>
      </c>
    </row>
    <row r="1991" spans="1:11" ht="28.95" customHeight="1" x14ac:dyDescent="0.3">
      <c r="A1991" s="314">
        <f t="shared" ref="A1991:A2035" si="102">A1990+1</f>
        <v>1892</v>
      </c>
      <c r="B1991" s="316" t="s">
        <v>1808</v>
      </c>
      <c r="C1991" s="302">
        <v>51.67</v>
      </c>
      <c r="D1991" s="316" t="s">
        <v>1138</v>
      </c>
      <c r="E1991" s="274" t="s">
        <v>5518</v>
      </c>
      <c r="F1991" s="272" t="s">
        <v>1719</v>
      </c>
      <c r="G1991" s="301" t="s">
        <v>3437</v>
      </c>
      <c r="H1991" s="293">
        <v>1633</v>
      </c>
      <c r="I1991" s="294">
        <v>490</v>
      </c>
      <c r="J1991" s="277">
        <f t="shared" si="101"/>
        <v>1633</v>
      </c>
      <c r="K1991" s="277">
        <f t="shared" si="101"/>
        <v>490</v>
      </c>
    </row>
    <row r="1992" spans="1:11" ht="28.95" customHeight="1" x14ac:dyDescent="0.3">
      <c r="A1992" s="314">
        <f t="shared" si="102"/>
        <v>1893</v>
      </c>
      <c r="B1992" s="316" t="s">
        <v>1808</v>
      </c>
      <c r="C1992" s="302">
        <v>51.68</v>
      </c>
      <c r="D1992" s="316"/>
      <c r="E1992" s="274" t="s">
        <v>903</v>
      </c>
      <c r="F1992" s="272" t="s">
        <v>1719</v>
      </c>
      <c r="G1992" s="301" t="s">
        <v>3437</v>
      </c>
      <c r="H1992" s="293">
        <v>17418</v>
      </c>
      <c r="I1992" s="294">
        <v>5225</v>
      </c>
      <c r="J1992" s="277">
        <f t="shared" si="101"/>
        <v>17418</v>
      </c>
      <c r="K1992" s="277">
        <f t="shared" si="101"/>
        <v>5225</v>
      </c>
    </row>
    <row r="1993" spans="1:11" ht="28.95" customHeight="1" x14ac:dyDescent="0.3">
      <c r="A1993" s="314">
        <f t="shared" si="102"/>
        <v>1894</v>
      </c>
      <c r="B1993" s="316" t="s">
        <v>1808</v>
      </c>
      <c r="C1993" s="302">
        <v>51.69</v>
      </c>
      <c r="D1993" s="316"/>
      <c r="E1993" s="274" t="s">
        <v>904</v>
      </c>
      <c r="F1993" s="272" t="s">
        <v>1719</v>
      </c>
      <c r="G1993" s="301" t="s">
        <v>3437</v>
      </c>
      <c r="H1993" s="293">
        <v>22000</v>
      </c>
      <c r="I1993" s="294">
        <v>6600</v>
      </c>
      <c r="J1993" s="277">
        <f t="shared" si="101"/>
        <v>22000</v>
      </c>
      <c r="K1993" s="277">
        <f t="shared" si="101"/>
        <v>6600</v>
      </c>
    </row>
    <row r="1994" spans="1:11" ht="28.95" customHeight="1" x14ac:dyDescent="0.3">
      <c r="A1994" s="314">
        <f t="shared" si="102"/>
        <v>1895</v>
      </c>
      <c r="B1994" s="316" t="s">
        <v>1808</v>
      </c>
      <c r="C1994" s="302">
        <v>51.7</v>
      </c>
      <c r="D1994" s="316"/>
      <c r="E1994" s="274" t="s">
        <v>905</v>
      </c>
      <c r="F1994" s="272" t="s">
        <v>1719</v>
      </c>
      <c r="G1994" s="301" t="s">
        <v>3437</v>
      </c>
      <c r="H1994" s="293">
        <v>59</v>
      </c>
      <c r="I1994" s="294">
        <v>17</v>
      </c>
      <c r="J1994" s="277">
        <f t="shared" si="101"/>
        <v>59</v>
      </c>
      <c r="K1994" s="277">
        <f t="shared" si="101"/>
        <v>17</v>
      </c>
    </row>
    <row r="1995" spans="1:11" ht="28.95" customHeight="1" x14ac:dyDescent="0.3">
      <c r="A1995" s="314">
        <f t="shared" si="102"/>
        <v>1896</v>
      </c>
      <c r="B1995" s="316" t="s">
        <v>1808</v>
      </c>
      <c r="C1995" s="302">
        <v>51.71</v>
      </c>
      <c r="D1995" s="316"/>
      <c r="E1995" s="274" t="s">
        <v>5519</v>
      </c>
      <c r="F1995" s="272" t="s">
        <v>1719</v>
      </c>
      <c r="G1995" s="301" t="s">
        <v>3437</v>
      </c>
      <c r="H1995" s="293">
        <v>293</v>
      </c>
      <c r="I1995" s="294">
        <v>87</v>
      </c>
      <c r="J1995" s="277">
        <f t="shared" si="101"/>
        <v>293</v>
      </c>
      <c r="K1995" s="277">
        <f t="shared" si="101"/>
        <v>87</v>
      </c>
    </row>
    <row r="1996" spans="1:11" ht="28.95" customHeight="1" x14ac:dyDescent="0.3">
      <c r="A1996" s="314">
        <f t="shared" si="102"/>
        <v>1897</v>
      </c>
      <c r="B1996" s="316" t="s">
        <v>1808</v>
      </c>
      <c r="C1996" s="302">
        <v>51.72</v>
      </c>
      <c r="D1996" s="316"/>
      <c r="E1996" s="274" t="s">
        <v>5520</v>
      </c>
      <c r="F1996" s="272" t="s">
        <v>1719</v>
      </c>
      <c r="G1996" s="301" t="s">
        <v>3437</v>
      </c>
      <c r="H1996" s="293">
        <v>1500</v>
      </c>
      <c r="I1996" s="294">
        <v>450</v>
      </c>
      <c r="J1996" s="277">
        <f t="shared" si="101"/>
        <v>1500</v>
      </c>
      <c r="K1996" s="277">
        <f t="shared" si="101"/>
        <v>450</v>
      </c>
    </row>
    <row r="1997" spans="1:11" ht="28.95" customHeight="1" x14ac:dyDescent="0.3">
      <c r="A1997" s="314">
        <f t="shared" si="102"/>
        <v>1898</v>
      </c>
      <c r="B1997" s="316" t="s">
        <v>1808</v>
      </c>
      <c r="C1997" s="302">
        <v>51.73</v>
      </c>
      <c r="D1997" s="316"/>
      <c r="E1997" s="274" t="s">
        <v>5521</v>
      </c>
      <c r="F1997" s="272" t="s">
        <v>1719</v>
      </c>
      <c r="G1997" s="301" t="s">
        <v>4025</v>
      </c>
      <c r="H1997" s="293">
        <v>694</v>
      </c>
      <c r="I1997" s="294">
        <v>205</v>
      </c>
      <c r="J1997" s="277">
        <f t="shared" si="101"/>
        <v>694</v>
      </c>
      <c r="K1997" s="277">
        <f t="shared" si="101"/>
        <v>205</v>
      </c>
    </row>
    <row r="1998" spans="1:11" ht="28.95" customHeight="1" x14ac:dyDescent="0.3">
      <c r="A1998" s="314">
        <f t="shared" si="102"/>
        <v>1899</v>
      </c>
      <c r="B1998" s="316" t="s">
        <v>1808</v>
      </c>
      <c r="C1998" s="302">
        <v>51.74</v>
      </c>
      <c r="D1998" s="316"/>
      <c r="E1998" s="274" t="s">
        <v>5522</v>
      </c>
      <c r="F1998" s="272" t="s">
        <v>1719</v>
      </c>
      <c r="G1998" s="301" t="s">
        <v>3437</v>
      </c>
      <c r="H1998" s="293">
        <v>19750</v>
      </c>
      <c r="I1998" s="294">
        <v>5925</v>
      </c>
      <c r="J1998" s="277">
        <f t="shared" si="101"/>
        <v>19750</v>
      </c>
      <c r="K1998" s="277">
        <f t="shared" si="101"/>
        <v>5925</v>
      </c>
    </row>
    <row r="1999" spans="1:11" ht="28.95" customHeight="1" x14ac:dyDescent="0.3">
      <c r="A1999" s="314">
        <f t="shared" si="102"/>
        <v>1900</v>
      </c>
      <c r="B1999" s="316" t="s">
        <v>1808</v>
      </c>
      <c r="C1999" s="302">
        <v>51.75</v>
      </c>
      <c r="D1999" s="316"/>
      <c r="E1999" s="274" t="s">
        <v>5523</v>
      </c>
      <c r="F1999" s="272" t="s">
        <v>1719</v>
      </c>
      <c r="G1999" s="301" t="s">
        <v>3437</v>
      </c>
      <c r="H1999" s="293">
        <v>7500</v>
      </c>
      <c r="I1999" s="294">
        <v>2250</v>
      </c>
      <c r="J1999" s="277">
        <f t="shared" si="101"/>
        <v>7500</v>
      </c>
      <c r="K1999" s="277">
        <f t="shared" si="101"/>
        <v>2250</v>
      </c>
    </row>
    <row r="2000" spans="1:11" ht="28.95" customHeight="1" x14ac:dyDescent="0.3">
      <c r="A2000" s="314">
        <f t="shared" si="102"/>
        <v>1901</v>
      </c>
      <c r="B2000" s="316" t="s">
        <v>1808</v>
      </c>
      <c r="C2000" s="302">
        <v>51.76</v>
      </c>
      <c r="D2000" s="316"/>
      <c r="E2000" s="274" t="s">
        <v>5524</v>
      </c>
      <c r="F2000" s="272" t="s">
        <v>1719</v>
      </c>
      <c r="G2000" s="301" t="s">
        <v>3437</v>
      </c>
      <c r="H2000" s="293">
        <v>19780</v>
      </c>
      <c r="I2000" s="294">
        <v>5934</v>
      </c>
      <c r="J2000" s="277">
        <f t="shared" si="101"/>
        <v>19780</v>
      </c>
      <c r="K2000" s="277">
        <f t="shared" si="101"/>
        <v>5934</v>
      </c>
    </row>
    <row r="2001" spans="1:11" ht="28.95" customHeight="1" x14ac:dyDescent="0.3">
      <c r="A2001" s="314">
        <f t="shared" si="102"/>
        <v>1902</v>
      </c>
      <c r="B2001" s="316" t="s">
        <v>1808</v>
      </c>
      <c r="C2001" s="302">
        <v>51.77</v>
      </c>
      <c r="D2001" s="316"/>
      <c r="E2001" s="274" t="s">
        <v>911</v>
      </c>
      <c r="F2001" s="272" t="s">
        <v>1719</v>
      </c>
      <c r="G2001" s="301" t="s">
        <v>3437</v>
      </c>
      <c r="H2001" s="293">
        <v>73500</v>
      </c>
      <c r="I2001" s="294">
        <v>22050</v>
      </c>
      <c r="J2001" s="277">
        <f t="shared" si="101"/>
        <v>73500</v>
      </c>
      <c r="K2001" s="277">
        <f t="shared" si="101"/>
        <v>22050</v>
      </c>
    </row>
    <row r="2002" spans="1:11" ht="28.95" customHeight="1" x14ac:dyDescent="0.3">
      <c r="A2002" s="314">
        <f t="shared" si="102"/>
        <v>1903</v>
      </c>
      <c r="B2002" s="316" t="s">
        <v>1808</v>
      </c>
      <c r="C2002" s="302">
        <v>51.78</v>
      </c>
      <c r="D2002" s="316"/>
      <c r="E2002" s="274" t="s">
        <v>5525</v>
      </c>
      <c r="F2002" s="272" t="s">
        <v>1719</v>
      </c>
      <c r="G2002" s="301" t="s">
        <v>3437</v>
      </c>
      <c r="H2002" s="293">
        <v>23100</v>
      </c>
      <c r="I2002" s="294">
        <v>6930</v>
      </c>
      <c r="J2002" s="277">
        <f t="shared" si="101"/>
        <v>23100</v>
      </c>
      <c r="K2002" s="277">
        <f t="shared" si="101"/>
        <v>6930</v>
      </c>
    </row>
    <row r="2003" spans="1:11" ht="28.95" customHeight="1" x14ac:dyDescent="0.3">
      <c r="A2003" s="314">
        <f t="shared" si="102"/>
        <v>1904</v>
      </c>
      <c r="B2003" s="316" t="s">
        <v>1808</v>
      </c>
      <c r="C2003" s="302">
        <v>51.79</v>
      </c>
      <c r="D2003" s="316"/>
      <c r="E2003" s="274" t="s">
        <v>5526</v>
      </c>
      <c r="F2003" s="272" t="s">
        <v>1719</v>
      </c>
      <c r="G2003" s="301" t="s">
        <v>3437</v>
      </c>
      <c r="H2003" s="293">
        <v>3675</v>
      </c>
      <c r="I2003" s="294">
        <v>1100</v>
      </c>
      <c r="J2003" s="277">
        <f t="shared" si="101"/>
        <v>3675</v>
      </c>
      <c r="K2003" s="277">
        <f t="shared" si="101"/>
        <v>1100</v>
      </c>
    </row>
    <row r="2004" spans="1:11" ht="28.95" customHeight="1" x14ac:dyDescent="0.3">
      <c r="A2004" s="314">
        <f t="shared" si="102"/>
        <v>1905</v>
      </c>
      <c r="B2004" s="316" t="s">
        <v>1808</v>
      </c>
      <c r="C2004" s="302">
        <v>51.8</v>
      </c>
      <c r="D2004" s="316"/>
      <c r="E2004" s="274" t="s">
        <v>912</v>
      </c>
      <c r="F2004" s="272" t="s">
        <v>1719</v>
      </c>
      <c r="G2004" s="301" t="s">
        <v>3437</v>
      </c>
      <c r="H2004" s="293">
        <v>189</v>
      </c>
      <c r="I2004" s="294">
        <v>56</v>
      </c>
      <c r="J2004" s="277">
        <f t="shared" si="101"/>
        <v>189</v>
      </c>
      <c r="K2004" s="277">
        <f t="shared" si="101"/>
        <v>56</v>
      </c>
    </row>
    <row r="2005" spans="1:11" ht="28.95" customHeight="1" x14ac:dyDescent="0.3">
      <c r="A2005" s="314">
        <f t="shared" si="102"/>
        <v>1906</v>
      </c>
      <c r="B2005" s="316" t="s">
        <v>1808</v>
      </c>
      <c r="C2005" s="302">
        <v>51.81</v>
      </c>
      <c r="D2005" s="316"/>
      <c r="E2005" s="274" t="s">
        <v>5527</v>
      </c>
      <c r="F2005" s="272" t="s">
        <v>1719</v>
      </c>
      <c r="G2005" s="301" t="s">
        <v>3464</v>
      </c>
      <c r="H2005" s="293">
        <v>160</v>
      </c>
      <c r="I2005" s="294">
        <v>48</v>
      </c>
      <c r="J2005" s="277">
        <f t="shared" si="101"/>
        <v>160</v>
      </c>
      <c r="K2005" s="277">
        <f t="shared" si="101"/>
        <v>48</v>
      </c>
    </row>
    <row r="2006" spans="1:11" ht="28.95" customHeight="1" x14ac:dyDescent="0.3">
      <c r="A2006" s="314">
        <f t="shared" si="102"/>
        <v>1907</v>
      </c>
      <c r="B2006" s="316" t="s">
        <v>1808</v>
      </c>
      <c r="C2006" s="302">
        <v>51.82</v>
      </c>
      <c r="D2006" s="316"/>
      <c r="E2006" s="274" t="s">
        <v>5528</v>
      </c>
      <c r="F2006" s="272" t="s">
        <v>1719</v>
      </c>
      <c r="G2006" s="301" t="s">
        <v>3437</v>
      </c>
      <c r="H2006" s="293">
        <v>8950</v>
      </c>
      <c r="I2006" s="294">
        <v>2685</v>
      </c>
      <c r="J2006" s="277">
        <f t="shared" si="101"/>
        <v>8950</v>
      </c>
      <c r="K2006" s="277">
        <f t="shared" si="101"/>
        <v>2685</v>
      </c>
    </row>
    <row r="2007" spans="1:11" ht="28.95" customHeight="1" x14ac:dyDescent="0.3">
      <c r="A2007" s="314">
        <f t="shared" si="102"/>
        <v>1908</v>
      </c>
      <c r="B2007" s="316" t="s">
        <v>1808</v>
      </c>
      <c r="C2007" s="302">
        <v>51.83</v>
      </c>
      <c r="D2007" s="316"/>
      <c r="E2007" s="274" t="s">
        <v>5529</v>
      </c>
      <c r="F2007" s="272" t="s">
        <v>1719</v>
      </c>
      <c r="G2007" s="301" t="s">
        <v>3437</v>
      </c>
      <c r="H2007" s="293">
        <v>23100</v>
      </c>
      <c r="I2007" s="294">
        <v>6930</v>
      </c>
      <c r="J2007" s="277">
        <f t="shared" si="101"/>
        <v>23100</v>
      </c>
      <c r="K2007" s="277">
        <f t="shared" si="101"/>
        <v>6930</v>
      </c>
    </row>
    <row r="2008" spans="1:11" ht="28.95" customHeight="1" x14ac:dyDescent="0.3">
      <c r="A2008" s="314">
        <f t="shared" si="102"/>
        <v>1909</v>
      </c>
      <c r="B2008" s="316" t="s">
        <v>1808</v>
      </c>
      <c r="C2008" s="302">
        <v>51.84</v>
      </c>
      <c r="D2008" s="316"/>
      <c r="E2008" s="274" t="s">
        <v>5530</v>
      </c>
      <c r="F2008" s="272" t="s">
        <v>1719</v>
      </c>
      <c r="G2008" s="301" t="s">
        <v>3437</v>
      </c>
      <c r="H2008" s="293">
        <v>5969</v>
      </c>
      <c r="I2008" s="294">
        <v>1791</v>
      </c>
      <c r="J2008" s="277">
        <f t="shared" si="101"/>
        <v>5969</v>
      </c>
      <c r="K2008" s="277">
        <f t="shared" si="101"/>
        <v>1791</v>
      </c>
    </row>
    <row r="2009" spans="1:11" ht="28.95" customHeight="1" x14ac:dyDescent="0.3">
      <c r="A2009" s="314">
        <f t="shared" si="102"/>
        <v>1910</v>
      </c>
      <c r="B2009" s="316" t="s">
        <v>1808</v>
      </c>
      <c r="C2009" s="302">
        <v>51.85</v>
      </c>
      <c r="D2009" s="316"/>
      <c r="E2009" s="274" t="s">
        <v>5531</v>
      </c>
      <c r="F2009" s="272" t="s">
        <v>1719</v>
      </c>
      <c r="G2009" s="301" t="s">
        <v>3515</v>
      </c>
      <c r="H2009" s="293">
        <v>1550</v>
      </c>
      <c r="I2009" s="294">
        <v>465</v>
      </c>
      <c r="J2009" s="277">
        <f t="shared" si="101"/>
        <v>1550</v>
      </c>
      <c r="K2009" s="277">
        <f t="shared" si="101"/>
        <v>465</v>
      </c>
    </row>
    <row r="2010" spans="1:11" ht="28.95" customHeight="1" x14ac:dyDescent="0.3">
      <c r="A2010" s="314">
        <f t="shared" si="102"/>
        <v>1911</v>
      </c>
      <c r="B2010" s="316" t="s">
        <v>1808</v>
      </c>
      <c r="C2010" s="302">
        <v>51.86</v>
      </c>
      <c r="D2010" s="316"/>
      <c r="E2010" s="274" t="s">
        <v>5532</v>
      </c>
      <c r="F2010" s="272" t="s">
        <v>1719</v>
      </c>
      <c r="G2010" s="301" t="s">
        <v>3515</v>
      </c>
      <c r="H2010" s="293">
        <v>2200</v>
      </c>
      <c r="I2010" s="294">
        <v>660</v>
      </c>
      <c r="J2010" s="277">
        <f t="shared" si="101"/>
        <v>2200</v>
      </c>
      <c r="K2010" s="277">
        <f t="shared" si="101"/>
        <v>660</v>
      </c>
    </row>
    <row r="2011" spans="1:11" ht="28.95" customHeight="1" x14ac:dyDescent="0.3">
      <c r="A2011" s="314">
        <f t="shared" si="102"/>
        <v>1912</v>
      </c>
      <c r="B2011" s="316" t="s">
        <v>1808</v>
      </c>
      <c r="C2011" s="302">
        <v>51.87</v>
      </c>
      <c r="D2011" s="316"/>
      <c r="E2011" s="274" t="s">
        <v>5533</v>
      </c>
      <c r="F2011" s="272" t="s">
        <v>1719</v>
      </c>
      <c r="G2011" s="301" t="s">
        <v>3437</v>
      </c>
      <c r="H2011" s="293">
        <v>1633</v>
      </c>
      <c r="I2011" s="294">
        <v>490</v>
      </c>
      <c r="J2011" s="277">
        <f t="shared" si="101"/>
        <v>1633</v>
      </c>
      <c r="K2011" s="277">
        <f t="shared" si="101"/>
        <v>490</v>
      </c>
    </row>
    <row r="2012" spans="1:11" ht="28.95" customHeight="1" x14ac:dyDescent="0.3">
      <c r="A2012" s="314">
        <f t="shared" si="102"/>
        <v>1913</v>
      </c>
      <c r="B2012" s="316" t="s">
        <v>1808</v>
      </c>
      <c r="C2012" s="302">
        <v>51.88</v>
      </c>
      <c r="D2012" s="316" t="s">
        <v>1296</v>
      </c>
      <c r="E2012" s="274" t="s">
        <v>5534</v>
      </c>
      <c r="F2012" s="272" t="s">
        <v>1719</v>
      </c>
      <c r="G2012" s="301" t="s">
        <v>3437</v>
      </c>
      <c r="H2012" s="293">
        <v>3545</v>
      </c>
      <c r="I2012" s="294">
        <v>1064</v>
      </c>
      <c r="J2012" s="277">
        <f t="shared" si="101"/>
        <v>3545</v>
      </c>
      <c r="K2012" s="277">
        <f t="shared" si="101"/>
        <v>1064</v>
      </c>
    </row>
    <row r="2013" spans="1:11" ht="28.95" customHeight="1" x14ac:dyDescent="0.3">
      <c r="A2013" s="314">
        <f t="shared" si="102"/>
        <v>1914</v>
      </c>
      <c r="B2013" s="316" t="s">
        <v>1808</v>
      </c>
      <c r="C2013" s="302">
        <v>51.89</v>
      </c>
      <c r="D2013" s="316"/>
      <c r="E2013" s="274" t="s">
        <v>5535</v>
      </c>
      <c r="F2013" s="272" t="s">
        <v>1719</v>
      </c>
      <c r="G2013" s="301" t="s">
        <v>3437</v>
      </c>
      <c r="H2013" s="293">
        <v>19500</v>
      </c>
      <c r="I2013" s="294">
        <v>5850</v>
      </c>
      <c r="J2013" s="277">
        <f t="shared" si="101"/>
        <v>19500</v>
      </c>
      <c r="K2013" s="277">
        <f t="shared" si="101"/>
        <v>5850</v>
      </c>
    </row>
    <row r="2014" spans="1:11" ht="28.95" customHeight="1" x14ac:dyDescent="0.3">
      <c r="A2014" s="314">
        <f t="shared" si="102"/>
        <v>1915</v>
      </c>
      <c r="B2014" s="316" t="s">
        <v>1808</v>
      </c>
      <c r="C2014" s="283">
        <v>51.9</v>
      </c>
      <c r="D2014" s="272"/>
      <c r="E2014" s="274" t="s">
        <v>5536</v>
      </c>
      <c r="F2014" s="272" t="s">
        <v>1719</v>
      </c>
      <c r="G2014" s="272" t="s">
        <v>3437</v>
      </c>
      <c r="H2014" s="293">
        <v>85640</v>
      </c>
      <c r="I2014" s="294">
        <v>25692</v>
      </c>
      <c r="J2014" s="277">
        <f t="shared" si="101"/>
        <v>85640</v>
      </c>
      <c r="K2014" s="277">
        <f t="shared" si="101"/>
        <v>25692</v>
      </c>
    </row>
    <row r="2015" spans="1:11" ht="28.95" customHeight="1" x14ac:dyDescent="0.3">
      <c r="A2015" s="314">
        <f t="shared" si="102"/>
        <v>1916</v>
      </c>
      <c r="B2015" s="272" t="s">
        <v>1770</v>
      </c>
      <c r="C2015" s="283">
        <v>51.91</v>
      </c>
      <c r="D2015" s="272" t="s">
        <v>1380</v>
      </c>
      <c r="E2015" s="274" t="s">
        <v>5537</v>
      </c>
      <c r="F2015" s="272" t="s">
        <v>1719</v>
      </c>
      <c r="G2015" s="301" t="s">
        <v>3515</v>
      </c>
      <c r="H2015" s="293">
        <v>6368</v>
      </c>
      <c r="I2015" s="294">
        <v>263</v>
      </c>
      <c r="J2015" s="277">
        <f t="shared" si="101"/>
        <v>6368</v>
      </c>
      <c r="K2015" s="277">
        <f t="shared" si="101"/>
        <v>263</v>
      </c>
    </row>
    <row r="2016" spans="1:11" ht="28.95" customHeight="1" x14ac:dyDescent="0.3">
      <c r="A2016" s="314">
        <f t="shared" si="102"/>
        <v>1917</v>
      </c>
      <c r="B2016" s="272" t="s">
        <v>1770</v>
      </c>
      <c r="C2016" s="283">
        <v>51.92</v>
      </c>
      <c r="D2016" s="272" t="s">
        <v>1380</v>
      </c>
      <c r="E2016" s="274" t="s">
        <v>5538</v>
      </c>
      <c r="F2016" s="272" t="s">
        <v>1719</v>
      </c>
      <c r="G2016" s="301" t="s">
        <v>3515</v>
      </c>
      <c r="H2016" s="293">
        <v>6080</v>
      </c>
      <c r="I2016" s="294">
        <v>263</v>
      </c>
      <c r="J2016" s="277">
        <f t="shared" si="101"/>
        <v>6080</v>
      </c>
      <c r="K2016" s="277">
        <f t="shared" si="101"/>
        <v>263</v>
      </c>
    </row>
    <row r="2017" spans="1:11" ht="28.95" customHeight="1" x14ac:dyDescent="0.3">
      <c r="A2017" s="314">
        <f t="shared" si="102"/>
        <v>1918</v>
      </c>
      <c r="B2017" s="272" t="s">
        <v>1770</v>
      </c>
      <c r="C2017" s="283">
        <v>51.93</v>
      </c>
      <c r="D2017" s="272" t="s">
        <v>1380</v>
      </c>
      <c r="E2017" s="274" t="s">
        <v>5538</v>
      </c>
      <c r="F2017" s="272" t="s">
        <v>1719</v>
      </c>
      <c r="G2017" s="301" t="s">
        <v>3515</v>
      </c>
      <c r="H2017" s="293">
        <v>5790</v>
      </c>
      <c r="I2017" s="294">
        <v>263</v>
      </c>
      <c r="J2017" s="277">
        <f t="shared" si="101"/>
        <v>5790</v>
      </c>
      <c r="K2017" s="277">
        <f t="shared" si="101"/>
        <v>263</v>
      </c>
    </row>
    <row r="2018" spans="1:11" ht="28.95" customHeight="1" x14ac:dyDescent="0.3">
      <c r="A2018" s="314">
        <f t="shared" si="102"/>
        <v>1919</v>
      </c>
      <c r="B2018" s="272" t="s">
        <v>1770</v>
      </c>
      <c r="C2018" s="283">
        <v>51.94</v>
      </c>
      <c r="D2018" s="272" t="s">
        <v>1380</v>
      </c>
      <c r="E2018" s="274" t="s">
        <v>5539</v>
      </c>
      <c r="F2018" s="272" t="s">
        <v>1719</v>
      </c>
      <c r="G2018" s="301" t="s">
        <v>3515</v>
      </c>
      <c r="H2018" s="293">
        <v>5509</v>
      </c>
      <c r="I2018" s="294">
        <v>263</v>
      </c>
      <c r="J2018" s="277">
        <f t="shared" si="101"/>
        <v>5509</v>
      </c>
      <c r="K2018" s="277">
        <f t="shared" si="101"/>
        <v>263</v>
      </c>
    </row>
    <row r="2019" spans="1:11" ht="28.95" customHeight="1" x14ac:dyDescent="0.3">
      <c r="A2019" s="314">
        <f t="shared" si="102"/>
        <v>1920</v>
      </c>
      <c r="B2019" s="272" t="s">
        <v>5540</v>
      </c>
      <c r="C2019" s="283">
        <v>51.95</v>
      </c>
      <c r="D2019" s="272" t="s">
        <v>1380</v>
      </c>
      <c r="E2019" s="274" t="s">
        <v>5541</v>
      </c>
      <c r="F2019" s="272" t="s">
        <v>1719</v>
      </c>
      <c r="G2019" s="301" t="s">
        <v>3515</v>
      </c>
      <c r="H2019" s="293">
        <v>5211</v>
      </c>
      <c r="I2019" s="294">
        <v>263</v>
      </c>
      <c r="J2019" s="277">
        <f t="shared" si="101"/>
        <v>5211</v>
      </c>
      <c r="K2019" s="277">
        <f t="shared" si="101"/>
        <v>263</v>
      </c>
    </row>
    <row r="2020" spans="1:11" ht="28.95" customHeight="1" x14ac:dyDescent="0.3">
      <c r="A2020" s="314">
        <f t="shared" si="102"/>
        <v>1921</v>
      </c>
      <c r="B2020" s="317" t="s">
        <v>1770</v>
      </c>
      <c r="C2020" s="318">
        <v>51.96</v>
      </c>
      <c r="D2020" s="317" t="s">
        <v>1380</v>
      </c>
      <c r="E2020" s="274" t="s">
        <v>5542</v>
      </c>
      <c r="F2020" s="272" t="s">
        <v>1719</v>
      </c>
      <c r="G2020" s="301" t="s">
        <v>3515</v>
      </c>
      <c r="H2020" s="293">
        <v>7236</v>
      </c>
      <c r="I2020" s="294">
        <v>263</v>
      </c>
      <c r="J2020" s="277">
        <f t="shared" si="101"/>
        <v>7236</v>
      </c>
      <c r="K2020" s="277">
        <f t="shared" si="101"/>
        <v>263</v>
      </c>
    </row>
    <row r="2021" spans="1:11" ht="28.95" customHeight="1" x14ac:dyDescent="0.3">
      <c r="A2021" s="314">
        <f t="shared" si="102"/>
        <v>1922</v>
      </c>
      <c r="B2021" s="317" t="s">
        <v>1770</v>
      </c>
      <c r="C2021" s="318">
        <v>51.97</v>
      </c>
      <c r="D2021" s="317" t="s">
        <v>1380</v>
      </c>
      <c r="E2021" s="274" t="s">
        <v>5543</v>
      </c>
      <c r="F2021" s="272" t="s">
        <v>1719</v>
      </c>
      <c r="G2021" s="301" t="s">
        <v>3515</v>
      </c>
      <c r="H2021" s="293">
        <v>8686</v>
      </c>
      <c r="I2021" s="294">
        <v>263</v>
      </c>
      <c r="J2021" s="277">
        <f t="shared" si="101"/>
        <v>8686</v>
      </c>
      <c r="K2021" s="277">
        <f t="shared" si="101"/>
        <v>263</v>
      </c>
    </row>
    <row r="2022" spans="1:11" ht="28.95" customHeight="1" x14ac:dyDescent="0.3">
      <c r="A2022" s="314">
        <f t="shared" si="102"/>
        <v>1923</v>
      </c>
      <c r="B2022" s="317" t="s">
        <v>1770</v>
      </c>
      <c r="C2022" s="318">
        <v>51.98</v>
      </c>
      <c r="D2022" s="317" t="s">
        <v>1380</v>
      </c>
      <c r="E2022" s="274" t="s">
        <v>5544</v>
      </c>
      <c r="F2022" s="272" t="s">
        <v>1719</v>
      </c>
      <c r="G2022" s="317" t="s">
        <v>3515</v>
      </c>
      <c r="H2022" s="293">
        <v>5471</v>
      </c>
      <c r="I2022" s="294">
        <v>385</v>
      </c>
      <c r="J2022" s="277">
        <f t="shared" si="101"/>
        <v>5471</v>
      </c>
      <c r="K2022" s="277">
        <f t="shared" si="101"/>
        <v>385</v>
      </c>
    </row>
    <row r="2023" spans="1:11" ht="28.95" customHeight="1" x14ac:dyDescent="0.3">
      <c r="A2023" s="314">
        <f t="shared" si="102"/>
        <v>1924</v>
      </c>
      <c r="B2023" s="317" t="s">
        <v>1770</v>
      </c>
      <c r="C2023" s="318">
        <v>51.99</v>
      </c>
      <c r="D2023" s="317" t="s">
        <v>1380</v>
      </c>
      <c r="E2023" s="274" t="s">
        <v>5545</v>
      </c>
      <c r="F2023" s="272" t="s">
        <v>1719</v>
      </c>
      <c r="G2023" s="317" t="s">
        <v>3515</v>
      </c>
      <c r="H2023" s="293">
        <v>6383</v>
      </c>
      <c r="I2023" s="294">
        <v>385</v>
      </c>
      <c r="J2023" s="277">
        <f t="shared" si="101"/>
        <v>6383</v>
      </c>
      <c r="K2023" s="277">
        <f t="shared" si="101"/>
        <v>385</v>
      </c>
    </row>
    <row r="2024" spans="1:11" ht="28.95" customHeight="1" x14ac:dyDescent="0.3">
      <c r="A2024" s="314">
        <f t="shared" si="102"/>
        <v>1925</v>
      </c>
      <c r="B2024" s="317" t="s">
        <v>1809</v>
      </c>
      <c r="C2024" s="319">
        <v>51.1</v>
      </c>
      <c r="D2024" s="317"/>
      <c r="E2024" s="274" t="s">
        <v>5546</v>
      </c>
      <c r="F2024" s="272" t="s">
        <v>1719</v>
      </c>
      <c r="G2024" s="317" t="s">
        <v>3515</v>
      </c>
      <c r="H2024" s="293">
        <v>3870</v>
      </c>
      <c r="I2024" s="294">
        <v>1150</v>
      </c>
      <c r="J2024" s="277">
        <f t="shared" si="101"/>
        <v>3870</v>
      </c>
      <c r="K2024" s="277">
        <f t="shared" si="101"/>
        <v>1150</v>
      </c>
    </row>
    <row r="2025" spans="1:11" ht="28.95" customHeight="1" x14ac:dyDescent="0.3">
      <c r="A2025" s="314">
        <f t="shared" si="102"/>
        <v>1926</v>
      </c>
      <c r="B2025" s="317" t="s">
        <v>4511</v>
      </c>
      <c r="C2025" s="319">
        <v>51.100999999999999</v>
      </c>
      <c r="D2025" s="317" t="s">
        <v>1289</v>
      </c>
      <c r="E2025" s="274" t="s">
        <v>5547</v>
      </c>
      <c r="F2025" s="317" t="s">
        <v>1580</v>
      </c>
      <c r="G2025" s="317" t="s">
        <v>3685</v>
      </c>
      <c r="H2025" s="293">
        <v>538</v>
      </c>
      <c r="I2025" s="294">
        <v>169</v>
      </c>
      <c r="J2025" s="277">
        <f t="shared" si="101"/>
        <v>538</v>
      </c>
      <c r="K2025" s="277">
        <f t="shared" si="101"/>
        <v>169</v>
      </c>
    </row>
    <row r="2026" spans="1:11" ht="28.95" customHeight="1" x14ac:dyDescent="0.3">
      <c r="A2026" s="314">
        <f t="shared" si="102"/>
        <v>1927</v>
      </c>
      <c r="B2026" s="317" t="s">
        <v>4511</v>
      </c>
      <c r="C2026" s="319">
        <v>51.101999999999997</v>
      </c>
      <c r="D2026" s="317" t="s">
        <v>1289</v>
      </c>
      <c r="E2026" s="274" t="s">
        <v>5548</v>
      </c>
      <c r="F2026" s="317" t="s">
        <v>1580</v>
      </c>
      <c r="G2026" s="317" t="s">
        <v>3685</v>
      </c>
      <c r="H2026" s="293">
        <v>456</v>
      </c>
      <c r="I2026" s="294">
        <v>169</v>
      </c>
      <c r="J2026" s="277">
        <f t="shared" si="101"/>
        <v>456</v>
      </c>
      <c r="K2026" s="277">
        <f t="shared" si="101"/>
        <v>169</v>
      </c>
    </row>
    <row r="2027" spans="1:11" ht="28.95" customHeight="1" x14ac:dyDescent="0.3">
      <c r="A2027" s="314">
        <f t="shared" si="102"/>
        <v>1928</v>
      </c>
      <c r="B2027" s="317" t="s">
        <v>4511</v>
      </c>
      <c r="C2027" s="319">
        <v>51.103000000000002</v>
      </c>
      <c r="D2027" s="317" t="s">
        <v>1289</v>
      </c>
      <c r="E2027" s="274" t="s">
        <v>5549</v>
      </c>
      <c r="F2027" s="317" t="s">
        <v>1580</v>
      </c>
      <c r="G2027" s="317" t="s">
        <v>3685</v>
      </c>
      <c r="H2027" s="293">
        <v>470</v>
      </c>
      <c r="I2027" s="294">
        <v>169</v>
      </c>
      <c r="J2027" s="277">
        <f t="shared" si="101"/>
        <v>470</v>
      </c>
      <c r="K2027" s="277">
        <f t="shared" si="101"/>
        <v>169</v>
      </c>
    </row>
    <row r="2028" spans="1:11" ht="28.95" customHeight="1" x14ac:dyDescent="0.3">
      <c r="A2028" s="314">
        <f t="shared" si="102"/>
        <v>1929</v>
      </c>
      <c r="B2028" s="317" t="s">
        <v>4511</v>
      </c>
      <c r="C2028" s="319">
        <v>51.103999999999999</v>
      </c>
      <c r="D2028" s="317" t="s">
        <v>1289</v>
      </c>
      <c r="E2028" s="274" t="s">
        <v>5550</v>
      </c>
      <c r="F2028" s="317" t="s">
        <v>1580</v>
      </c>
      <c r="G2028" s="317" t="s">
        <v>3685</v>
      </c>
      <c r="H2028" s="293">
        <v>484</v>
      </c>
      <c r="I2028" s="294">
        <v>169</v>
      </c>
      <c r="J2028" s="277">
        <f t="shared" si="101"/>
        <v>484</v>
      </c>
      <c r="K2028" s="277">
        <f t="shared" si="101"/>
        <v>169</v>
      </c>
    </row>
    <row r="2029" spans="1:11" ht="28.95" customHeight="1" x14ac:dyDescent="0.3">
      <c r="A2029" s="314">
        <f t="shared" si="102"/>
        <v>1930</v>
      </c>
      <c r="B2029" s="317" t="s">
        <v>4511</v>
      </c>
      <c r="C2029" s="319">
        <v>51.104999999999997</v>
      </c>
      <c r="D2029" s="317" t="s">
        <v>1289</v>
      </c>
      <c r="E2029" s="274" t="s">
        <v>5551</v>
      </c>
      <c r="F2029" s="317" t="s">
        <v>1580</v>
      </c>
      <c r="G2029" s="317" t="s">
        <v>3685</v>
      </c>
      <c r="H2029" s="293">
        <v>484</v>
      </c>
      <c r="I2029" s="294">
        <v>169</v>
      </c>
      <c r="J2029" s="277">
        <f t="shared" si="101"/>
        <v>484</v>
      </c>
      <c r="K2029" s="277">
        <f t="shared" si="101"/>
        <v>169</v>
      </c>
    </row>
    <row r="2030" spans="1:11" ht="28.95" customHeight="1" x14ac:dyDescent="0.3">
      <c r="A2030" s="314">
        <f t="shared" si="102"/>
        <v>1931</v>
      </c>
      <c r="B2030" s="317" t="s">
        <v>4511</v>
      </c>
      <c r="C2030" s="319">
        <v>51.106000000000002</v>
      </c>
      <c r="D2030" s="317" t="s">
        <v>1289</v>
      </c>
      <c r="E2030" s="274" t="s">
        <v>5552</v>
      </c>
      <c r="F2030" s="317" t="s">
        <v>1580</v>
      </c>
      <c r="G2030" s="317" t="s">
        <v>3685</v>
      </c>
      <c r="H2030" s="293">
        <v>235</v>
      </c>
      <c r="I2030" s="294">
        <v>80</v>
      </c>
      <c r="J2030" s="277">
        <f t="shared" si="101"/>
        <v>235</v>
      </c>
      <c r="K2030" s="277">
        <f t="shared" si="101"/>
        <v>80</v>
      </c>
    </row>
    <row r="2031" spans="1:11" ht="28.95" customHeight="1" x14ac:dyDescent="0.3">
      <c r="A2031" s="314">
        <f t="shared" si="102"/>
        <v>1932</v>
      </c>
      <c r="B2031" s="317" t="s">
        <v>4511</v>
      </c>
      <c r="C2031" s="319">
        <v>51.106999999999999</v>
      </c>
      <c r="D2031" s="317" t="s">
        <v>1289</v>
      </c>
      <c r="E2031" s="274" t="s">
        <v>5553</v>
      </c>
      <c r="F2031" s="317" t="s">
        <v>1580</v>
      </c>
      <c r="G2031" s="317" t="s">
        <v>3685</v>
      </c>
      <c r="H2031" s="293">
        <v>249</v>
      </c>
      <c r="I2031" s="294">
        <v>80</v>
      </c>
      <c r="J2031" s="277">
        <f t="shared" si="101"/>
        <v>249</v>
      </c>
      <c r="K2031" s="277">
        <f t="shared" si="101"/>
        <v>80</v>
      </c>
    </row>
    <row r="2032" spans="1:11" ht="28.95" customHeight="1" x14ac:dyDescent="0.3">
      <c r="A2032" s="314">
        <f t="shared" si="102"/>
        <v>1933</v>
      </c>
      <c r="B2032" s="317" t="s">
        <v>4511</v>
      </c>
      <c r="C2032" s="319">
        <v>51.107999999999997</v>
      </c>
      <c r="D2032" s="317" t="s">
        <v>1289</v>
      </c>
      <c r="E2032" s="274" t="s">
        <v>5554</v>
      </c>
      <c r="F2032" s="317" t="s">
        <v>1580</v>
      </c>
      <c r="G2032" s="317" t="s">
        <v>3685</v>
      </c>
      <c r="H2032" s="293">
        <v>260</v>
      </c>
      <c r="I2032" s="294">
        <v>86</v>
      </c>
      <c r="J2032" s="277">
        <f t="shared" si="101"/>
        <v>260</v>
      </c>
      <c r="K2032" s="277">
        <f t="shared" si="101"/>
        <v>86</v>
      </c>
    </row>
    <row r="2033" spans="1:11" ht="28.95" customHeight="1" x14ac:dyDescent="0.3">
      <c r="A2033" s="314">
        <f t="shared" si="102"/>
        <v>1934</v>
      </c>
      <c r="B2033" s="317" t="s">
        <v>4511</v>
      </c>
      <c r="C2033" s="319">
        <v>51.109000000000002</v>
      </c>
      <c r="D2033" s="317" t="s">
        <v>1289</v>
      </c>
      <c r="E2033" s="274" t="s">
        <v>5555</v>
      </c>
      <c r="F2033" s="317" t="s">
        <v>1580</v>
      </c>
      <c r="G2033" s="317" t="s">
        <v>3685</v>
      </c>
      <c r="H2033" s="293">
        <v>198</v>
      </c>
      <c r="I2033" s="294">
        <v>60</v>
      </c>
      <c r="J2033" s="277">
        <f t="shared" si="101"/>
        <v>198</v>
      </c>
      <c r="K2033" s="277">
        <f t="shared" si="101"/>
        <v>60</v>
      </c>
    </row>
    <row r="2034" spans="1:11" ht="28.95" customHeight="1" x14ac:dyDescent="0.3">
      <c r="A2034" s="314">
        <f t="shared" si="102"/>
        <v>1935</v>
      </c>
      <c r="B2034" s="317" t="s">
        <v>1810</v>
      </c>
      <c r="C2034" s="319">
        <v>51.11</v>
      </c>
      <c r="D2034" s="317" t="s">
        <v>1248</v>
      </c>
      <c r="E2034" s="274" t="s">
        <v>5556</v>
      </c>
      <c r="F2034" s="317" t="s">
        <v>1580</v>
      </c>
      <c r="G2034" s="317" t="s">
        <v>227</v>
      </c>
      <c r="H2034" s="293">
        <v>7561</v>
      </c>
      <c r="I2034" s="294">
        <v>1283</v>
      </c>
      <c r="J2034" s="277">
        <f t="shared" si="101"/>
        <v>7561</v>
      </c>
      <c r="K2034" s="277">
        <f t="shared" si="101"/>
        <v>1283</v>
      </c>
    </row>
    <row r="2035" spans="1:11" ht="28.95" customHeight="1" x14ac:dyDescent="0.3">
      <c r="A2035" s="314">
        <f t="shared" si="102"/>
        <v>1936</v>
      </c>
      <c r="B2035" s="317" t="s">
        <v>1771</v>
      </c>
      <c r="C2035" s="319">
        <v>51.110999999999997</v>
      </c>
      <c r="D2035" s="317" t="s">
        <v>1201</v>
      </c>
      <c r="E2035" s="274" t="s">
        <v>5557</v>
      </c>
      <c r="F2035" s="317" t="s">
        <v>1119</v>
      </c>
      <c r="G2035" s="317" t="s">
        <v>3464</v>
      </c>
      <c r="H2035" s="293">
        <v>3462</v>
      </c>
      <c r="I2035" s="294">
        <v>1012</v>
      </c>
      <c r="J2035" s="277">
        <f t="shared" si="101"/>
        <v>3462</v>
      </c>
      <c r="K2035" s="277">
        <f t="shared" si="101"/>
        <v>1012</v>
      </c>
    </row>
    <row r="2036" spans="1:11" ht="28.95" customHeight="1" x14ac:dyDescent="0.3">
      <c r="A2036" s="272"/>
      <c r="B2036" s="317" t="s">
        <v>1803</v>
      </c>
      <c r="C2036" s="319">
        <v>51.112000000000002</v>
      </c>
      <c r="D2036" s="317" t="s">
        <v>1201</v>
      </c>
      <c r="E2036" s="274" t="s">
        <v>5558</v>
      </c>
      <c r="F2036" s="317"/>
      <c r="G2036" s="317"/>
      <c r="H2036" s="293"/>
      <c r="I2036" s="294"/>
      <c r="J2036" s="277">
        <f t="shared" si="101"/>
        <v>0</v>
      </c>
      <c r="K2036" s="277">
        <f t="shared" si="101"/>
        <v>0</v>
      </c>
    </row>
    <row r="2037" spans="1:11" ht="28.95" customHeight="1" x14ac:dyDescent="0.3">
      <c r="A2037" s="314">
        <f>A2035+1</f>
        <v>1937</v>
      </c>
      <c r="B2037" s="317"/>
      <c r="C2037" s="318" t="s">
        <v>112</v>
      </c>
      <c r="D2037" s="317"/>
      <c r="E2037" s="274" t="s">
        <v>5559</v>
      </c>
      <c r="F2037" s="317" t="s">
        <v>1119</v>
      </c>
      <c r="G2037" s="317" t="s">
        <v>3437</v>
      </c>
      <c r="H2037" s="293">
        <v>40565</v>
      </c>
      <c r="I2037" s="294">
        <v>4000</v>
      </c>
      <c r="J2037" s="277">
        <f t="shared" si="101"/>
        <v>40565</v>
      </c>
      <c r="K2037" s="277">
        <f t="shared" si="101"/>
        <v>4000</v>
      </c>
    </row>
    <row r="2038" spans="1:11" ht="28.95" customHeight="1" x14ac:dyDescent="0.3">
      <c r="A2038" s="314">
        <f t="shared" ref="A2038:A2074" si="103">A2037+1</f>
        <v>1938</v>
      </c>
      <c r="B2038" s="317"/>
      <c r="C2038" s="318" t="s">
        <v>113</v>
      </c>
      <c r="D2038" s="317"/>
      <c r="E2038" s="274" t="s">
        <v>5560</v>
      </c>
      <c r="F2038" s="317" t="s">
        <v>1119</v>
      </c>
      <c r="G2038" s="317" t="s">
        <v>3437</v>
      </c>
      <c r="H2038" s="293">
        <v>68345</v>
      </c>
      <c r="I2038" s="294">
        <v>6800</v>
      </c>
      <c r="J2038" s="277">
        <f t="shared" si="101"/>
        <v>68345</v>
      </c>
      <c r="K2038" s="277">
        <f t="shared" si="101"/>
        <v>6800</v>
      </c>
    </row>
    <row r="2039" spans="1:11" ht="28.95" customHeight="1" x14ac:dyDescent="0.3">
      <c r="A2039" s="314">
        <f t="shared" si="103"/>
        <v>1939</v>
      </c>
      <c r="B2039" s="317"/>
      <c r="C2039" s="318" t="s">
        <v>114</v>
      </c>
      <c r="D2039" s="317"/>
      <c r="E2039" s="274" t="s">
        <v>5561</v>
      </c>
      <c r="F2039" s="317" t="s">
        <v>1119</v>
      </c>
      <c r="G2039" s="317" t="s">
        <v>3437</v>
      </c>
      <c r="H2039" s="293">
        <v>93175</v>
      </c>
      <c r="I2039" s="294">
        <v>9300</v>
      </c>
      <c r="J2039" s="277">
        <f t="shared" si="101"/>
        <v>93175</v>
      </c>
      <c r="K2039" s="277">
        <f t="shared" si="101"/>
        <v>9300</v>
      </c>
    </row>
    <row r="2040" spans="1:11" ht="28.95" customHeight="1" x14ac:dyDescent="0.3">
      <c r="A2040" s="314">
        <f t="shared" si="103"/>
        <v>1940</v>
      </c>
      <c r="B2040" s="317"/>
      <c r="C2040" s="318" t="s">
        <v>124</v>
      </c>
      <c r="D2040" s="317"/>
      <c r="E2040" s="274" t="s">
        <v>5562</v>
      </c>
      <c r="F2040" s="317" t="s">
        <v>1119</v>
      </c>
      <c r="G2040" s="317" t="s">
        <v>3437</v>
      </c>
      <c r="H2040" s="293">
        <v>123978</v>
      </c>
      <c r="I2040" s="294">
        <v>12000</v>
      </c>
      <c r="J2040" s="277">
        <f t="shared" si="101"/>
        <v>123978</v>
      </c>
      <c r="K2040" s="277">
        <f t="shared" si="101"/>
        <v>12000</v>
      </c>
    </row>
    <row r="2041" spans="1:11" ht="28.95" customHeight="1" x14ac:dyDescent="0.3">
      <c r="A2041" s="314">
        <f t="shared" si="103"/>
        <v>1941</v>
      </c>
      <c r="B2041" s="317"/>
      <c r="C2041" s="318" t="s">
        <v>126</v>
      </c>
      <c r="D2041" s="317"/>
      <c r="E2041" s="274" t="s">
        <v>5563</v>
      </c>
      <c r="F2041" s="317" t="s">
        <v>1119</v>
      </c>
      <c r="G2041" s="317" t="s">
        <v>3437</v>
      </c>
      <c r="H2041" s="293">
        <v>163261</v>
      </c>
      <c r="I2041" s="294">
        <v>16000</v>
      </c>
      <c r="J2041" s="277">
        <f t="shared" si="101"/>
        <v>163261</v>
      </c>
      <c r="K2041" s="277">
        <f t="shared" si="101"/>
        <v>16000</v>
      </c>
    </row>
    <row r="2042" spans="1:11" ht="28.95" customHeight="1" x14ac:dyDescent="0.3">
      <c r="A2042" s="314">
        <f t="shared" si="103"/>
        <v>1942</v>
      </c>
      <c r="B2042" s="317"/>
      <c r="C2042" s="318" t="s">
        <v>128</v>
      </c>
      <c r="D2042" s="317"/>
      <c r="E2042" s="274" t="s">
        <v>5564</v>
      </c>
      <c r="F2042" s="317" t="s">
        <v>1119</v>
      </c>
      <c r="G2042" s="317" t="s">
        <v>3437</v>
      </c>
      <c r="H2042" s="293">
        <v>236232</v>
      </c>
      <c r="I2042" s="294">
        <v>23000</v>
      </c>
      <c r="J2042" s="277">
        <f t="shared" si="101"/>
        <v>236232</v>
      </c>
      <c r="K2042" s="277">
        <f t="shared" si="101"/>
        <v>23000</v>
      </c>
    </row>
    <row r="2043" spans="1:11" ht="28.95" customHeight="1" x14ac:dyDescent="0.3">
      <c r="A2043" s="314">
        <f t="shared" si="103"/>
        <v>1943</v>
      </c>
      <c r="B2043" s="317"/>
      <c r="C2043" s="318" t="s">
        <v>130</v>
      </c>
      <c r="D2043" s="317"/>
      <c r="E2043" s="274" t="s">
        <v>5565</v>
      </c>
      <c r="F2043" s="317" t="s">
        <v>1119</v>
      </c>
      <c r="G2043" s="317" t="s">
        <v>3437</v>
      </c>
      <c r="H2043" s="293">
        <v>290862</v>
      </c>
      <c r="I2043" s="294">
        <v>29000</v>
      </c>
      <c r="J2043" s="277">
        <f t="shared" si="101"/>
        <v>290862</v>
      </c>
      <c r="K2043" s="277">
        <f t="shared" si="101"/>
        <v>29000</v>
      </c>
    </row>
    <row r="2044" spans="1:11" ht="28.95" customHeight="1" x14ac:dyDescent="0.3">
      <c r="A2044" s="314">
        <f t="shared" si="103"/>
        <v>1944</v>
      </c>
      <c r="B2044" s="317"/>
      <c r="C2044" s="318" t="s">
        <v>156</v>
      </c>
      <c r="D2044" s="317"/>
      <c r="E2044" s="274" t="s">
        <v>5566</v>
      </c>
      <c r="F2044" s="317" t="s">
        <v>1119</v>
      </c>
      <c r="G2044" s="317" t="s">
        <v>3437</v>
      </c>
      <c r="H2044" s="293">
        <v>466876</v>
      </c>
      <c r="I2044" s="294">
        <v>46000</v>
      </c>
      <c r="J2044" s="277">
        <f t="shared" si="101"/>
        <v>466876</v>
      </c>
      <c r="K2044" s="277">
        <f t="shared" si="101"/>
        <v>46000</v>
      </c>
    </row>
    <row r="2045" spans="1:11" ht="28.95" customHeight="1" x14ac:dyDescent="0.3">
      <c r="A2045" s="314">
        <f t="shared" si="103"/>
        <v>1945</v>
      </c>
      <c r="B2045" s="317"/>
      <c r="C2045" s="318" t="s">
        <v>920</v>
      </c>
      <c r="D2045" s="317"/>
      <c r="E2045" s="274" t="s">
        <v>5567</v>
      </c>
      <c r="F2045" s="317" t="s">
        <v>1119</v>
      </c>
      <c r="G2045" s="317" t="s">
        <v>3437</v>
      </c>
      <c r="H2045" s="293">
        <v>549936</v>
      </c>
      <c r="I2045" s="294">
        <v>54000</v>
      </c>
      <c r="J2045" s="277">
        <f t="shared" si="101"/>
        <v>549936</v>
      </c>
      <c r="K2045" s="277">
        <f t="shared" si="101"/>
        <v>54000</v>
      </c>
    </row>
    <row r="2046" spans="1:11" ht="28.95" customHeight="1" x14ac:dyDescent="0.3">
      <c r="A2046" s="314">
        <f t="shared" si="103"/>
        <v>1946</v>
      </c>
      <c r="B2046" s="317"/>
      <c r="C2046" s="318" t="s">
        <v>921</v>
      </c>
      <c r="D2046" s="317"/>
      <c r="E2046" s="274" t="s">
        <v>5568</v>
      </c>
      <c r="F2046" s="317" t="s">
        <v>1119</v>
      </c>
      <c r="G2046" s="317" t="s">
        <v>3437</v>
      </c>
      <c r="H2046" s="293">
        <v>689174</v>
      </c>
      <c r="I2046" s="294">
        <v>68000</v>
      </c>
      <c r="J2046" s="277">
        <f t="shared" si="101"/>
        <v>689174</v>
      </c>
      <c r="K2046" s="277">
        <f t="shared" si="101"/>
        <v>68000</v>
      </c>
    </row>
    <row r="2047" spans="1:11" ht="28.95" customHeight="1" x14ac:dyDescent="0.3">
      <c r="A2047" s="314">
        <f t="shared" si="103"/>
        <v>1947</v>
      </c>
      <c r="B2047" s="317"/>
      <c r="C2047" s="318" t="s">
        <v>922</v>
      </c>
      <c r="D2047" s="317"/>
      <c r="E2047" s="274" t="s">
        <v>5569</v>
      </c>
      <c r="F2047" s="317" t="s">
        <v>1119</v>
      </c>
      <c r="G2047" s="317" t="s">
        <v>3437</v>
      </c>
      <c r="H2047" s="293">
        <v>800153</v>
      </c>
      <c r="I2047" s="294">
        <v>80000</v>
      </c>
      <c r="J2047" s="277">
        <f t="shared" si="101"/>
        <v>800153</v>
      </c>
      <c r="K2047" s="277">
        <f t="shared" si="101"/>
        <v>80000</v>
      </c>
    </row>
    <row r="2048" spans="1:11" ht="28.95" customHeight="1" x14ac:dyDescent="0.3">
      <c r="A2048" s="314">
        <f t="shared" si="103"/>
        <v>1948</v>
      </c>
      <c r="B2048" s="317"/>
      <c r="C2048" s="318" t="s">
        <v>923</v>
      </c>
      <c r="D2048" s="317"/>
      <c r="E2048" s="274" t="s">
        <v>5570</v>
      </c>
      <c r="F2048" s="317" t="s">
        <v>1119</v>
      </c>
      <c r="G2048" s="317" t="s">
        <v>3437</v>
      </c>
      <c r="H2048" s="293">
        <v>1081250</v>
      </c>
      <c r="I2048" s="294">
        <v>100000</v>
      </c>
      <c r="J2048" s="277">
        <f t="shared" si="101"/>
        <v>1081250</v>
      </c>
      <c r="K2048" s="277">
        <f t="shared" si="101"/>
        <v>100000</v>
      </c>
    </row>
    <row r="2049" spans="1:11" ht="28.95" customHeight="1" x14ac:dyDescent="0.3">
      <c r="A2049" s="314">
        <f t="shared" si="103"/>
        <v>1949</v>
      </c>
      <c r="B2049" s="317" t="s">
        <v>1811</v>
      </c>
      <c r="C2049" s="319">
        <v>51.113</v>
      </c>
      <c r="D2049" s="317" t="s">
        <v>1272</v>
      </c>
      <c r="E2049" s="274" t="s">
        <v>5571</v>
      </c>
      <c r="F2049" s="317" t="s">
        <v>1119</v>
      </c>
      <c r="G2049" s="317" t="s">
        <v>3515</v>
      </c>
      <c r="H2049" s="293">
        <v>853</v>
      </c>
      <c r="I2049" s="294">
        <v>257</v>
      </c>
      <c r="J2049" s="277">
        <f t="shared" si="101"/>
        <v>853</v>
      </c>
      <c r="K2049" s="277">
        <f t="shared" si="101"/>
        <v>257</v>
      </c>
    </row>
    <row r="2050" spans="1:11" ht="28.95" customHeight="1" x14ac:dyDescent="0.3">
      <c r="A2050" s="314">
        <f t="shared" si="103"/>
        <v>1950</v>
      </c>
      <c r="B2050" s="317" t="s">
        <v>1811</v>
      </c>
      <c r="C2050" s="319">
        <v>51.113999999999997</v>
      </c>
      <c r="D2050" s="317" t="s">
        <v>1272</v>
      </c>
      <c r="E2050" s="274" t="s">
        <v>5572</v>
      </c>
      <c r="F2050" s="317" t="s">
        <v>1119</v>
      </c>
      <c r="G2050" s="317" t="s">
        <v>3515</v>
      </c>
      <c r="H2050" s="293">
        <v>678</v>
      </c>
      <c r="I2050" s="294">
        <v>115</v>
      </c>
      <c r="J2050" s="277">
        <f t="shared" si="101"/>
        <v>678</v>
      </c>
      <c r="K2050" s="277">
        <f t="shared" si="101"/>
        <v>115</v>
      </c>
    </row>
    <row r="2051" spans="1:11" ht="28.95" customHeight="1" x14ac:dyDescent="0.3">
      <c r="A2051" s="314">
        <f t="shared" si="103"/>
        <v>1951</v>
      </c>
      <c r="B2051" s="317" t="s">
        <v>1811</v>
      </c>
      <c r="C2051" s="319">
        <v>51.115000000000002</v>
      </c>
      <c r="D2051" s="317" t="s">
        <v>1272</v>
      </c>
      <c r="E2051" s="274" t="s">
        <v>5573</v>
      </c>
      <c r="F2051" s="317" t="s">
        <v>1119</v>
      </c>
      <c r="G2051" s="317" t="s">
        <v>3515</v>
      </c>
      <c r="H2051" s="293">
        <v>390</v>
      </c>
      <c r="I2051" s="294">
        <v>193</v>
      </c>
      <c r="J2051" s="277">
        <f t="shared" si="101"/>
        <v>390</v>
      </c>
      <c r="K2051" s="277">
        <f t="shared" si="101"/>
        <v>193</v>
      </c>
    </row>
    <row r="2052" spans="1:11" ht="28.95" customHeight="1" x14ac:dyDescent="0.3">
      <c r="A2052" s="314">
        <f t="shared" si="103"/>
        <v>1952</v>
      </c>
      <c r="B2052" s="317" t="s">
        <v>1807</v>
      </c>
      <c r="C2052" s="319">
        <v>51.116</v>
      </c>
      <c r="D2052" s="317" t="s">
        <v>1289</v>
      </c>
      <c r="E2052" s="274" t="s">
        <v>5574</v>
      </c>
      <c r="F2052" s="317" t="s">
        <v>1119</v>
      </c>
      <c r="G2052" s="317" t="s">
        <v>3515</v>
      </c>
      <c r="H2052" s="293">
        <v>557</v>
      </c>
      <c r="I2052" s="294">
        <v>0</v>
      </c>
      <c r="J2052" s="277">
        <f t="shared" si="101"/>
        <v>557</v>
      </c>
      <c r="K2052" s="277">
        <f t="shared" si="101"/>
        <v>0</v>
      </c>
    </row>
    <row r="2053" spans="1:11" ht="28.95" customHeight="1" x14ac:dyDescent="0.3">
      <c r="A2053" s="314">
        <f t="shared" si="103"/>
        <v>1953</v>
      </c>
      <c r="B2053" s="317" t="s">
        <v>1807</v>
      </c>
      <c r="C2053" s="319">
        <v>51.116999999999997</v>
      </c>
      <c r="D2053" s="317" t="s">
        <v>1289</v>
      </c>
      <c r="E2053" s="274" t="s">
        <v>5575</v>
      </c>
      <c r="F2053" s="317" t="s">
        <v>1119</v>
      </c>
      <c r="G2053" s="317" t="s">
        <v>3515</v>
      </c>
      <c r="H2053" s="293">
        <v>238</v>
      </c>
      <c r="I2053" s="294">
        <v>82</v>
      </c>
      <c r="J2053" s="277">
        <f t="shared" ref="J2053:K2116" si="104">ROUNDUP(H2053,0)</f>
        <v>238</v>
      </c>
      <c r="K2053" s="277">
        <f t="shared" si="104"/>
        <v>82</v>
      </c>
    </row>
    <row r="2054" spans="1:11" ht="28.95" customHeight="1" x14ac:dyDescent="0.3">
      <c r="A2054" s="314">
        <f t="shared" si="103"/>
        <v>1954</v>
      </c>
      <c r="B2054" s="317" t="s">
        <v>1807</v>
      </c>
      <c r="C2054" s="319">
        <v>51.118000000000002</v>
      </c>
      <c r="D2054" s="317" t="s">
        <v>1289</v>
      </c>
      <c r="E2054" s="274" t="s">
        <v>5576</v>
      </c>
      <c r="F2054" s="317" t="s">
        <v>1119</v>
      </c>
      <c r="G2054" s="317" t="s">
        <v>3515</v>
      </c>
      <c r="H2054" s="293">
        <v>417</v>
      </c>
      <c r="I2054" s="294">
        <v>156</v>
      </c>
      <c r="J2054" s="277">
        <f t="shared" si="104"/>
        <v>417</v>
      </c>
      <c r="K2054" s="277">
        <f t="shared" si="104"/>
        <v>156</v>
      </c>
    </row>
    <row r="2055" spans="1:11" ht="28.95" customHeight="1" x14ac:dyDescent="0.3">
      <c r="A2055" s="314">
        <f t="shared" si="103"/>
        <v>1955</v>
      </c>
      <c r="B2055" s="317" t="s">
        <v>1810</v>
      </c>
      <c r="C2055" s="319">
        <v>51.119</v>
      </c>
      <c r="D2055" s="317" t="s">
        <v>1469</v>
      </c>
      <c r="E2055" s="274" t="s">
        <v>5577</v>
      </c>
      <c r="F2055" s="317" t="s">
        <v>1119</v>
      </c>
      <c r="G2055" s="317" t="s">
        <v>3515</v>
      </c>
      <c r="H2055" s="293">
        <v>1547</v>
      </c>
      <c r="I2055" s="294">
        <v>341</v>
      </c>
      <c r="J2055" s="277">
        <f t="shared" si="104"/>
        <v>1547</v>
      </c>
      <c r="K2055" s="277">
        <f t="shared" si="104"/>
        <v>341</v>
      </c>
    </row>
    <row r="2056" spans="1:11" ht="28.95" customHeight="1" x14ac:dyDescent="0.3">
      <c r="A2056" s="314">
        <f t="shared" si="103"/>
        <v>1956</v>
      </c>
      <c r="B2056" s="317" t="s">
        <v>1810</v>
      </c>
      <c r="C2056" s="319">
        <v>51.12</v>
      </c>
      <c r="D2056" s="317" t="s">
        <v>1469</v>
      </c>
      <c r="E2056" s="274" t="s">
        <v>5578</v>
      </c>
      <c r="F2056" s="317" t="s">
        <v>1119</v>
      </c>
      <c r="G2056" s="317" t="s">
        <v>3515</v>
      </c>
      <c r="H2056" s="293">
        <v>1291</v>
      </c>
      <c r="I2056" s="294">
        <v>297</v>
      </c>
      <c r="J2056" s="277">
        <f t="shared" si="104"/>
        <v>1291</v>
      </c>
      <c r="K2056" s="277">
        <f t="shared" si="104"/>
        <v>297</v>
      </c>
    </row>
    <row r="2057" spans="1:11" ht="28.95" customHeight="1" x14ac:dyDescent="0.3">
      <c r="A2057" s="314">
        <f t="shared" si="103"/>
        <v>1957</v>
      </c>
      <c r="B2057" s="317" t="s">
        <v>1810</v>
      </c>
      <c r="C2057" s="319">
        <v>51.121000000000002</v>
      </c>
      <c r="D2057" s="317" t="s">
        <v>1469</v>
      </c>
      <c r="E2057" s="274" t="s">
        <v>5579</v>
      </c>
      <c r="F2057" s="317" t="s">
        <v>1119</v>
      </c>
      <c r="G2057" s="317" t="s">
        <v>3515</v>
      </c>
      <c r="H2057" s="293">
        <v>1315</v>
      </c>
      <c r="I2057" s="294">
        <v>341</v>
      </c>
      <c r="J2057" s="277">
        <f t="shared" si="104"/>
        <v>1315</v>
      </c>
      <c r="K2057" s="277">
        <f t="shared" si="104"/>
        <v>341</v>
      </c>
    </row>
    <row r="2058" spans="1:11" ht="28.95" customHeight="1" x14ac:dyDescent="0.3">
      <c r="A2058" s="314">
        <f t="shared" si="103"/>
        <v>1958</v>
      </c>
      <c r="B2058" s="317" t="s">
        <v>1810</v>
      </c>
      <c r="C2058" s="319">
        <v>51.122</v>
      </c>
      <c r="D2058" s="317" t="s">
        <v>1469</v>
      </c>
      <c r="E2058" s="274" t="s">
        <v>5580</v>
      </c>
      <c r="F2058" s="317" t="s">
        <v>1119</v>
      </c>
      <c r="G2058" s="317" t="s">
        <v>3515</v>
      </c>
      <c r="H2058" s="293">
        <v>1059</v>
      </c>
      <c r="I2058" s="294">
        <v>275</v>
      </c>
      <c r="J2058" s="277">
        <f t="shared" si="104"/>
        <v>1059</v>
      </c>
      <c r="K2058" s="277">
        <f t="shared" si="104"/>
        <v>275</v>
      </c>
    </row>
    <row r="2059" spans="1:11" ht="28.95" customHeight="1" x14ac:dyDescent="0.3">
      <c r="A2059" s="314">
        <f t="shared" si="103"/>
        <v>1959</v>
      </c>
      <c r="B2059" s="272" t="s">
        <v>1812</v>
      </c>
      <c r="C2059" s="273">
        <v>51.122999999999998</v>
      </c>
      <c r="D2059" s="287" t="s">
        <v>1138</v>
      </c>
      <c r="E2059" s="274" t="s">
        <v>5581</v>
      </c>
      <c r="F2059" s="272" t="s">
        <v>3436</v>
      </c>
      <c r="G2059" s="272" t="s">
        <v>3438</v>
      </c>
      <c r="H2059" s="293">
        <v>16589</v>
      </c>
      <c r="I2059" s="294">
        <v>338</v>
      </c>
      <c r="J2059" s="277">
        <f t="shared" si="104"/>
        <v>16589</v>
      </c>
      <c r="K2059" s="277">
        <f t="shared" si="104"/>
        <v>338</v>
      </c>
    </row>
    <row r="2060" spans="1:11" ht="28.95" customHeight="1" x14ac:dyDescent="0.3">
      <c r="A2060" s="314">
        <f t="shared" si="103"/>
        <v>1960</v>
      </c>
      <c r="B2060" s="287" t="s">
        <v>1736</v>
      </c>
      <c r="C2060" s="273">
        <v>51.124000000000002</v>
      </c>
      <c r="D2060" s="287" t="s">
        <v>1138</v>
      </c>
      <c r="E2060" s="274" t="s">
        <v>5582</v>
      </c>
      <c r="F2060" s="272" t="s">
        <v>3436</v>
      </c>
      <c r="G2060" s="287" t="s">
        <v>3515</v>
      </c>
      <c r="H2060" s="293">
        <v>1009</v>
      </c>
      <c r="I2060" s="294">
        <v>27</v>
      </c>
      <c r="J2060" s="277">
        <f t="shared" si="104"/>
        <v>1009</v>
      </c>
      <c r="K2060" s="277">
        <f t="shared" si="104"/>
        <v>27</v>
      </c>
    </row>
    <row r="2061" spans="1:11" ht="28.95" customHeight="1" x14ac:dyDescent="0.3">
      <c r="A2061" s="314">
        <f t="shared" si="103"/>
        <v>1961</v>
      </c>
      <c r="B2061" s="287" t="s">
        <v>1736</v>
      </c>
      <c r="C2061" s="273">
        <v>51.125</v>
      </c>
      <c r="D2061" s="287" t="s">
        <v>1138</v>
      </c>
      <c r="E2061" s="274" t="s">
        <v>5583</v>
      </c>
      <c r="F2061" s="272" t="s">
        <v>3436</v>
      </c>
      <c r="G2061" s="287" t="s">
        <v>3515</v>
      </c>
      <c r="H2061" s="293">
        <v>2629</v>
      </c>
      <c r="I2061" s="294">
        <v>27</v>
      </c>
      <c r="J2061" s="277">
        <f t="shared" si="104"/>
        <v>2629</v>
      </c>
      <c r="K2061" s="277">
        <f t="shared" si="104"/>
        <v>27</v>
      </c>
    </row>
    <row r="2062" spans="1:11" ht="28.95" customHeight="1" x14ac:dyDescent="0.3">
      <c r="A2062" s="314">
        <f t="shared" si="103"/>
        <v>1962</v>
      </c>
      <c r="B2062" s="287" t="s">
        <v>1736</v>
      </c>
      <c r="C2062" s="273" t="s">
        <v>934</v>
      </c>
      <c r="D2062" s="287" t="s">
        <v>1138</v>
      </c>
      <c r="E2062" s="274" t="s">
        <v>5584</v>
      </c>
      <c r="F2062" s="272" t="s">
        <v>3436</v>
      </c>
      <c r="G2062" s="287" t="s">
        <v>3515</v>
      </c>
      <c r="H2062" s="293">
        <v>3706</v>
      </c>
      <c r="I2062" s="294">
        <v>27</v>
      </c>
      <c r="J2062" s="277">
        <f t="shared" si="104"/>
        <v>3706</v>
      </c>
      <c r="K2062" s="277">
        <f t="shared" si="104"/>
        <v>27</v>
      </c>
    </row>
    <row r="2063" spans="1:11" ht="28.95" customHeight="1" x14ac:dyDescent="0.3">
      <c r="A2063" s="314">
        <f t="shared" si="103"/>
        <v>1963</v>
      </c>
      <c r="B2063" s="287" t="s">
        <v>1736</v>
      </c>
      <c r="C2063" s="273" t="s">
        <v>936</v>
      </c>
      <c r="D2063" s="287" t="s">
        <v>1138</v>
      </c>
      <c r="E2063" s="274" t="s">
        <v>5585</v>
      </c>
      <c r="F2063" s="272" t="s">
        <v>3436</v>
      </c>
      <c r="G2063" s="287" t="s">
        <v>3515</v>
      </c>
      <c r="H2063" s="293">
        <v>4333</v>
      </c>
      <c r="I2063" s="294">
        <v>44</v>
      </c>
      <c r="J2063" s="277">
        <f t="shared" si="104"/>
        <v>4333</v>
      </c>
      <c r="K2063" s="277">
        <f t="shared" si="104"/>
        <v>44</v>
      </c>
    </row>
    <row r="2064" spans="1:11" ht="28.95" customHeight="1" x14ac:dyDescent="0.3">
      <c r="A2064" s="314">
        <f t="shared" si="103"/>
        <v>1964</v>
      </c>
      <c r="B2064" s="287" t="s">
        <v>1736</v>
      </c>
      <c r="C2064" s="273">
        <v>51.126999999999995</v>
      </c>
      <c r="D2064" s="287" t="s">
        <v>1138</v>
      </c>
      <c r="E2064" s="274" t="s">
        <v>5586</v>
      </c>
      <c r="F2064" s="272" t="s">
        <v>3436</v>
      </c>
      <c r="G2064" s="287" t="s">
        <v>3437</v>
      </c>
      <c r="H2064" s="293">
        <v>477</v>
      </c>
      <c r="I2064" s="294">
        <v>27</v>
      </c>
      <c r="J2064" s="277">
        <f t="shared" si="104"/>
        <v>477</v>
      </c>
      <c r="K2064" s="277">
        <f t="shared" si="104"/>
        <v>27</v>
      </c>
    </row>
    <row r="2065" spans="1:11" ht="28.95" customHeight="1" x14ac:dyDescent="0.3">
      <c r="A2065" s="314">
        <f t="shared" si="103"/>
        <v>1965</v>
      </c>
      <c r="B2065" s="287" t="s">
        <v>1736</v>
      </c>
      <c r="C2065" s="273">
        <v>51.127999999999993</v>
      </c>
      <c r="D2065" s="287" t="s">
        <v>1138</v>
      </c>
      <c r="E2065" s="274" t="s">
        <v>5587</v>
      </c>
      <c r="F2065" s="272" t="s">
        <v>3436</v>
      </c>
      <c r="G2065" s="287" t="s">
        <v>3437</v>
      </c>
      <c r="H2065" s="293">
        <v>562</v>
      </c>
      <c r="I2065" s="294">
        <v>27</v>
      </c>
      <c r="J2065" s="277">
        <f t="shared" si="104"/>
        <v>562</v>
      </c>
      <c r="K2065" s="277">
        <f t="shared" si="104"/>
        <v>27</v>
      </c>
    </row>
    <row r="2066" spans="1:11" ht="28.95" customHeight="1" x14ac:dyDescent="0.3">
      <c r="A2066" s="314">
        <f t="shared" si="103"/>
        <v>1966</v>
      </c>
      <c r="B2066" s="287" t="s">
        <v>1736</v>
      </c>
      <c r="C2066" s="273">
        <v>51.128999999999991</v>
      </c>
      <c r="D2066" s="287" t="s">
        <v>1138</v>
      </c>
      <c r="E2066" s="274" t="s">
        <v>5588</v>
      </c>
      <c r="F2066" s="272" t="s">
        <v>3436</v>
      </c>
      <c r="G2066" s="287" t="s">
        <v>3437</v>
      </c>
      <c r="H2066" s="293">
        <v>3446</v>
      </c>
      <c r="I2066" s="294">
        <v>27</v>
      </c>
      <c r="J2066" s="277">
        <f t="shared" si="104"/>
        <v>3446</v>
      </c>
      <c r="K2066" s="277">
        <f t="shared" si="104"/>
        <v>27</v>
      </c>
    </row>
    <row r="2067" spans="1:11" ht="28.95" customHeight="1" x14ac:dyDescent="0.3">
      <c r="A2067" s="314">
        <f t="shared" si="103"/>
        <v>1967</v>
      </c>
      <c r="B2067" s="272" t="s">
        <v>1814</v>
      </c>
      <c r="C2067" s="320">
        <v>51.129999999999988</v>
      </c>
      <c r="D2067" s="287" t="s">
        <v>1138</v>
      </c>
      <c r="E2067" s="274" t="s">
        <v>5589</v>
      </c>
      <c r="F2067" s="272" t="s">
        <v>3436</v>
      </c>
      <c r="G2067" s="272" t="s">
        <v>3438</v>
      </c>
      <c r="H2067" s="293">
        <v>3627</v>
      </c>
      <c r="I2067" s="294">
        <v>0</v>
      </c>
      <c r="J2067" s="277">
        <f t="shared" si="104"/>
        <v>3627</v>
      </c>
      <c r="K2067" s="277">
        <f t="shared" si="104"/>
        <v>0</v>
      </c>
    </row>
    <row r="2068" spans="1:11" ht="28.95" customHeight="1" x14ac:dyDescent="0.3">
      <c r="A2068" s="314">
        <f t="shared" si="103"/>
        <v>1968</v>
      </c>
      <c r="B2068" s="272" t="s">
        <v>1815</v>
      </c>
      <c r="C2068" s="273">
        <v>51.130999999999986</v>
      </c>
      <c r="D2068" s="287" t="s">
        <v>1138</v>
      </c>
      <c r="E2068" s="274" t="s">
        <v>5590</v>
      </c>
      <c r="F2068" s="272" t="s">
        <v>3436</v>
      </c>
      <c r="G2068" s="272" t="s">
        <v>3438</v>
      </c>
      <c r="H2068" s="293">
        <v>7370</v>
      </c>
      <c r="I2068" s="294">
        <v>0</v>
      </c>
      <c r="J2068" s="277">
        <f t="shared" si="104"/>
        <v>7370</v>
      </c>
      <c r="K2068" s="277">
        <f t="shared" si="104"/>
        <v>0</v>
      </c>
    </row>
    <row r="2069" spans="1:11" ht="28.95" customHeight="1" x14ac:dyDescent="0.3">
      <c r="A2069" s="314">
        <f t="shared" si="103"/>
        <v>1969</v>
      </c>
      <c r="B2069" s="272" t="s">
        <v>1816</v>
      </c>
      <c r="C2069" s="273">
        <v>51.131999999999984</v>
      </c>
      <c r="D2069" s="287" t="s">
        <v>1138</v>
      </c>
      <c r="E2069" s="274" t="s">
        <v>5591</v>
      </c>
      <c r="F2069" s="272" t="s">
        <v>3436</v>
      </c>
      <c r="G2069" s="272" t="s">
        <v>3464</v>
      </c>
      <c r="H2069" s="293">
        <v>74511</v>
      </c>
      <c r="I2069" s="294">
        <v>0</v>
      </c>
      <c r="J2069" s="277">
        <f t="shared" si="104"/>
        <v>74511</v>
      </c>
      <c r="K2069" s="277">
        <f t="shared" si="104"/>
        <v>0</v>
      </c>
    </row>
    <row r="2070" spans="1:11" ht="28.95" customHeight="1" x14ac:dyDescent="0.3">
      <c r="A2070" s="314">
        <f t="shared" si="103"/>
        <v>1970</v>
      </c>
      <c r="B2070" s="272" t="s">
        <v>1734</v>
      </c>
      <c r="C2070" s="273">
        <v>51.132999999999981</v>
      </c>
      <c r="D2070" s="287" t="s">
        <v>1470</v>
      </c>
      <c r="E2070" s="274" t="s">
        <v>5592</v>
      </c>
      <c r="F2070" s="287" t="s">
        <v>1470</v>
      </c>
      <c r="G2070" s="272" t="s">
        <v>3438</v>
      </c>
      <c r="H2070" s="293">
        <v>11689</v>
      </c>
      <c r="I2070" s="294">
        <v>0</v>
      </c>
      <c r="J2070" s="277">
        <f t="shared" si="104"/>
        <v>11689</v>
      </c>
      <c r="K2070" s="277">
        <f t="shared" si="104"/>
        <v>0</v>
      </c>
    </row>
    <row r="2071" spans="1:11" ht="28.95" customHeight="1" x14ac:dyDescent="0.3">
      <c r="A2071" s="314">
        <f t="shared" si="103"/>
        <v>1971</v>
      </c>
      <c r="B2071" s="272" t="s">
        <v>1815</v>
      </c>
      <c r="C2071" s="273">
        <v>51.133999999999979</v>
      </c>
      <c r="D2071" s="287" t="s">
        <v>1138</v>
      </c>
      <c r="E2071" s="274" t="s">
        <v>943</v>
      </c>
      <c r="F2071" s="272" t="s">
        <v>3436</v>
      </c>
      <c r="G2071" s="272" t="s">
        <v>3515</v>
      </c>
      <c r="H2071" s="293">
        <v>44</v>
      </c>
      <c r="I2071" s="294">
        <v>0</v>
      </c>
      <c r="J2071" s="277">
        <f t="shared" si="104"/>
        <v>44</v>
      </c>
      <c r="K2071" s="277">
        <f t="shared" si="104"/>
        <v>0</v>
      </c>
    </row>
    <row r="2072" spans="1:11" ht="28.95" customHeight="1" x14ac:dyDescent="0.3">
      <c r="A2072" s="314">
        <f t="shared" si="103"/>
        <v>1972</v>
      </c>
      <c r="B2072" s="272" t="s">
        <v>1815</v>
      </c>
      <c r="C2072" s="273">
        <v>51.134999999999977</v>
      </c>
      <c r="D2072" s="287" t="s">
        <v>1138</v>
      </c>
      <c r="E2072" s="274" t="s">
        <v>5593</v>
      </c>
      <c r="F2072" s="272" t="s">
        <v>3436</v>
      </c>
      <c r="G2072" s="272" t="s">
        <v>3515</v>
      </c>
      <c r="H2072" s="293">
        <v>38</v>
      </c>
      <c r="I2072" s="294">
        <v>0</v>
      </c>
      <c r="J2072" s="277">
        <f t="shared" si="104"/>
        <v>38</v>
      </c>
      <c r="K2072" s="277">
        <f t="shared" si="104"/>
        <v>0</v>
      </c>
    </row>
    <row r="2073" spans="1:11" ht="28.95" customHeight="1" x14ac:dyDescent="0.3">
      <c r="A2073" s="314">
        <f t="shared" si="103"/>
        <v>1973</v>
      </c>
      <c r="B2073" s="272" t="s">
        <v>1734</v>
      </c>
      <c r="C2073" s="273">
        <v>51.135999999999974</v>
      </c>
      <c r="D2073" s="287" t="s">
        <v>1471</v>
      </c>
      <c r="E2073" s="274" t="s">
        <v>5594</v>
      </c>
      <c r="F2073" s="287" t="s">
        <v>1471</v>
      </c>
      <c r="G2073" s="272" t="s">
        <v>3515</v>
      </c>
      <c r="H2073" s="293">
        <v>179</v>
      </c>
      <c r="I2073" s="294">
        <v>0</v>
      </c>
      <c r="J2073" s="277">
        <f t="shared" si="104"/>
        <v>179</v>
      </c>
      <c r="K2073" s="277">
        <f t="shared" si="104"/>
        <v>0</v>
      </c>
    </row>
    <row r="2074" spans="1:11" ht="28.95" customHeight="1" x14ac:dyDescent="0.3">
      <c r="A2074" s="314">
        <f t="shared" si="103"/>
        <v>1974</v>
      </c>
      <c r="B2074" s="272" t="s">
        <v>1815</v>
      </c>
      <c r="C2074" s="273">
        <v>51.136999999999972</v>
      </c>
      <c r="D2074" s="287" t="s">
        <v>1138</v>
      </c>
      <c r="E2074" s="274" t="s">
        <v>5595</v>
      </c>
      <c r="F2074" s="272" t="s">
        <v>3436</v>
      </c>
      <c r="G2074" s="272" t="s">
        <v>3515</v>
      </c>
      <c r="H2074" s="293">
        <v>125</v>
      </c>
      <c r="I2074" s="294">
        <v>0</v>
      </c>
      <c r="J2074" s="277">
        <f t="shared" si="104"/>
        <v>125</v>
      </c>
      <c r="K2074" s="277">
        <f t="shared" si="104"/>
        <v>0</v>
      </c>
    </row>
    <row r="2075" spans="1:11" ht="28.95" customHeight="1" x14ac:dyDescent="0.3">
      <c r="A2075" s="272"/>
      <c r="B2075" s="272" t="s">
        <v>1815</v>
      </c>
      <c r="C2075" s="273"/>
      <c r="D2075" s="287" t="s">
        <v>1138</v>
      </c>
      <c r="E2075" s="274" t="s">
        <v>5596</v>
      </c>
      <c r="F2075" s="272"/>
      <c r="G2075" s="272"/>
      <c r="H2075" s="293"/>
      <c r="I2075" s="294"/>
      <c r="J2075" s="277">
        <f t="shared" si="104"/>
        <v>0</v>
      </c>
      <c r="K2075" s="277">
        <f t="shared" si="104"/>
        <v>0</v>
      </c>
    </row>
    <row r="2076" spans="1:11" ht="28.95" customHeight="1" x14ac:dyDescent="0.3">
      <c r="A2076" s="314">
        <f>A2074+1</f>
        <v>1975</v>
      </c>
      <c r="B2076" s="272" t="s">
        <v>1815</v>
      </c>
      <c r="C2076" s="273" t="s">
        <v>5597</v>
      </c>
      <c r="D2076" s="287" t="s">
        <v>1138</v>
      </c>
      <c r="E2076" s="274" t="s">
        <v>5598</v>
      </c>
      <c r="F2076" s="272" t="s">
        <v>3436</v>
      </c>
      <c r="G2076" s="272" t="s">
        <v>3515</v>
      </c>
      <c r="H2076" s="293">
        <v>1317</v>
      </c>
      <c r="I2076" s="294">
        <v>180</v>
      </c>
      <c r="J2076" s="277">
        <f t="shared" si="104"/>
        <v>1317</v>
      </c>
      <c r="K2076" s="277">
        <f t="shared" si="104"/>
        <v>180</v>
      </c>
    </row>
    <row r="2077" spans="1:11" ht="28.95" customHeight="1" x14ac:dyDescent="0.3">
      <c r="A2077" s="314">
        <f>A2076+1</f>
        <v>1976</v>
      </c>
      <c r="B2077" s="272" t="s">
        <v>1815</v>
      </c>
      <c r="C2077" s="273" t="s">
        <v>5599</v>
      </c>
      <c r="D2077" s="287" t="s">
        <v>1138</v>
      </c>
      <c r="E2077" s="274" t="s">
        <v>5600</v>
      </c>
      <c r="F2077" s="272" t="s">
        <v>3436</v>
      </c>
      <c r="G2077" s="272" t="s">
        <v>3515</v>
      </c>
      <c r="H2077" s="293">
        <v>1867</v>
      </c>
      <c r="I2077" s="294">
        <v>180</v>
      </c>
      <c r="J2077" s="277">
        <f t="shared" si="104"/>
        <v>1867</v>
      </c>
      <c r="K2077" s="277">
        <f t="shared" si="104"/>
        <v>180</v>
      </c>
    </row>
    <row r="2078" spans="1:11" ht="28.95" customHeight="1" x14ac:dyDescent="0.3">
      <c r="A2078" s="314">
        <f>A2077+1</f>
        <v>1977</v>
      </c>
      <c r="B2078" s="272" t="s">
        <v>1734</v>
      </c>
      <c r="C2078" s="273" t="s">
        <v>946</v>
      </c>
      <c r="D2078" s="287" t="s">
        <v>1112</v>
      </c>
      <c r="E2078" s="274" t="s">
        <v>5601</v>
      </c>
      <c r="F2078" s="287" t="s">
        <v>1112</v>
      </c>
      <c r="G2078" s="272" t="s">
        <v>3515</v>
      </c>
      <c r="H2078" s="293">
        <v>191</v>
      </c>
      <c r="I2078" s="294">
        <v>5</v>
      </c>
      <c r="J2078" s="277">
        <f t="shared" si="104"/>
        <v>191</v>
      </c>
      <c r="K2078" s="277">
        <f t="shared" si="104"/>
        <v>5</v>
      </c>
    </row>
    <row r="2079" spans="1:11" ht="28.95" customHeight="1" x14ac:dyDescent="0.3">
      <c r="A2079" s="314">
        <f>A2078+1</f>
        <v>1978</v>
      </c>
      <c r="B2079" s="272" t="s">
        <v>1734</v>
      </c>
      <c r="C2079" s="273" t="s">
        <v>948</v>
      </c>
      <c r="D2079" s="287" t="s">
        <v>1112</v>
      </c>
      <c r="E2079" s="274" t="s">
        <v>5602</v>
      </c>
      <c r="F2079" s="287" t="s">
        <v>1112</v>
      </c>
      <c r="G2079" s="272" t="s">
        <v>3515</v>
      </c>
      <c r="H2079" s="293">
        <v>198</v>
      </c>
      <c r="I2079" s="294">
        <v>5</v>
      </c>
      <c r="J2079" s="277">
        <f t="shared" si="104"/>
        <v>198</v>
      </c>
      <c r="K2079" s="277">
        <f t="shared" si="104"/>
        <v>5</v>
      </c>
    </row>
    <row r="2080" spans="1:11" ht="28.95" customHeight="1" x14ac:dyDescent="0.3">
      <c r="A2080" s="268" t="s">
        <v>5603</v>
      </c>
      <c r="B2080" s="269"/>
      <c r="C2080" s="269"/>
      <c r="D2080" s="269"/>
      <c r="E2080" s="269"/>
      <c r="F2080" s="269"/>
      <c r="G2080" s="269"/>
      <c r="H2080" s="269"/>
      <c r="I2080" s="270"/>
      <c r="J2080" s="277">
        <f t="shared" si="104"/>
        <v>0</v>
      </c>
      <c r="K2080" s="277">
        <f t="shared" si="104"/>
        <v>0</v>
      </c>
    </row>
    <row r="2081" spans="1:11" ht="28.95" customHeight="1" x14ac:dyDescent="0.3">
      <c r="A2081" s="314">
        <f>A2079+1</f>
        <v>1979</v>
      </c>
      <c r="B2081" s="272" t="s">
        <v>1745</v>
      </c>
      <c r="C2081" s="320">
        <v>51.14</v>
      </c>
      <c r="D2081" s="272" t="s">
        <v>1169</v>
      </c>
      <c r="E2081" s="274" t="s">
        <v>5604</v>
      </c>
      <c r="F2081" s="272" t="s">
        <v>3436</v>
      </c>
      <c r="G2081" s="272" t="s">
        <v>3515</v>
      </c>
      <c r="H2081" s="293">
        <v>515</v>
      </c>
      <c r="I2081" s="294">
        <v>0</v>
      </c>
      <c r="J2081" s="277">
        <f t="shared" si="104"/>
        <v>515</v>
      </c>
      <c r="K2081" s="277">
        <f t="shared" si="104"/>
        <v>0</v>
      </c>
    </row>
    <row r="2082" spans="1:11" ht="28.95" customHeight="1" x14ac:dyDescent="0.3">
      <c r="A2082" s="314">
        <f>A2081+1</f>
        <v>1980</v>
      </c>
      <c r="B2082" s="272" t="s">
        <v>1745</v>
      </c>
      <c r="C2082" s="320">
        <v>51.140999999999998</v>
      </c>
      <c r="D2082" s="272" t="s">
        <v>1169</v>
      </c>
      <c r="E2082" s="274" t="s">
        <v>951</v>
      </c>
      <c r="F2082" s="272" t="s">
        <v>3436</v>
      </c>
      <c r="G2082" s="272" t="s">
        <v>3515</v>
      </c>
      <c r="H2082" s="293">
        <v>516</v>
      </c>
      <c r="I2082" s="294">
        <v>0</v>
      </c>
      <c r="J2082" s="277">
        <f t="shared" si="104"/>
        <v>516</v>
      </c>
      <c r="K2082" s="277">
        <f t="shared" si="104"/>
        <v>0</v>
      </c>
    </row>
    <row r="2083" spans="1:11" ht="28.95" customHeight="1" x14ac:dyDescent="0.3">
      <c r="A2083" s="314">
        <f t="shared" ref="A2083:A2109" si="105">A2082+1</f>
        <v>1981</v>
      </c>
      <c r="B2083" s="272" t="s">
        <v>1745</v>
      </c>
      <c r="C2083" s="320">
        <v>51.141999999999996</v>
      </c>
      <c r="D2083" s="272" t="s">
        <v>1169</v>
      </c>
      <c r="E2083" s="274" t="s">
        <v>5605</v>
      </c>
      <c r="F2083" s="272" t="s">
        <v>3436</v>
      </c>
      <c r="G2083" s="272" t="s">
        <v>3515</v>
      </c>
      <c r="H2083" s="293">
        <v>4858</v>
      </c>
      <c r="I2083" s="294">
        <v>0</v>
      </c>
      <c r="J2083" s="277">
        <f t="shared" si="104"/>
        <v>4858</v>
      </c>
      <c r="K2083" s="277">
        <f t="shared" si="104"/>
        <v>0</v>
      </c>
    </row>
    <row r="2084" spans="1:11" ht="28.95" customHeight="1" x14ac:dyDescent="0.3">
      <c r="A2084" s="314">
        <f t="shared" si="105"/>
        <v>1982</v>
      </c>
      <c r="B2084" s="272" t="s">
        <v>1745</v>
      </c>
      <c r="C2084" s="320">
        <v>51.142999999999994</v>
      </c>
      <c r="D2084" s="272" t="s">
        <v>1169</v>
      </c>
      <c r="E2084" s="274" t="s">
        <v>5606</v>
      </c>
      <c r="F2084" s="272" t="s">
        <v>3436</v>
      </c>
      <c r="G2084" s="272" t="s">
        <v>3464</v>
      </c>
      <c r="H2084" s="293">
        <v>459</v>
      </c>
      <c r="I2084" s="294">
        <v>0</v>
      </c>
      <c r="J2084" s="277">
        <f t="shared" si="104"/>
        <v>459</v>
      </c>
      <c r="K2084" s="277">
        <f t="shared" si="104"/>
        <v>0</v>
      </c>
    </row>
    <row r="2085" spans="1:11" ht="28.95" customHeight="1" x14ac:dyDescent="0.3">
      <c r="A2085" s="314">
        <f t="shared" si="105"/>
        <v>1983</v>
      </c>
      <c r="B2085" s="272" t="s">
        <v>1745</v>
      </c>
      <c r="C2085" s="320">
        <v>51.143999999999991</v>
      </c>
      <c r="D2085" s="272" t="s">
        <v>1169</v>
      </c>
      <c r="E2085" s="274" t="s">
        <v>953</v>
      </c>
      <c r="F2085" s="272" t="s">
        <v>3436</v>
      </c>
      <c r="G2085" s="272" t="s">
        <v>954</v>
      </c>
      <c r="H2085" s="293">
        <v>9335</v>
      </c>
      <c r="I2085" s="294">
        <v>0</v>
      </c>
      <c r="J2085" s="277">
        <f t="shared" si="104"/>
        <v>9335</v>
      </c>
      <c r="K2085" s="277">
        <f t="shared" si="104"/>
        <v>0</v>
      </c>
    </row>
    <row r="2086" spans="1:11" ht="28.95" customHeight="1" x14ac:dyDescent="0.3">
      <c r="A2086" s="314">
        <f t="shared" si="105"/>
        <v>1984</v>
      </c>
      <c r="B2086" s="272" t="s">
        <v>1745</v>
      </c>
      <c r="C2086" s="320">
        <v>51.144999999999989</v>
      </c>
      <c r="D2086" s="272" t="s">
        <v>1169</v>
      </c>
      <c r="E2086" s="274" t="s">
        <v>955</v>
      </c>
      <c r="F2086" s="272" t="s">
        <v>3436</v>
      </c>
      <c r="G2086" s="272" t="s">
        <v>3437</v>
      </c>
      <c r="H2086" s="293">
        <v>9605</v>
      </c>
      <c r="I2086" s="294">
        <v>0</v>
      </c>
      <c r="J2086" s="277">
        <f t="shared" si="104"/>
        <v>9605</v>
      </c>
      <c r="K2086" s="277">
        <f t="shared" si="104"/>
        <v>0</v>
      </c>
    </row>
    <row r="2087" spans="1:11" ht="28.95" customHeight="1" x14ac:dyDescent="0.3">
      <c r="A2087" s="314">
        <f t="shared" si="105"/>
        <v>1985</v>
      </c>
      <c r="B2087" s="272" t="s">
        <v>1745</v>
      </c>
      <c r="C2087" s="320">
        <v>51.145999999999987</v>
      </c>
      <c r="D2087" s="272" t="s">
        <v>1169</v>
      </c>
      <c r="E2087" s="274" t="s">
        <v>5607</v>
      </c>
      <c r="F2087" s="272" t="s">
        <v>3436</v>
      </c>
      <c r="G2087" s="272" t="s">
        <v>3791</v>
      </c>
      <c r="H2087" s="293">
        <v>67000</v>
      </c>
      <c r="I2087" s="294">
        <v>0</v>
      </c>
      <c r="J2087" s="277">
        <f t="shared" si="104"/>
        <v>67000</v>
      </c>
      <c r="K2087" s="277">
        <f t="shared" si="104"/>
        <v>0</v>
      </c>
    </row>
    <row r="2088" spans="1:11" ht="28.95" customHeight="1" x14ac:dyDescent="0.3">
      <c r="A2088" s="314">
        <f t="shared" si="105"/>
        <v>1986</v>
      </c>
      <c r="B2088" s="272" t="s">
        <v>1745</v>
      </c>
      <c r="C2088" s="320">
        <v>51.146999999999984</v>
      </c>
      <c r="D2088" s="272" t="s">
        <v>1169</v>
      </c>
      <c r="E2088" s="274" t="s">
        <v>5608</v>
      </c>
      <c r="F2088" s="272" t="s">
        <v>3436</v>
      </c>
      <c r="G2088" s="272" t="s">
        <v>3515</v>
      </c>
      <c r="H2088" s="293">
        <v>1435</v>
      </c>
      <c r="I2088" s="294">
        <v>0</v>
      </c>
      <c r="J2088" s="277">
        <f t="shared" si="104"/>
        <v>1435</v>
      </c>
      <c r="K2088" s="277">
        <f t="shared" si="104"/>
        <v>0</v>
      </c>
    </row>
    <row r="2089" spans="1:11" ht="28.95" customHeight="1" x14ac:dyDescent="0.3">
      <c r="A2089" s="314">
        <f t="shared" si="105"/>
        <v>1987</v>
      </c>
      <c r="B2089" s="272" t="s">
        <v>1745</v>
      </c>
      <c r="C2089" s="320">
        <v>51.147999999999996</v>
      </c>
      <c r="D2089" s="272" t="s">
        <v>1169</v>
      </c>
      <c r="E2089" s="274" t="s">
        <v>958</v>
      </c>
      <c r="F2089" s="272" t="s">
        <v>3436</v>
      </c>
      <c r="G2089" s="272" t="s">
        <v>3437</v>
      </c>
      <c r="H2089" s="293">
        <v>429</v>
      </c>
      <c r="I2089" s="294">
        <v>0</v>
      </c>
      <c r="J2089" s="277">
        <f t="shared" si="104"/>
        <v>429</v>
      </c>
      <c r="K2089" s="277">
        <f t="shared" si="104"/>
        <v>0</v>
      </c>
    </row>
    <row r="2090" spans="1:11" ht="28.95" customHeight="1" x14ac:dyDescent="0.3">
      <c r="A2090" s="314">
        <f t="shared" si="105"/>
        <v>1988</v>
      </c>
      <c r="B2090" s="272" t="s">
        <v>1745</v>
      </c>
      <c r="C2090" s="320">
        <v>51.149000000000001</v>
      </c>
      <c r="D2090" s="272" t="s">
        <v>1169</v>
      </c>
      <c r="E2090" s="274" t="s">
        <v>5609</v>
      </c>
      <c r="F2090" s="272" t="s">
        <v>3436</v>
      </c>
      <c r="G2090" s="272" t="s">
        <v>3515</v>
      </c>
      <c r="H2090" s="293">
        <v>97</v>
      </c>
      <c r="I2090" s="294">
        <v>0</v>
      </c>
      <c r="J2090" s="277">
        <f t="shared" si="104"/>
        <v>97</v>
      </c>
      <c r="K2090" s="277">
        <f t="shared" si="104"/>
        <v>0</v>
      </c>
    </row>
    <row r="2091" spans="1:11" ht="28.95" customHeight="1" x14ac:dyDescent="0.3">
      <c r="A2091" s="314">
        <f t="shared" si="105"/>
        <v>1989</v>
      </c>
      <c r="B2091" s="272" t="s">
        <v>1745</v>
      </c>
      <c r="C2091" s="320">
        <v>51.15</v>
      </c>
      <c r="D2091" s="272" t="s">
        <v>1169</v>
      </c>
      <c r="E2091" s="274" t="s">
        <v>5610</v>
      </c>
      <c r="F2091" s="272" t="s">
        <v>3436</v>
      </c>
      <c r="G2091" s="272" t="s">
        <v>5611</v>
      </c>
      <c r="H2091" s="293">
        <v>176233</v>
      </c>
      <c r="I2091" s="294">
        <v>0</v>
      </c>
      <c r="J2091" s="277">
        <f t="shared" si="104"/>
        <v>176233</v>
      </c>
      <c r="K2091" s="277">
        <f t="shared" si="104"/>
        <v>0</v>
      </c>
    </row>
    <row r="2092" spans="1:11" ht="28.95" customHeight="1" x14ac:dyDescent="0.3">
      <c r="A2092" s="314">
        <f t="shared" si="105"/>
        <v>1990</v>
      </c>
      <c r="B2092" s="272" t="s">
        <v>1745</v>
      </c>
      <c r="C2092" s="320">
        <v>51.150999999999996</v>
      </c>
      <c r="D2092" s="272" t="s">
        <v>1169</v>
      </c>
      <c r="E2092" s="274" t="s">
        <v>5612</v>
      </c>
      <c r="F2092" s="272" t="s">
        <v>3436</v>
      </c>
      <c r="G2092" s="272" t="s">
        <v>3515</v>
      </c>
      <c r="H2092" s="293">
        <v>6260</v>
      </c>
      <c r="I2092" s="294">
        <v>0</v>
      </c>
      <c r="J2092" s="277">
        <f t="shared" si="104"/>
        <v>6260</v>
      </c>
      <c r="K2092" s="277">
        <f t="shared" si="104"/>
        <v>0</v>
      </c>
    </row>
    <row r="2093" spans="1:11" ht="28.95" customHeight="1" x14ac:dyDescent="0.3">
      <c r="A2093" s="314">
        <f t="shared" si="105"/>
        <v>1991</v>
      </c>
      <c r="B2093" s="272" t="s">
        <v>1745</v>
      </c>
      <c r="C2093" s="320">
        <v>51.152000000000001</v>
      </c>
      <c r="D2093" s="272" t="s">
        <v>1169</v>
      </c>
      <c r="E2093" s="274" t="s">
        <v>5613</v>
      </c>
      <c r="F2093" s="272" t="s">
        <v>3436</v>
      </c>
      <c r="G2093" s="272" t="s">
        <v>3464</v>
      </c>
      <c r="H2093" s="293">
        <v>19016</v>
      </c>
      <c r="I2093" s="294">
        <v>0</v>
      </c>
      <c r="J2093" s="277">
        <f t="shared" si="104"/>
        <v>19016</v>
      </c>
      <c r="K2093" s="277">
        <f t="shared" si="104"/>
        <v>0</v>
      </c>
    </row>
    <row r="2094" spans="1:11" ht="28.95" customHeight="1" x14ac:dyDescent="0.3">
      <c r="A2094" s="314">
        <f t="shared" si="105"/>
        <v>1992</v>
      </c>
      <c r="B2094" s="272" t="s">
        <v>1745</v>
      </c>
      <c r="C2094" s="320">
        <v>51.152999999999999</v>
      </c>
      <c r="D2094" s="272" t="s">
        <v>1169</v>
      </c>
      <c r="E2094" s="274" t="s">
        <v>5614</v>
      </c>
      <c r="F2094" s="272" t="s">
        <v>3436</v>
      </c>
      <c r="G2094" s="272" t="s">
        <v>3515</v>
      </c>
      <c r="H2094" s="293">
        <v>6345</v>
      </c>
      <c r="I2094" s="294">
        <v>0</v>
      </c>
      <c r="J2094" s="277">
        <f t="shared" si="104"/>
        <v>6345</v>
      </c>
      <c r="K2094" s="277">
        <f t="shared" si="104"/>
        <v>0</v>
      </c>
    </row>
    <row r="2095" spans="1:11" ht="28.95" customHeight="1" x14ac:dyDescent="0.3">
      <c r="A2095" s="314">
        <f t="shared" si="105"/>
        <v>1993</v>
      </c>
      <c r="B2095" s="272" t="s">
        <v>1745</v>
      </c>
      <c r="C2095" s="320">
        <v>51.153999999999996</v>
      </c>
      <c r="D2095" s="272" t="s">
        <v>1169</v>
      </c>
      <c r="E2095" s="274" t="s">
        <v>962</v>
      </c>
      <c r="F2095" s="272" t="s">
        <v>3436</v>
      </c>
      <c r="G2095" s="272" t="s">
        <v>3437</v>
      </c>
      <c r="H2095" s="293">
        <v>266</v>
      </c>
      <c r="I2095" s="294">
        <v>0</v>
      </c>
      <c r="J2095" s="277">
        <f t="shared" si="104"/>
        <v>266</v>
      </c>
      <c r="K2095" s="277">
        <f t="shared" si="104"/>
        <v>0</v>
      </c>
    </row>
    <row r="2096" spans="1:11" ht="28.95" customHeight="1" x14ac:dyDescent="0.3">
      <c r="A2096" s="314">
        <f t="shared" si="105"/>
        <v>1994</v>
      </c>
      <c r="B2096" s="272" t="s">
        <v>1745</v>
      </c>
      <c r="C2096" s="320">
        <v>51.155000000000001</v>
      </c>
      <c r="D2096" s="272" t="s">
        <v>1169</v>
      </c>
      <c r="E2096" s="274" t="s">
        <v>963</v>
      </c>
      <c r="F2096" s="272" t="s">
        <v>3436</v>
      </c>
      <c r="G2096" s="272" t="s">
        <v>4025</v>
      </c>
      <c r="H2096" s="293">
        <v>219</v>
      </c>
      <c r="I2096" s="294">
        <v>0</v>
      </c>
      <c r="J2096" s="277">
        <f t="shared" si="104"/>
        <v>219</v>
      </c>
      <c r="K2096" s="277">
        <f t="shared" si="104"/>
        <v>0</v>
      </c>
    </row>
    <row r="2097" spans="1:11" ht="28.95" customHeight="1" x14ac:dyDescent="0.3">
      <c r="A2097" s="314">
        <f t="shared" si="105"/>
        <v>1995</v>
      </c>
      <c r="B2097" s="272" t="s">
        <v>1745</v>
      </c>
      <c r="C2097" s="320">
        <v>51.155999999999999</v>
      </c>
      <c r="D2097" s="272" t="s">
        <v>1169</v>
      </c>
      <c r="E2097" s="274" t="s">
        <v>5615</v>
      </c>
      <c r="F2097" s="272" t="s">
        <v>3436</v>
      </c>
      <c r="G2097" s="272" t="s">
        <v>3437</v>
      </c>
      <c r="H2097" s="293">
        <v>9280</v>
      </c>
      <c r="I2097" s="294">
        <v>0</v>
      </c>
      <c r="J2097" s="277">
        <f t="shared" si="104"/>
        <v>9280</v>
      </c>
      <c r="K2097" s="277">
        <f t="shared" si="104"/>
        <v>0</v>
      </c>
    </row>
    <row r="2098" spans="1:11" ht="28.95" customHeight="1" x14ac:dyDescent="0.3">
      <c r="A2098" s="314">
        <f t="shared" si="105"/>
        <v>1996</v>
      </c>
      <c r="B2098" s="317" t="s">
        <v>1818</v>
      </c>
      <c r="C2098" s="319">
        <v>51.156999999999996</v>
      </c>
      <c r="D2098" s="317"/>
      <c r="E2098" s="274" t="s">
        <v>5616</v>
      </c>
      <c r="F2098" s="317" t="s">
        <v>3436</v>
      </c>
      <c r="G2098" s="317" t="s">
        <v>3685</v>
      </c>
      <c r="H2098" s="293">
        <v>2967</v>
      </c>
      <c r="I2098" s="294">
        <v>0</v>
      </c>
      <c r="J2098" s="277">
        <f t="shared" si="104"/>
        <v>2967</v>
      </c>
      <c r="K2098" s="277">
        <f t="shared" si="104"/>
        <v>0</v>
      </c>
    </row>
    <row r="2099" spans="1:11" ht="28.95" customHeight="1" x14ac:dyDescent="0.3">
      <c r="A2099" s="314">
        <f t="shared" si="105"/>
        <v>1997</v>
      </c>
      <c r="B2099" s="317" t="s">
        <v>1818</v>
      </c>
      <c r="C2099" s="319">
        <v>51.157999999999994</v>
      </c>
      <c r="D2099" s="317"/>
      <c r="E2099" s="274" t="s">
        <v>5617</v>
      </c>
      <c r="F2099" s="317" t="s">
        <v>3436</v>
      </c>
      <c r="G2099" s="317" t="s">
        <v>3836</v>
      </c>
      <c r="H2099" s="293">
        <v>166000</v>
      </c>
      <c r="I2099" s="294">
        <v>49800</v>
      </c>
      <c r="J2099" s="277">
        <f t="shared" si="104"/>
        <v>166000</v>
      </c>
      <c r="K2099" s="277">
        <f t="shared" si="104"/>
        <v>49800</v>
      </c>
    </row>
    <row r="2100" spans="1:11" ht="28.95" customHeight="1" x14ac:dyDescent="0.3">
      <c r="A2100" s="314">
        <f t="shared" si="105"/>
        <v>1998</v>
      </c>
      <c r="B2100" s="317" t="s">
        <v>1818</v>
      </c>
      <c r="C2100" s="319">
        <v>51.158999999999999</v>
      </c>
      <c r="D2100" s="317"/>
      <c r="E2100" s="274" t="s">
        <v>5618</v>
      </c>
      <c r="F2100" s="317" t="s">
        <v>3436</v>
      </c>
      <c r="G2100" s="317" t="s">
        <v>3836</v>
      </c>
      <c r="H2100" s="293">
        <v>110000</v>
      </c>
      <c r="I2100" s="294">
        <v>33000</v>
      </c>
      <c r="J2100" s="277">
        <f t="shared" si="104"/>
        <v>110000</v>
      </c>
      <c r="K2100" s="277">
        <f t="shared" si="104"/>
        <v>33000</v>
      </c>
    </row>
    <row r="2101" spans="1:11" ht="28.95" customHeight="1" x14ac:dyDescent="0.3">
      <c r="A2101" s="314">
        <f t="shared" si="105"/>
        <v>1999</v>
      </c>
      <c r="B2101" s="317" t="s">
        <v>1818</v>
      </c>
      <c r="C2101" s="319">
        <v>51.16</v>
      </c>
      <c r="D2101" s="317"/>
      <c r="E2101" s="274" t="s">
        <v>5619</v>
      </c>
      <c r="F2101" s="317" t="s">
        <v>3436</v>
      </c>
      <c r="G2101" s="317" t="s">
        <v>3685</v>
      </c>
      <c r="H2101" s="293">
        <v>18340</v>
      </c>
      <c r="I2101" s="294">
        <v>5502</v>
      </c>
      <c r="J2101" s="277">
        <f t="shared" si="104"/>
        <v>18340</v>
      </c>
      <c r="K2101" s="277">
        <f t="shared" si="104"/>
        <v>5502</v>
      </c>
    </row>
    <row r="2102" spans="1:11" ht="28.95" customHeight="1" x14ac:dyDescent="0.3">
      <c r="A2102" s="314">
        <f t="shared" si="105"/>
        <v>2000</v>
      </c>
      <c r="B2102" s="317" t="s">
        <v>1818</v>
      </c>
      <c r="C2102" s="319">
        <v>51.160999999999994</v>
      </c>
      <c r="D2102" s="317"/>
      <c r="E2102" s="274" t="s">
        <v>967</v>
      </c>
      <c r="F2102" s="317" t="s">
        <v>3436</v>
      </c>
      <c r="G2102" s="317" t="s">
        <v>4033</v>
      </c>
      <c r="H2102" s="293">
        <v>2500</v>
      </c>
      <c r="I2102" s="294">
        <v>750</v>
      </c>
      <c r="J2102" s="277">
        <f t="shared" si="104"/>
        <v>2500</v>
      </c>
      <c r="K2102" s="277">
        <f t="shared" si="104"/>
        <v>750</v>
      </c>
    </row>
    <row r="2103" spans="1:11" ht="28.95" customHeight="1" x14ac:dyDescent="0.3">
      <c r="A2103" s="314">
        <f t="shared" si="105"/>
        <v>2001</v>
      </c>
      <c r="B2103" s="272" t="s">
        <v>1819</v>
      </c>
      <c r="C2103" s="320">
        <v>51.161999999999999</v>
      </c>
      <c r="D2103" s="272"/>
      <c r="E2103" s="274" t="s">
        <v>5620</v>
      </c>
      <c r="F2103" s="272" t="s">
        <v>1719</v>
      </c>
      <c r="G2103" s="272" t="s">
        <v>3515</v>
      </c>
      <c r="H2103" s="293">
        <v>11196</v>
      </c>
      <c r="I2103" s="294">
        <v>352</v>
      </c>
      <c r="J2103" s="277">
        <f t="shared" si="104"/>
        <v>11196</v>
      </c>
      <c r="K2103" s="277">
        <f t="shared" si="104"/>
        <v>352</v>
      </c>
    </row>
    <row r="2104" spans="1:11" ht="28.95" customHeight="1" x14ac:dyDescent="0.3">
      <c r="A2104" s="314">
        <f t="shared" si="105"/>
        <v>2002</v>
      </c>
      <c r="B2104" s="272" t="s">
        <v>1819</v>
      </c>
      <c r="C2104" s="320">
        <v>51.162999999999997</v>
      </c>
      <c r="D2104" s="272"/>
      <c r="E2104" s="274" t="s">
        <v>5621</v>
      </c>
      <c r="F2104" s="272" t="s">
        <v>1719</v>
      </c>
      <c r="G2104" s="272" t="s">
        <v>3515</v>
      </c>
      <c r="H2104" s="293">
        <v>9051</v>
      </c>
      <c r="I2104" s="294">
        <v>270</v>
      </c>
      <c r="J2104" s="277">
        <f t="shared" si="104"/>
        <v>9051</v>
      </c>
      <c r="K2104" s="277">
        <f t="shared" si="104"/>
        <v>270</v>
      </c>
    </row>
    <row r="2105" spans="1:11" ht="28.95" customHeight="1" x14ac:dyDescent="0.3">
      <c r="A2105" s="314">
        <f t="shared" si="105"/>
        <v>2003</v>
      </c>
      <c r="B2105" s="272" t="s">
        <v>1819</v>
      </c>
      <c r="C2105" s="320">
        <v>51.163999999999994</v>
      </c>
      <c r="D2105" s="272"/>
      <c r="E2105" s="274" t="s">
        <v>5622</v>
      </c>
      <c r="F2105" s="272" t="s">
        <v>1719</v>
      </c>
      <c r="G2105" s="272" t="s">
        <v>3515</v>
      </c>
      <c r="H2105" s="293">
        <v>8762</v>
      </c>
      <c r="I2105" s="294">
        <v>875</v>
      </c>
      <c r="J2105" s="277">
        <f t="shared" si="104"/>
        <v>8762</v>
      </c>
      <c r="K2105" s="277">
        <f t="shared" si="104"/>
        <v>875</v>
      </c>
    </row>
    <row r="2106" spans="1:11" ht="28.95" customHeight="1" x14ac:dyDescent="0.3">
      <c r="A2106" s="314">
        <f t="shared" si="105"/>
        <v>2004</v>
      </c>
      <c r="B2106" s="272" t="s">
        <v>1819</v>
      </c>
      <c r="C2106" s="320">
        <v>51.164999999999992</v>
      </c>
      <c r="D2106" s="272"/>
      <c r="E2106" s="274" t="s">
        <v>5623</v>
      </c>
      <c r="F2106" s="272" t="s">
        <v>1719</v>
      </c>
      <c r="G2106" s="272" t="s">
        <v>3515</v>
      </c>
      <c r="H2106" s="293">
        <v>8634</v>
      </c>
      <c r="I2106" s="294">
        <v>321</v>
      </c>
      <c r="J2106" s="277">
        <f t="shared" si="104"/>
        <v>8634</v>
      </c>
      <c r="K2106" s="277">
        <f t="shared" si="104"/>
        <v>321</v>
      </c>
    </row>
    <row r="2107" spans="1:11" ht="28.95" customHeight="1" x14ac:dyDescent="0.3">
      <c r="A2107" s="314">
        <f t="shared" si="105"/>
        <v>2005</v>
      </c>
      <c r="B2107" s="272" t="s">
        <v>1819</v>
      </c>
      <c r="C2107" s="320">
        <v>51.16599999999999</v>
      </c>
      <c r="D2107" s="272"/>
      <c r="E2107" s="274" t="s">
        <v>5624</v>
      </c>
      <c r="F2107" s="272" t="s">
        <v>1719</v>
      </c>
      <c r="G2107" s="272" t="s">
        <v>3515</v>
      </c>
      <c r="H2107" s="293">
        <v>8324</v>
      </c>
      <c r="I2107" s="294">
        <v>331</v>
      </c>
      <c r="J2107" s="277">
        <f t="shared" si="104"/>
        <v>8324</v>
      </c>
      <c r="K2107" s="277">
        <f t="shared" si="104"/>
        <v>331</v>
      </c>
    </row>
    <row r="2108" spans="1:11" ht="28.95" customHeight="1" x14ac:dyDescent="0.3">
      <c r="A2108" s="314">
        <f t="shared" si="105"/>
        <v>2006</v>
      </c>
      <c r="B2108" s="272" t="s">
        <v>1819</v>
      </c>
      <c r="C2108" s="320">
        <v>51.166999999999987</v>
      </c>
      <c r="D2108" s="272"/>
      <c r="E2108" s="274" t="s">
        <v>5625</v>
      </c>
      <c r="F2108" s="272" t="s">
        <v>1719</v>
      </c>
      <c r="G2108" s="272" t="s">
        <v>3515</v>
      </c>
      <c r="H2108" s="293">
        <v>5909</v>
      </c>
      <c r="I2108" s="294">
        <v>321</v>
      </c>
      <c r="J2108" s="277">
        <f t="shared" si="104"/>
        <v>5909</v>
      </c>
      <c r="K2108" s="277">
        <f t="shared" si="104"/>
        <v>321</v>
      </c>
    </row>
    <row r="2109" spans="1:11" ht="28.95" customHeight="1" x14ac:dyDescent="0.3">
      <c r="A2109" s="314">
        <f t="shared" si="105"/>
        <v>2007</v>
      </c>
      <c r="B2109" s="272"/>
      <c r="C2109" s="320">
        <v>51.167999999999985</v>
      </c>
      <c r="D2109" s="272" t="s">
        <v>1114</v>
      </c>
      <c r="E2109" s="274" t="s">
        <v>5626</v>
      </c>
      <c r="F2109" s="272" t="s">
        <v>1722</v>
      </c>
      <c r="G2109" s="272" t="s">
        <v>4025</v>
      </c>
      <c r="H2109" s="293">
        <v>112</v>
      </c>
      <c r="I2109" s="294">
        <v>0</v>
      </c>
      <c r="J2109" s="277">
        <f t="shared" si="104"/>
        <v>112</v>
      </c>
      <c r="K2109" s="277">
        <f t="shared" si="104"/>
        <v>0</v>
      </c>
    </row>
    <row r="2110" spans="1:11" ht="28.95" customHeight="1" x14ac:dyDescent="0.3">
      <c r="A2110" s="272"/>
      <c r="B2110" s="272" t="s">
        <v>1794</v>
      </c>
      <c r="C2110" s="306">
        <v>51.168999999999997</v>
      </c>
      <c r="D2110" s="282" t="s">
        <v>1460</v>
      </c>
      <c r="E2110" s="274" t="s">
        <v>5627</v>
      </c>
      <c r="F2110" s="272" t="s">
        <v>1719</v>
      </c>
      <c r="G2110" s="272"/>
      <c r="H2110" s="293"/>
      <c r="I2110" s="294"/>
      <c r="J2110" s="277">
        <f t="shared" si="104"/>
        <v>0</v>
      </c>
      <c r="K2110" s="277">
        <f t="shared" si="104"/>
        <v>0</v>
      </c>
    </row>
    <row r="2111" spans="1:11" ht="28.95" customHeight="1" x14ac:dyDescent="0.3">
      <c r="A2111" s="272"/>
      <c r="B2111" s="272"/>
      <c r="C2111" s="306"/>
      <c r="D2111" s="282"/>
      <c r="E2111" s="274" t="s">
        <v>5628</v>
      </c>
      <c r="F2111" s="282"/>
      <c r="G2111" s="272"/>
      <c r="H2111" s="293"/>
      <c r="I2111" s="294"/>
      <c r="J2111" s="277">
        <f t="shared" si="104"/>
        <v>0</v>
      </c>
      <c r="K2111" s="277">
        <f t="shared" si="104"/>
        <v>0</v>
      </c>
    </row>
    <row r="2112" spans="1:11" ht="28.95" customHeight="1" x14ac:dyDescent="0.3">
      <c r="A2112" s="314">
        <f>A2109+1</f>
        <v>2008</v>
      </c>
      <c r="B2112" s="282"/>
      <c r="C2112" s="306"/>
      <c r="D2112" s="282"/>
      <c r="E2112" s="274" t="s">
        <v>5629</v>
      </c>
      <c r="F2112" s="282"/>
      <c r="G2112" s="272" t="s">
        <v>3464</v>
      </c>
      <c r="H2112" s="293">
        <v>1839</v>
      </c>
      <c r="I2112" s="294">
        <v>540</v>
      </c>
      <c r="J2112" s="277">
        <f t="shared" si="104"/>
        <v>1839</v>
      </c>
      <c r="K2112" s="277">
        <f t="shared" si="104"/>
        <v>540</v>
      </c>
    </row>
    <row r="2113" spans="1:11" ht="28.95" customHeight="1" x14ac:dyDescent="0.3">
      <c r="A2113" s="314">
        <f>A2112+1</f>
        <v>2009</v>
      </c>
      <c r="B2113" s="282"/>
      <c r="C2113" s="307">
        <v>51.17</v>
      </c>
      <c r="D2113" s="282"/>
      <c r="E2113" s="274" t="s">
        <v>5630</v>
      </c>
      <c r="F2113" s="282"/>
      <c r="G2113" s="272" t="s">
        <v>3515</v>
      </c>
      <c r="H2113" s="293">
        <v>10604</v>
      </c>
      <c r="I2113" s="294">
        <v>2738</v>
      </c>
      <c r="J2113" s="277">
        <f t="shared" si="104"/>
        <v>10604</v>
      </c>
      <c r="K2113" s="277">
        <f t="shared" si="104"/>
        <v>2738</v>
      </c>
    </row>
    <row r="2114" spans="1:11" ht="28.95" customHeight="1" x14ac:dyDescent="0.3">
      <c r="A2114" s="314">
        <f>A2113+1</f>
        <v>2010</v>
      </c>
      <c r="B2114" s="282"/>
      <c r="C2114" s="306">
        <v>51.170999999999999</v>
      </c>
      <c r="D2114" s="282"/>
      <c r="E2114" s="274" t="s">
        <v>5631</v>
      </c>
      <c r="F2114" s="282"/>
      <c r="G2114" s="272" t="s">
        <v>3515</v>
      </c>
      <c r="H2114" s="293">
        <v>57157</v>
      </c>
      <c r="I2114" s="294">
        <v>0</v>
      </c>
      <c r="J2114" s="277">
        <f t="shared" si="104"/>
        <v>57157</v>
      </c>
      <c r="K2114" s="277">
        <f t="shared" si="104"/>
        <v>0</v>
      </c>
    </row>
    <row r="2115" spans="1:11" ht="28.95" customHeight="1" x14ac:dyDescent="0.3">
      <c r="A2115" s="272"/>
      <c r="B2115" s="272" t="s">
        <v>1794</v>
      </c>
      <c r="C2115" s="307"/>
      <c r="D2115" s="282" t="s">
        <v>1460</v>
      </c>
      <c r="E2115" s="274" t="s">
        <v>5632</v>
      </c>
      <c r="F2115" s="272" t="s">
        <v>1719</v>
      </c>
      <c r="G2115" s="272"/>
      <c r="H2115" s="293"/>
      <c r="I2115" s="294"/>
      <c r="J2115" s="277">
        <f t="shared" si="104"/>
        <v>0</v>
      </c>
      <c r="K2115" s="277">
        <f t="shared" si="104"/>
        <v>0</v>
      </c>
    </row>
    <row r="2116" spans="1:11" ht="28.95" customHeight="1" x14ac:dyDescent="0.3">
      <c r="A2116" s="314">
        <f>A2114+1</f>
        <v>2011</v>
      </c>
      <c r="B2116" s="282"/>
      <c r="C2116" s="306">
        <v>51.171999999999997</v>
      </c>
      <c r="D2116" s="282"/>
      <c r="E2116" s="274" t="s">
        <v>5633</v>
      </c>
      <c r="F2116" s="282"/>
      <c r="G2116" s="272" t="s">
        <v>3464</v>
      </c>
      <c r="H2116" s="293">
        <v>1936</v>
      </c>
      <c r="I2116" s="294">
        <v>540</v>
      </c>
      <c r="J2116" s="277">
        <f t="shared" si="104"/>
        <v>1936</v>
      </c>
      <c r="K2116" s="277">
        <f t="shared" si="104"/>
        <v>540</v>
      </c>
    </row>
    <row r="2117" spans="1:11" ht="28.95" customHeight="1" x14ac:dyDescent="0.3">
      <c r="A2117" s="314">
        <f t="shared" ref="A2117:A2154" si="106">A2116+1</f>
        <v>2012</v>
      </c>
      <c r="B2117" s="282"/>
      <c r="C2117" s="306">
        <v>51.173000000000002</v>
      </c>
      <c r="D2117" s="282"/>
      <c r="E2117" s="274" t="s">
        <v>5634</v>
      </c>
      <c r="F2117" s="272" t="s">
        <v>1719</v>
      </c>
      <c r="G2117" s="272" t="s">
        <v>3515</v>
      </c>
      <c r="H2117" s="293">
        <v>15374</v>
      </c>
      <c r="I2117" s="294">
        <v>2738</v>
      </c>
      <c r="J2117" s="277">
        <f t="shared" ref="J2117:K2180" si="107">ROUNDUP(H2117,0)</f>
        <v>15374</v>
      </c>
      <c r="K2117" s="277">
        <f t="shared" si="107"/>
        <v>2738</v>
      </c>
    </row>
    <row r="2118" spans="1:11" ht="28.95" customHeight="1" x14ac:dyDescent="0.3">
      <c r="A2118" s="314">
        <f t="shared" si="106"/>
        <v>2013</v>
      </c>
      <c r="B2118" s="272" t="s">
        <v>1794</v>
      </c>
      <c r="C2118" s="307">
        <v>51.173999999999999</v>
      </c>
      <c r="D2118" s="282" t="s">
        <v>1460</v>
      </c>
      <c r="E2118" s="274" t="s">
        <v>5635</v>
      </c>
      <c r="F2118" s="272" t="s">
        <v>1719</v>
      </c>
      <c r="G2118" s="272" t="s">
        <v>3515</v>
      </c>
      <c r="H2118" s="293">
        <v>10453</v>
      </c>
      <c r="I2118" s="294">
        <v>1277</v>
      </c>
      <c r="J2118" s="277">
        <f t="shared" si="107"/>
        <v>10453</v>
      </c>
      <c r="K2118" s="277">
        <f t="shared" si="107"/>
        <v>1277</v>
      </c>
    </row>
    <row r="2119" spans="1:11" ht="28.95" customHeight="1" x14ac:dyDescent="0.3">
      <c r="A2119" s="314">
        <f t="shared" si="106"/>
        <v>2014</v>
      </c>
      <c r="B2119" s="272" t="s">
        <v>1794</v>
      </c>
      <c r="C2119" s="307">
        <v>51.174999999999997</v>
      </c>
      <c r="D2119" s="282" t="s">
        <v>1460</v>
      </c>
      <c r="E2119" s="274" t="s">
        <v>5636</v>
      </c>
      <c r="F2119" s="272" t="s">
        <v>1719</v>
      </c>
      <c r="G2119" s="272" t="s">
        <v>3437</v>
      </c>
      <c r="H2119" s="293">
        <v>10189</v>
      </c>
      <c r="I2119" s="294">
        <v>1523.25</v>
      </c>
      <c r="J2119" s="277">
        <f t="shared" si="107"/>
        <v>10189</v>
      </c>
      <c r="K2119" s="277">
        <f t="shared" si="107"/>
        <v>1524</v>
      </c>
    </row>
    <row r="2120" spans="1:11" ht="28.95" customHeight="1" x14ac:dyDescent="0.3">
      <c r="A2120" s="314">
        <f t="shared" si="106"/>
        <v>2015</v>
      </c>
      <c r="B2120" s="272" t="s">
        <v>1794</v>
      </c>
      <c r="C2120" s="307">
        <v>51.176000000000002</v>
      </c>
      <c r="D2120" s="282" t="s">
        <v>1460</v>
      </c>
      <c r="E2120" s="274" t="s">
        <v>5637</v>
      </c>
      <c r="F2120" s="272" t="s">
        <v>1719</v>
      </c>
      <c r="G2120" s="272" t="s">
        <v>3437</v>
      </c>
      <c r="H2120" s="293">
        <v>3908</v>
      </c>
      <c r="I2120" s="294">
        <v>406.2</v>
      </c>
      <c r="J2120" s="277">
        <f t="shared" si="107"/>
        <v>3908</v>
      </c>
      <c r="K2120" s="277">
        <f t="shared" si="107"/>
        <v>407</v>
      </c>
    </row>
    <row r="2121" spans="1:11" ht="28.95" customHeight="1" x14ac:dyDescent="0.3">
      <c r="A2121" s="314">
        <f t="shared" si="106"/>
        <v>2016</v>
      </c>
      <c r="B2121" s="272" t="s">
        <v>1794</v>
      </c>
      <c r="C2121" s="307">
        <v>51.177</v>
      </c>
      <c r="D2121" s="282" t="s">
        <v>1460</v>
      </c>
      <c r="E2121" s="274" t="s">
        <v>5638</v>
      </c>
      <c r="F2121" s="272" t="s">
        <v>1719</v>
      </c>
      <c r="G2121" s="272" t="s">
        <v>3437</v>
      </c>
      <c r="H2121" s="293">
        <v>2041</v>
      </c>
      <c r="I2121" s="294">
        <v>270.8</v>
      </c>
      <c r="J2121" s="277">
        <f t="shared" si="107"/>
        <v>2041</v>
      </c>
      <c r="K2121" s="277">
        <f t="shared" si="107"/>
        <v>271</v>
      </c>
    </row>
    <row r="2122" spans="1:11" ht="28.95" customHeight="1" x14ac:dyDescent="0.3">
      <c r="A2122" s="314">
        <f t="shared" si="106"/>
        <v>2017</v>
      </c>
      <c r="B2122" s="272" t="s">
        <v>1820</v>
      </c>
      <c r="C2122" s="307">
        <v>51.177999999999997</v>
      </c>
      <c r="D2122" s="282" t="s">
        <v>1472</v>
      </c>
      <c r="E2122" s="274" t="s">
        <v>5639</v>
      </c>
      <c r="F2122" s="272" t="s">
        <v>5640</v>
      </c>
      <c r="G2122" s="272" t="s">
        <v>3438</v>
      </c>
      <c r="H2122" s="293">
        <v>7424</v>
      </c>
      <c r="I2122" s="294">
        <v>37</v>
      </c>
      <c r="J2122" s="277">
        <f t="shared" si="107"/>
        <v>7424</v>
      </c>
      <c r="K2122" s="277">
        <f t="shared" si="107"/>
        <v>37</v>
      </c>
    </row>
    <row r="2123" spans="1:11" ht="28.95" customHeight="1" x14ac:dyDescent="0.3">
      <c r="A2123" s="314">
        <f t="shared" si="106"/>
        <v>2018</v>
      </c>
      <c r="B2123" s="272" t="s">
        <v>1736</v>
      </c>
      <c r="C2123" s="307">
        <v>51.179000000000002</v>
      </c>
      <c r="D2123" s="282" t="s">
        <v>1472</v>
      </c>
      <c r="E2123" s="274" t="s">
        <v>5641</v>
      </c>
      <c r="F2123" s="272" t="s">
        <v>1723</v>
      </c>
      <c r="G2123" s="272" t="s">
        <v>3437</v>
      </c>
      <c r="H2123" s="293">
        <v>1352</v>
      </c>
      <c r="I2123" s="294">
        <v>378</v>
      </c>
      <c r="J2123" s="277">
        <f t="shared" si="107"/>
        <v>1352</v>
      </c>
      <c r="K2123" s="277">
        <f t="shared" si="107"/>
        <v>378</v>
      </c>
    </row>
    <row r="2124" spans="1:11" ht="28.95" customHeight="1" x14ac:dyDescent="0.3">
      <c r="A2124" s="314">
        <f t="shared" si="106"/>
        <v>2019</v>
      </c>
      <c r="B2124" s="272" t="s">
        <v>1736</v>
      </c>
      <c r="C2124" s="307">
        <v>51.18</v>
      </c>
      <c r="D2124" s="282" t="s">
        <v>1472</v>
      </c>
      <c r="E2124" s="274" t="s">
        <v>5642</v>
      </c>
      <c r="F2124" s="272" t="s">
        <v>1724</v>
      </c>
      <c r="G2124" s="272" t="s">
        <v>3437</v>
      </c>
      <c r="H2124" s="293">
        <v>405</v>
      </c>
      <c r="I2124" s="294">
        <v>0</v>
      </c>
      <c r="J2124" s="277">
        <f t="shared" si="107"/>
        <v>405</v>
      </c>
      <c r="K2124" s="277">
        <f t="shared" si="107"/>
        <v>0</v>
      </c>
    </row>
    <row r="2125" spans="1:11" ht="28.95" customHeight="1" x14ac:dyDescent="0.3">
      <c r="A2125" s="314">
        <f t="shared" si="106"/>
        <v>2020</v>
      </c>
      <c r="B2125" s="272" t="s">
        <v>1820</v>
      </c>
      <c r="C2125" s="273">
        <v>51.180999999999997</v>
      </c>
      <c r="D2125" s="272"/>
      <c r="E2125" s="274" t="s">
        <v>5643</v>
      </c>
      <c r="F2125" s="272" t="s">
        <v>1719</v>
      </c>
      <c r="G2125" s="272" t="s">
        <v>5644</v>
      </c>
      <c r="H2125" s="293">
        <v>12770</v>
      </c>
      <c r="I2125" s="294">
        <v>80</v>
      </c>
      <c r="J2125" s="277">
        <f t="shared" si="107"/>
        <v>12770</v>
      </c>
      <c r="K2125" s="277">
        <f t="shared" si="107"/>
        <v>80</v>
      </c>
    </row>
    <row r="2126" spans="1:11" ht="28.95" customHeight="1" x14ac:dyDescent="0.3">
      <c r="A2126" s="314">
        <f t="shared" si="106"/>
        <v>2021</v>
      </c>
      <c r="B2126" s="272"/>
      <c r="C2126" s="273">
        <v>51.182000000000002</v>
      </c>
      <c r="D2126" s="272"/>
      <c r="E2126" s="274" t="s">
        <v>5645</v>
      </c>
      <c r="F2126" s="272" t="s">
        <v>1719</v>
      </c>
      <c r="G2126" s="272" t="s">
        <v>3685</v>
      </c>
      <c r="H2126" s="293">
        <v>4404</v>
      </c>
      <c r="I2126" s="294">
        <v>71</v>
      </c>
      <c r="J2126" s="277">
        <f t="shared" si="107"/>
        <v>4404</v>
      </c>
      <c r="K2126" s="277">
        <f t="shared" si="107"/>
        <v>71</v>
      </c>
    </row>
    <row r="2127" spans="1:11" ht="28.95" customHeight="1" x14ac:dyDescent="0.3">
      <c r="A2127" s="314">
        <f t="shared" si="106"/>
        <v>2022</v>
      </c>
      <c r="B2127" s="272"/>
      <c r="C2127" s="273">
        <v>51.183</v>
      </c>
      <c r="D2127" s="272"/>
      <c r="E2127" s="274" t="s">
        <v>5646</v>
      </c>
      <c r="F2127" s="272" t="s">
        <v>1719</v>
      </c>
      <c r="G2127" s="272" t="s">
        <v>3685</v>
      </c>
      <c r="H2127" s="293">
        <v>6153</v>
      </c>
      <c r="I2127" s="294">
        <v>67</v>
      </c>
      <c r="J2127" s="277">
        <f t="shared" si="107"/>
        <v>6153</v>
      </c>
      <c r="K2127" s="277">
        <f t="shared" si="107"/>
        <v>67</v>
      </c>
    </row>
    <row r="2128" spans="1:11" ht="28.95" customHeight="1" x14ac:dyDescent="0.3">
      <c r="A2128" s="314">
        <f t="shared" si="106"/>
        <v>2023</v>
      </c>
      <c r="B2128" s="272"/>
      <c r="C2128" s="273">
        <v>51.183999999999997</v>
      </c>
      <c r="D2128" s="272"/>
      <c r="E2128" s="274" t="s">
        <v>5647</v>
      </c>
      <c r="F2128" s="272" t="s">
        <v>1719</v>
      </c>
      <c r="G2128" s="272" t="s">
        <v>3685</v>
      </c>
      <c r="H2128" s="293">
        <v>7695</v>
      </c>
      <c r="I2128" s="294">
        <v>95</v>
      </c>
      <c r="J2128" s="277">
        <f t="shared" si="107"/>
        <v>7695</v>
      </c>
      <c r="K2128" s="277">
        <f t="shared" si="107"/>
        <v>95</v>
      </c>
    </row>
    <row r="2129" spans="1:11" ht="28.95" customHeight="1" x14ac:dyDescent="0.3">
      <c r="A2129" s="314">
        <f t="shared" si="106"/>
        <v>2024</v>
      </c>
      <c r="B2129" s="272"/>
      <c r="C2129" s="273">
        <v>51.185000000000002</v>
      </c>
      <c r="D2129" s="272"/>
      <c r="E2129" s="274" t="s">
        <v>5648</v>
      </c>
      <c r="F2129" s="272" t="s">
        <v>1719</v>
      </c>
      <c r="G2129" s="272" t="s">
        <v>3685</v>
      </c>
      <c r="H2129" s="293">
        <v>6452</v>
      </c>
      <c r="I2129" s="294">
        <v>52</v>
      </c>
      <c r="J2129" s="277">
        <f t="shared" si="107"/>
        <v>6452</v>
      </c>
      <c r="K2129" s="277">
        <f t="shared" si="107"/>
        <v>52</v>
      </c>
    </row>
    <row r="2130" spans="1:11" ht="28.95" customHeight="1" x14ac:dyDescent="0.3">
      <c r="A2130" s="314">
        <f t="shared" si="106"/>
        <v>2025</v>
      </c>
      <c r="B2130" s="272"/>
      <c r="C2130" s="273">
        <v>51.186</v>
      </c>
      <c r="D2130" s="272"/>
      <c r="E2130" s="274" t="s">
        <v>5649</v>
      </c>
      <c r="F2130" s="272" t="s">
        <v>1719</v>
      </c>
      <c r="G2130" s="272" t="s">
        <v>3685</v>
      </c>
      <c r="H2130" s="293">
        <v>11066</v>
      </c>
      <c r="I2130" s="294">
        <v>66</v>
      </c>
      <c r="J2130" s="277">
        <f t="shared" si="107"/>
        <v>11066</v>
      </c>
      <c r="K2130" s="277">
        <f t="shared" si="107"/>
        <v>66</v>
      </c>
    </row>
    <row r="2131" spans="1:11" ht="28.95" customHeight="1" x14ac:dyDescent="0.3">
      <c r="A2131" s="314">
        <f t="shared" si="106"/>
        <v>2026</v>
      </c>
      <c r="B2131" s="272" t="s">
        <v>1821</v>
      </c>
      <c r="C2131" s="306">
        <v>51.186999999999998</v>
      </c>
      <c r="D2131" s="282"/>
      <c r="E2131" s="274" t="s">
        <v>5650</v>
      </c>
      <c r="F2131" s="272" t="s">
        <v>1719</v>
      </c>
      <c r="G2131" s="272" t="s">
        <v>3515</v>
      </c>
      <c r="H2131" s="293">
        <v>3971</v>
      </c>
      <c r="I2131" s="294">
        <v>481</v>
      </c>
      <c r="J2131" s="277">
        <f t="shared" si="107"/>
        <v>3971</v>
      </c>
      <c r="K2131" s="277">
        <f t="shared" si="107"/>
        <v>481</v>
      </c>
    </row>
    <row r="2132" spans="1:11" ht="28.95" customHeight="1" x14ac:dyDescent="0.3">
      <c r="A2132" s="314">
        <f t="shared" si="106"/>
        <v>2027</v>
      </c>
      <c r="B2132" s="272" t="s">
        <v>1821</v>
      </c>
      <c r="C2132" s="306">
        <v>51.188000000000002</v>
      </c>
      <c r="D2132" s="282"/>
      <c r="E2132" s="274" t="s">
        <v>5651</v>
      </c>
      <c r="F2132" s="272" t="s">
        <v>1719</v>
      </c>
      <c r="G2132" s="272" t="s">
        <v>3515</v>
      </c>
      <c r="H2132" s="293">
        <v>5025</v>
      </c>
      <c r="I2132" s="294">
        <v>481</v>
      </c>
      <c r="J2132" s="277">
        <f t="shared" si="107"/>
        <v>5025</v>
      </c>
      <c r="K2132" s="277">
        <f t="shared" si="107"/>
        <v>481</v>
      </c>
    </row>
    <row r="2133" spans="1:11" ht="28.95" customHeight="1" x14ac:dyDescent="0.3">
      <c r="A2133" s="314">
        <f t="shared" si="106"/>
        <v>2028</v>
      </c>
      <c r="B2133" s="272" t="s">
        <v>1821</v>
      </c>
      <c r="C2133" s="306">
        <v>51.189</v>
      </c>
      <c r="D2133" s="282"/>
      <c r="E2133" s="274" t="s">
        <v>5652</v>
      </c>
      <c r="F2133" s="272" t="s">
        <v>1719</v>
      </c>
      <c r="G2133" s="272" t="s">
        <v>3515</v>
      </c>
      <c r="H2133" s="293">
        <v>5444</v>
      </c>
      <c r="I2133" s="294">
        <v>481</v>
      </c>
      <c r="J2133" s="277">
        <f t="shared" si="107"/>
        <v>5444</v>
      </c>
      <c r="K2133" s="277">
        <f t="shared" si="107"/>
        <v>481</v>
      </c>
    </row>
    <row r="2134" spans="1:11" ht="28.95" customHeight="1" x14ac:dyDescent="0.3">
      <c r="A2134" s="314">
        <f t="shared" si="106"/>
        <v>2029</v>
      </c>
      <c r="B2134" s="272" t="s">
        <v>1821</v>
      </c>
      <c r="C2134" s="307">
        <v>51.19</v>
      </c>
      <c r="D2134" s="282"/>
      <c r="E2134" s="274" t="s">
        <v>5653</v>
      </c>
      <c r="F2134" s="272" t="s">
        <v>1719</v>
      </c>
      <c r="G2134" s="272" t="s">
        <v>3515</v>
      </c>
      <c r="H2134" s="293">
        <v>6119</v>
      </c>
      <c r="I2134" s="294">
        <v>481</v>
      </c>
      <c r="J2134" s="277">
        <f t="shared" si="107"/>
        <v>6119</v>
      </c>
      <c r="K2134" s="277">
        <f t="shared" si="107"/>
        <v>481</v>
      </c>
    </row>
    <row r="2135" spans="1:11" ht="28.95" customHeight="1" x14ac:dyDescent="0.3">
      <c r="A2135" s="314">
        <f t="shared" si="106"/>
        <v>2030</v>
      </c>
      <c r="B2135" s="272" t="s">
        <v>5654</v>
      </c>
      <c r="C2135" s="306">
        <v>51.191000000000003</v>
      </c>
      <c r="D2135" s="282"/>
      <c r="E2135" s="274" t="s">
        <v>5655</v>
      </c>
      <c r="F2135" s="272" t="s">
        <v>1719</v>
      </c>
      <c r="G2135" s="272" t="s">
        <v>3515</v>
      </c>
      <c r="H2135" s="293">
        <v>282</v>
      </c>
      <c r="I2135" s="294">
        <v>155</v>
      </c>
      <c r="J2135" s="277">
        <f t="shared" si="107"/>
        <v>282</v>
      </c>
      <c r="K2135" s="277">
        <f t="shared" si="107"/>
        <v>155</v>
      </c>
    </row>
    <row r="2136" spans="1:11" ht="28.95" customHeight="1" x14ac:dyDescent="0.3">
      <c r="A2136" s="314">
        <f t="shared" si="106"/>
        <v>2031</v>
      </c>
      <c r="B2136" s="272" t="s">
        <v>5654</v>
      </c>
      <c r="C2136" s="306">
        <v>51.192</v>
      </c>
      <c r="D2136" s="282"/>
      <c r="E2136" s="274" t="s">
        <v>5656</v>
      </c>
      <c r="F2136" s="272" t="s">
        <v>1719</v>
      </c>
      <c r="G2136" s="272" t="s">
        <v>3515</v>
      </c>
      <c r="H2136" s="293">
        <v>8598</v>
      </c>
      <c r="I2136" s="294">
        <v>188</v>
      </c>
      <c r="J2136" s="277">
        <f t="shared" si="107"/>
        <v>8598</v>
      </c>
      <c r="K2136" s="277">
        <f t="shared" si="107"/>
        <v>188</v>
      </c>
    </row>
    <row r="2137" spans="1:11" ht="28.95" customHeight="1" x14ac:dyDescent="0.3">
      <c r="A2137" s="314">
        <f t="shared" si="106"/>
        <v>2032</v>
      </c>
      <c r="B2137" s="272" t="s">
        <v>1823</v>
      </c>
      <c r="C2137" s="306">
        <v>51.192999999999998</v>
      </c>
      <c r="D2137" s="282"/>
      <c r="E2137" s="274" t="s">
        <v>992</v>
      </c>
      <c r="F2137" s="272" t="s">
        <v>1719</v>
      </c>
      <c r="G2137" s="272" t="s">
        <v>3464</v>
      </c>
      <c r="H2137" s="293">
        <v>3377</v>
      </c>
      <c r="I2137" s="294">
        <v>409</v>
      </c>
      <c r="J2137" s="277">
        <f t="shared" si="107"/>
        <v>3377</v>
      </c>
      <c r="K2137" s="277">
        <f t="shared" si="107"/>
        <v>409</v>
      </c>
    </row>
    <row r="2138" spans="1:11" ht="28.95" customHeight="1" x14ac:dyDescent="0.3">
      <c r="A2138" s="314">
        <f t="shared" si="106"/>
        <v>2033</v>
      </c>
      <c r="B2138" s="272" t="s">
        <v>1823</v>
      </c>
      <c r="C2138" s="306">
        <v>51.194000000000003</v>
      </c>
      <c r="D2138" s="282"/>
      <c r="E2138" s="274" t="s">
        <v>5657</v>
      </c>
      <c r="F2138" s="272" t="s">
        <v>1719</v>
      </c>
      <c r="G2138" s="272" t="s">
        <v>3464</v>
      </c>
      <c r="H2138" s="293">
        <v>4867</v>
      </c>
      <c r="I2138" s="294">
        <v>523</v>
      </c>
      <c r="J2138" s="277">
        <f t="shared" si="107"/>
        <v>4867</v>
      </c>
      <c r="K2138" s="277">
        <f t="shared" si="107"/>
        <v>523</v>
      </c>
    </row>
    <row r="2139" spans="1:11" ht="28.95" customHeight="1" x14ac:dyDescent="0.3">
      <c r="A2139" s="314">
        <f t="shared" si="106"/>
        <v>2034</v>
      </c>
      <c r="B2139" s="282" t="s">
        <v>1822</v>
      </c>
      <c r="C2139" s="307">
        <v>51.228000000000002</v>
      </c>
      <c r="D2139" s="272" t="s">
        <v>5658</v>
      </c>
      <c r="E2139" s="274" t="s">
        <v>5659</v>
      </c>
      <c r="F2139" s="272" t="s">
        <v>5658</v>
      </c>
      <c r="G2139" s="272"/>
      <c r="H2139" s="293"/>
      <c r="I2139" s="294"/>
      <c r="J2139" s="277">
        <f t="shared" si="107"/>
        <v>0</v>
      </c>
      <c r="K2139" s="277">
        <f t="shared" si="107"/>
        <v>0</v>
      </c>
    </row>
    <row r="2140" spans="1:11" ht="28.95" customHeight="1" x14ac:dyDescent="0.3">
      <c r="A2140" s="314">
        <f t="shared" si="106"/>
        <v>2035</v>
      </c>
      <c r="B2140" s="282" t="s">
        <v>1822</v>
      </c>
      <c r="C2140" s="320" t="s">
        <v>994</v>
      </c>
      <c r="D2140" s="272" t="s">
        <v>5658</v>
      </c>
      <c r="E2140" s="274" t="s">
        <v>5660</v>
      </c>
      <c r="F2140" s="272" t="s">
        <v>5658</v>
      </c>
      <c r="G2140" s="282" t="s">
        <v>3437</v>
      </c>
      <c r="H2140" s="293">
        <v>7203</v>
      </c>
      <c r="I2140" s="294">
        <v>2000</v>
      </c>
      <c r="J2140" s="277">
        <f t="shared" si="107"/>
        <v>7203</v>
      </c>
      <c r="K2140" s="277">
        <f t="shared" si="107"/>
        <v>2000</v>
      </c>
    </row>
    <row r="2141" spans="1:11" ht="28.95" customHeight="1" x14ac:dyDescent="0.3">
      <c r="A2141" s="314">
        <f t="shared" si="106"/>
        <v>2036</v>
      </c>
      <c r="B2141" s="282" t="s">
        <v>1822</v>
      </c>
      <c r="C2141" s="307" t="s">
        <v>996</v>
      </c>
      <c r="D2141" s="272" t="s">
        <v>5658</v>
      </c>
      <c r="E2141" s="274" t="s">
        <v>5661</v>
      </c>
      <c r="F2141" s="272" t="s">
        <v>5658</v>
      </c>
      <c r="G2141" s="282" t="s">
        <v>3437</v>
      </c>
      <c r="H2141" s="293">
        <v>9746</v>
      </c>
      <c r="I2141" s="294">
        <v>2500</v>
      </c>
      <c r="J2141" s="277">
        <f t="shared" si="107"/>
        <v>9746</v>
      </c>
      <c r="K2141" s="277">
        <f t="shared" si="107"/>
        <v>2500</v>
      </c>
    </row>
    <row r="2142" spans="1:11" ht="28.95" customHeight="1" x14ac:dyDescent="0.3">
      <c r="A2142" s="314">
        <f t="shared" si="106"/>
        <v>2037</v>
      </c>
      <c r="B2142" s="282" t="s">
        <v>1822</v>
      </c>
      <c r="C2142" s="307" t="s">
        <v>998</v>
      </c>
      <c r="D2142" s="272" t="s">
        <v>5658</v>
      </c>
      <c r="E2142" s="274" t="s">
        <v>5662</v>
      </c>
      <c r="F2142" s="272" t="s">
        <v>5658</v>
      </c>
      <c r="G2142" s="282" t="s">
        <v>3437</v>
      </c>
      <c r="H2142" s="293">
        <v>10381</v>
      </c>
      <c r="I2142" s="294">
        <v>3000</v>
      </c>
      <c r="J2142" s="277">
        <f t="shared" si="107"/>
        <v>10381</v>
      </c>
      <c r="K2142" s="277">
        <f t="shared" si="107"/>
        <v>3000</v>
      </c>
    </row>
    <row r="2143" spans="1:11" ht="28.95" customHeight="1" x14ac:dyDescent="0.3">
      <c r="A2143" s="314">
        <f t="shared" si="106"/>
        <v>2038</v>
      </c>
      <c r="B2143" s="282" t="s">
        <v>1822</v>
      </c>
      <c r="C2143" s="307" t="s">
        <v>1000</v>
      </c>
      <c r="D2143" s="272" t="s">
        <v>5658</v>
      </c>
      <c r="E2143" s="274" t="s">
        <v>5663</v>
      </c>
      <c r="F2143" s="272" t="s">
        <v>5658</v>
      </c>
      <c r="G2143" s="282" t="s">
        <v>3437</v>
      </c>
      <c r="H2143" s="293">
        <v>14195</v>
      </c>
      <c r="I2143" s="294">
        <v>3500</v>
      </c>
      <c r="J2143" s="277">
        <f t="shared" si="107"/>
        <v>14195</v>
      </c>
      <c r="K2143" s="277">
        <f t="shared" si="107"/>
        <v>3500</v>
      </c>
    </row>
    <row r="2144" spans="1:11" ht="28.95" customHeight="1" x14ac:dyDescent="0.3">
      <c r="A2144" s="314">
        <f t="shared" si="106"/>
        <v>2039</v>
      </c>
      <c r="B2144" s="282" t="s">
        <v>1822</v>
      </c>
      <c r="C2144" s="307" t="s">
        <v>1002</v>
      </c>
      <c r="D2144" s="272" t="s">
        <v>5658</v>
      </c>
      <c r="E2144" s="274" t="s">
        <v>5664</v>
      </c>
      <c r="F2144" s="272" t="s">
        <v>5658</v>
      </c>
      <c r="G2144" s="282" t="s">
        <v>3437</v>
      </c>
      <c r="H2144" s="293">
        <v>20275</v>
      </c>
      <c r="I2144" s="294">
        <v>4000</v>
      </c>
      <c r="J2144" s="277">
        <f t="shared" si="107"/>
        <v>20275</v>
      </c>
      <c r="K2144" s="277">
        <f t="shared" si="107"/>
        <v>4000</v>
      </c>
    </row>
    <row r="2145" spans="1:11" ht="28.95" customHeight="1" x14ac:dyDescent="0.3">
      <c r="A2145" s="314">
        <f t="shared" si="106"/>
        <v>2040</v>
      </c>
      <c r="B2145" s="282" t="s">
        <v>1824</v>
      </c>
      <c r="C2145" s="307">
        <v>51.228999999999999</v>
      </c>
      <c r="D2145" s="272" t="s">
        <v>5658</v>
      </c>
      <c r="E2145" s="274" t="s">
        <v>5665</v>
      </c>
      <c r="F2145" s="272" t="s">
        <v>5658</v>
      </c>
      <c r="G2145" s="272" t="s">
        <v>5666</v>
      </c>
      <c r="H2145" s="293">
        <v>8500</v>
      </c>
      <c r="I2145" s="294">
        <v>0</v>
      </c>
      <c r="J2145" s="277">
        <f t="shared" si="107"/>
        <v>8500</v>
      </c>
      <c r="K2145" s="277">
        <f t="shared" si="107"/>
        <v>0</v>
      </c>
    </row>
    <row r="2146" spans="1:11" ht="28.95" customHeight="1" x14ac:dyDescent="0.3">
      <c r="A2146" s="314">
        <f t="shared" si="106"/>
        <v>2041</v>
      </c>
      <c r="B2146" s="282" t="s">
        <v>1824</v>
      </c>
      <c r="C2146" s="307" t="s">
        <v>1005</v>
      </c>
      <c r="D2146" s="272" t="s">
        <v>5658</v>
      </c>
      <c r="E2146" s="274" t="s">
        <v>5667</v>
      </c>
      <c r="F2146" s="272" t="s">
        <v>5658</v>
      </c>
      <c r="G2146" s="272" t="s">
        <v>5668</v>
      </c>
      <c r="H2146" s="293">
        <v>22500</v>
      </c>
      <c r="I2146" s="294">
        <v>0</v>
      </c>
      <c r="J2146" s="277">
        <f t="shared" si="107"/>
        <v>22500</v>
      </c>
      <c r="K2146" s="277">
        <f t="shared" si="107"/>
        <v>0</v>
      </c>
    </row>
    <row r="2147" spans="1:11" ht="28.95" customHeight="1" x14ac:dyDescent="0.3">
      <c r="A2147" s="314">
        <f t="shared" si="106"/>
        <v>2042</v>
      </c>
      <c r="B2147" s="282" t="s">
        <v>1824</v>
      </c>
      <c r="C2147" s="307">
        <v>51.23</v>
      </c>
      <c r="D2147" s="272" t="s">
        <v>5658</v>
      </c>
      <c r="E2147" s="274" t="s">
        <v>5669</v>
      </c>
      <c r="F2147" s="272" t="s">
        <v>5658</v>
      </c>
      <c r="G2147" s="272" t="s">
        <v>5668</v>
      </c>
      <c r="H2147" s="293">
        <v>4000</v>
      </c>
      <c r="I2147" s="294">
        <v>0</v>
      </c>
      <c r="J2147" s="277">
        <f t="shared" si="107"/>
        <v>4000</v>
      </c>
      <c r="K2147" s="277">
        <f t="shared" si="107"/>
        <v>0</v>
      </c>
    </row>
    <row r="2148" spans="1:11" ht="28.95" customHeight="1" x14ac:dyDescent="0.3">
      <c r="A2148" s="314">
        <f t="shared" si="106"/>
        <v>2043</v>
      </c>
      <c r="B2148" s="272" t="s">
        <v>1825</v>
      </c>
      <c r="C2148" s="306">
        <v>51.231000000000002</v>
      </c>
      <c r="D2148" s="272" t="s">
        <v>5658</v>
      </c>
      <c r="E2148" s="274" t="s">
        <v>5670</v>
      </c>
      <c r="F2148" s="272" t="s">
        <v>5658</v>
      </c>
      <c r="G2148" s="272" t="s">
        <v>3515</v>
      </c>
      <c r="H2148" s="293">
        <v>2457</v>
      </c>
      <c r="I2148" s="294">
        <v>237</v>
      </c>
      <c r="J2148" s="277">
        <f t="shared" si="107"/>
        <v>2457</v>
      </c>
      <c r="K2148" s="277">
        <f t="shared" si="107"/>
        <v>237</v>
      </c>
    </row>
    <row r="2149" spans="1:11" ht="28.95" customHeight="1" x14ac:dyDescent="0.3">
      <c r="A2149" s="314">
        <f t="shared" si="106"/>
        <v>2044</v>
      </c>
      <c r="B2149" s="272" t="s">
        <v>1825</v>
      </c>
      <c r="C2149" s="306">
        <v>51.231999999999999</v>
      </c>
      <c r="D2149" s="272" t="s">
        <v>5658</v>
      </c>
      <c r="E2149" s="274" t="s">
        <v>5671</v>
      </c>
      <c r="F2149" s="272" t="s">
        <v>5658</v>
      </c>
      <c r="G2149" s="272" t="s">
        <v>3515</v>
      </c>
      <c r="H2149" s="293">
        <v>6645</v>
      </c>
      <c r="I2149" s="294">
        <v>0</v>
      </c>
      <c r="J2149" s="277">
        <f t="shared" si="107"/>
        <v>6645</v>
      </c>
      <c r="K2149" s="277">
        <f t="shared" si="107"/>
        <v>0</v>
      </c>
    </row>
    <row r="2150" spans="1:11" ht="28.95" customHeight="1" x14ac:dyDescent="0.3">
      <c r="A2150" s="314">
        <f t="shared" si="106"/>
        <v>2045</v>
      </c>
      <c r="B2150" s="279" t="s">
        <v>1825</v>
      </c>
      <c r="C2150" s="321">
        <v>51.232999999999997</v>
      </c>
      <c r="D2150" s="279" t="s">
        <v>5658</v>
      </c>
      <c r="E2150" s="281" t="s">
        <v>5672</v>
      </c>
      <c r="F2150" s="279" t="s">
        <v>5658</v>
      </c>
      <c r="G2150" s="279" t="s">
        <v>3515</v>
      </c>
      <c r="H2150" s="322">
        <v>5001</v>
      </c>
      <c r="I2150" s="323">
        <v>0</v>
      </c>
      <c r="J2150" s="277">
        <f t="shared" si="107"/>
        <v>5001</v>
      </c>
      <c r="K2150" s="277">
        <f t="shared" si="107"/>
        <v>0</v>
      </c>
    </row>
    <row r="2151" spans="1:11" ht="28.95" customHeight="1" x14ac:dyDescent="0.3">
      <c r="A2151" s="314">
        <f t="shared" si="106"/>
        <v>2046</v>
      </c>
      <c r="B2151" s="324"/>
      <c r="C2151" s="325"/>
      <c r="D2151" s="324"/>
      <c r="E2151" s="326" t="s">
        <v>5673</v>
      </c>
      <c r="F2151" s="324"/>
      <c r="G2151" s="324"/>
      <c r="H2151" s="327"/>
      <c r="I2151" s="328"/>
      <c r="J2151" s="277">
        <f t="shared" si="107"/>
        <v>0</v>
      </c>
      <c r="K2151" s="277">
        <f t="shared" si="107"/>
        <v>0</v>
      </c>
    </row>
    <row r="2152" spans="1:11" ht="28.95" customHeight="1" x14ac:dyDescent="0.3">
      <c r="A2152" s="314">
        <f t="shared" si="106"/>
        <v>2047</v>
      </c>
      <c r="B2152" s="272" t="s">
        <v>1825</v>
      </c>
      <c r="C2152" s="306">
        <v>51.234000000000002</v>
      </c>
      <c r="D2152" s="272" t="s">
        <v>5658</v>
      </c>
      <c r="E2152" s="274" t="s">
        <v>5674</v>
      </c>
      <c r="F2152" s="272" t="s">
        <v>5658</v>
      </c>
      <c r="G2152" s="272" t="s">
        <v>3464</v>
      </c>
      <c r="H2152" s="293">
        <v>1229</v>
      </c>
      <c r="I2152" s="294">
        <v>0</v>
      </c>
      <c r="J2152" s="277">
        <f t="shared" si="107"/>
        <v>1229</v>
      </c>
      <c r="K2152" s="277">
        <f t="shared" si="107"/>
        <v>0</v>
      </c>
    </row>
    <row r="2153" spans="1:11" ht="28.95" customHeight="1" x14ac:dyDescent="0.3">
      <c r="A2153" s="314">
        <f t="shared" si="106"/>
        <v>2048</v>
      </c>
      <c r="B2153" s="272" t="s">
        <v>1805</v>
      </c>
      <c r="C2153" s="306">
        <v>51.234999999999999</v>
      </c>
      <c r="D2153" s="272" t="s">
        <v>5658</v>
      </c>
      <c r="E2153" s="274" t="s">
        <v>5675</v>
      </c>
      <c r="F2153" s="272" t="s">
        <v>5658</v>
      </c>
      <c r="G2153" s="272" t="s">
        <v>3515</v>
      </c>
      <c r="H2153" s="293">
        <v>3347</v>
      </c>
      <c r="I2153" s="294">
        <v>646</v>
      </c>
      <c r="J2153" s="277">
        <f t="shared" si="107"/>
        <v>3347</v>
      </c>
      <c r="K2153" s="277">
        <f t="shared" si="107"/>
        <v>646</v>
      </c>
    </row>
    <row r="2154" spans="1:11" ht="28.95" customHeight="1" x14ac:dyDescent="0.3">
      <c r="A2154" s="314">
        <f t="shared" si="106"/>
        <v>2049</v>
      </c>
      <c r="B2154" s="272" t="s">
        <v>1805</v>
      </c>
      <c r="C2154" s="306">
        <v>51.235999999999997</v>
      </c>
      <c r="D2154" s="272" t="s">
        <v>5658</v>
      </c>
      <c r="E2154" s="274" t="s">
        <v>5676</v>
      </c>
      <c r="F2154" s="272" t="s">
        <v>5658</v>
      </c>
      <c r="G2154" s="272" t="s">
        <v>3515</v>
      </c>
      <c r="H2154" s="293">
        <v>5841</v>
      </c>
      <c r="I2154" s="294">
        <v>746</v>
      </c>
      <c r="J2154" s="277">
        <f t="shared" si="107"/>
        <v>5841</v>
      </c>
      <c r="K2154" s="277">
        <f t="shared" si="107"/>
        <v>746</v>
      </c>
    </row>
    <row r="2155" spans="1:11" ht="28.95" customHeight="1" x14ac:dyDescent="0.3">
      <c r="A2155" s="314">
        <f>A2154+1</f>
        <v>2050</v>
      </c>
      <c r="B2155" s="272" t="s">
        <v>1826</v>
      </c>
      <c r="C2155" s="306">
        <v>51.237000000000002</v>
      </c>
      <c r="D2155" s="272" t="s">
        <v>5658</v>
      </c>
      <c r="E2155" s="274" t="s">
        <v>5677</v>
      </c>
      <c r="F2155" s="272" t="s">
        <v>5658</v>
      </c>
      <c r="G2155" s="272" t="s">
        <v>3515</v>
      </c>
      <c r="H2155" s="293">
        <v>4586</v>
      </c>
      <c r="I2155" s="294">
        <v>52</v>
      </c>
      <c r="J2155" s="277">
        <f t="shared" si="107"/>
        <v>4586</v>
      </c>
      <c r="K2155" s="277">
        <f t="shared" si="107"/>
        <v>52</v>
      </c>
    </row>
    <row r="2156" spans="1:11" ht="28.95" customHeight="1" x14ac:dyDescent="0.3">
      <c r="A2156" s="268" t="s">
        <v>5678</v>
      </c>
      <c r="B2156" s="269"/>
      <c r="C2156" s="269"/>
      <c r="D2156" s="269"/>
      <c r="E2156" s="269"/>
      <c r="F2156" s="269"/>
      <c r="G2156" s="269"/>
      <c r="H2156" s="269"/>
      <c r="I2156" s="270"/>
      <c r="J2156" s="277">
        <f t="shared" si="107"/>
        <v>0</v>
      </c>
      <c r="K2156" s="277">
        <f t="shared" si="107"/>
        <v>0</v>
      </c>
    </row>
    <row r="2157" spans="1:11" ht="28.95" customHeight="1" x14ac:dyDescent="0.3">
      <c r="A2157" s="282"/>
      <c r="B2157" s="272" t="s">
        <v>1818</v>
      </c>
      <c r="C2157" s="306">
        <v>52.01</v>
      </c>
      <c r="D2157" s="272"/>
      <c r="E2157" s="274" t="s">
        <v>5679</v>
      </c>
      <c r="F2157" s="272"/>
      <c r="G2157" s="272"/>
      <c r="H2157" s="293"/>
      <c r="I2157" s="294"/>
      <c r="J2157" s="277">
        <f t="shared" si="107"/>
        <v>0</v>
      </c>
      <c r="K2157" s="277">
        <f t="shared" si="107"/>
        <v>0</v>
      </c>
    </row>
    <row r="2158" spans="1:11" ht="28.95" customHeight="1" x14ac:dyDescent="0.3">
      <c r="A2158" s="276">
        <f>A2155+1</f>
        <v>2051</v>
      </c>
      <c r="B2158" s="272"/>
      <c r="C2158" s="306" t="s">
        <v>112</v>
      </c>
      <c r="D2158" s="272"/>
      <c r="E2158" s="274" t="s">
        <v>1013</v>
      </c>
      <c r="F2158" s="272" t="s">
        <v>3436</v>
      </c>
      <c r="G2158" s="272" t="s">
        <v>3685</v>
      </c>
      <c r="H2158" s="293">
        <v>3855</v>
      </c>
      <c r="I2158" s="294">
        <v>1157</v>
      </c>
      <c r="J2158" s="277">
        <f t="shared" si="107"/>
        <v>3855</v>
      </c>
      <c r="K2158" s="277">
        <f t="shared" si="107"/>
        <v>1157</v>
      </c>
    </row>
    <row r="2159" spans="1:11" ht="28.95" customHeight="1" x14ac:dyDescent="0.3">
      <c r="A2159" s="276">
        <f>A2158+1</f>
        <v>2052</v>
      </c>
      <c r="B2159" s="272"/>
      <c r="C2159" s="306" t="s">
        <v>113</v>
      </c>
      <c r="D2159" s="272"/>
      <c r="E2159" s="274" t="s">
        <v>1014</v>
      </c>
      <c r="F2159" s="272" t="s">
        <v>3436</v>
      </c>
      <c r="G2159" s="272" t="s">
        <v>3685</v>
      </c>
      <c r="H2159" s="293">
        <v>4137</v>
      </c>
      <c r="I2159" s="294">
        <v>1241</v>
      </c>
      <c r="J2159" s="277">
        <f t="shared" si="107"/>
        <v>4137</v>
      </c>
      <c r="K2159" s="277">
        <f t="shared" si="107"/>
        <v>1241</v>
      </c>
    </row>
    <row r="2160" spans="1:11" ht="28.95" customHeight="1" x14ac:dyDescent="0.3">
      <c r="A2160" s="272"/>
      <c r="B2160" s="272" t="s">
        <v>1818</v>
      </c>
      <c r="C2160" s="273">
        <v>52.02</v>
      </c>
      <c r="D2160" s="272"/>
      <c r="E2160" s="274" t="s">
        <v>5680</v>
      </c>
      <c r="F2160" s="272"/>
      <c r="G2160" s="272"/>
      <c r="H2160" s="293"/>
      <c r="I2160" s="294"/>
      <c r="J2160" s="277">
        <f t="shared" si="107"/>
        <v>0</v>
      </c>
      <c r="K2160" s="277">
        <f t="shared" si="107"/>
        <v>0</v>
      </c>
    </row>
    <row r="2161" spans="1:11" ht="28.95" customHeight="1" x14ac:dyDescent="0.3">
      <c r="A2161" s="314">
        <f>A2159+1</f>
        <v>2053</v>
      </c>
      <c r="B2161" s="272"/>
      <c r="C2161" s="273" t="s">
        <v>112</v>
      </c>
      <c r="D2161" s="272"/>
      <c r="E2161" s="274" t="s">
        <v>1016</v>
      </c>
      <c r="F2161" s="272" t="s">
        <v>3436</v>
      </c>
      <c r="G2161" s="272" t="s">
        <v>3685</v>
      </c>
      <c r="H2161" s="293">
        <v>3997</v>
      </c>
      <c r="I2161" s="294">
        <v>1199</v>
      </c>
      <c r="J2161" s="277">
        <f t="shared" si="107"/>
        <v>3997</v>
      </c>
      <c r="K2161" s="277">
        <f t="shared" si="107"/>
        <v>1199</v>
      </c>
    </row>
    <row r="2162" spans="1:11" ht="28.95" customHeight="1" x14ac:dyDescent="0.3">
      <c r="A2162" s="314">
        <f t="shared" ref="A2162:A2213" si="108">A2161+1</f>
        <v>2054</v>
      </c>
      <c r="B2162" s="272"/>
      <c r="C2162" s="273" t="s">
        <v>113</v>
      </c>
      <c r="D2162" s="272"/>
      <c r="E2162" s="274" t="s">
        <v>1017</v>
      </c>
      <c r="F2162" s="272" t="s">
        <v>3436</v>
      </c>
      <c r="G2162" s="272" t="s">
        <v>3685</v>
      </c>
      <c r="H2162" s="293">
        <v>4717</v>
      </c>
      <c r="I2162" s="294">
        <v>1415</v>
      </c>
      <c r="J2162" s="277">
        <f t="shared" si="107"/>
        <v>4717</v>
      </c>
      <c r="K2162" s="277">
        <f t="shared" si="107"/>
        <v>1415</v>
      </c>
    </row>
    <row r="2163" spans="1:11" ht="28.95" customHeight="1" x14ac:dyDescent="0.3">
      <c r="A2163" s="314">
        <f t="shared" si="108"/>
        <v>2055</v>
      </c>
      <c r="B2163" s="272" t="s">
        <v>1818</v>
      </c>
      <c r="C2163" s="273">
        <v>52.03</v>
      </c>
      <c r="D2163" s="282"/>
      <c r="E2163" s="274" t="s">
        <v>5681</v>
      </c>
      <c r="F2163" s="272" t="s">
        <v>3436</v>
      </c>
      <c r="G2163" s="272" t="s">
        <v>1019</v>
      </c>
      <c r="H2163" s="293">
        <v>7000</v>
      </c>
      <c r="I2163" s="294">
        <v>0</v>
      </c>
      <c r="J2163" s="277">
        <f t="shared" si="107"/>
        <v>7000</v>
      </c>
      <c r="K2163" s="277">
        <f t="shared" si="107"/>
        <v>0</v>
      </c>
    </row>
    <row r="2164" spans="1:11" ht="28.95" customHeight="1" x14ac:dyDescent="0.3">
      <c r="A2164" s="314">
        <f t="shared" si="108"/>
        <v>2056</v>
      </c>
      <c r="B2164" s="272" t="s">
        <v>1818</v>
      </c>
      <c r="C2164" s="273">
        <v>52.04</v>
      </c>
      <c r="D2164" s="282"/>
      <c r="E2164" s="274" t="s">
        <v>5682</v>
      </c>
      <c r="F2164" s="272" t="s">
        <v>3436</v>
      </c>
      <c r="G2164" s="272" t="s">
        <v>1020</v>
      </c>
      <c r="H2164" s="293">
        <v>126012</v>
      </c>
      <c r="I2164" s="294">
        <v>0</v>
      </c>
      <c r="J2164" s="277">
        <f t="shared" si="107"/>
        <v>126012</v>
      </c>
      <c r="K2164" s="277">
        <f t="shared" si="107"/>
        <v>0</v>
      </c>
    </row>
    <row r="2165" spans="1:11" ht="28.95" customHeight="1" x14ac:dyDescent="0.3">
      <c r="A2165" s="314">
        <f t="shared" si="108"/>
        <v>2057</v>
      </c>
      <c r="B2165" s="272" t="s">
        <v>1827</v>
      </c>
      <c r="C2165" s="273">
        <v>52.05</v>
      </c>
      <c r="D2165" s="282"/>
      <c r="E2165" s="274" t="s">
        <v>5683</v>
      </c>
      <c r="F2165" s="272" t="s">
        <v>1473</v>
      </c>
      <c r="G2165" s="272" t="s">
        <v>3791</v>
      </c>
      <c r="H2165" s="293">
        <v>11300</v>
      </c>
      <c r="I2165" s="294">
        <v>6540</v>
      </c>
      <c r="J2165" s="277">
        <f t="shared" si="107"/>
        <v>11300</v>
      </c>
      <c r="K2165" s="277">
        <f t="shared" si="107"/>
        <v>6540</v>
      </c>
    </row>
    <row r="2166" spans="1:11" ht="28.95" customHeight="1" x14ac:dyDescent="0.3">
      <c r="A2166" s="314">
        <f t="shared" si="108"/>
        <v>2058</v>
      </c>
      <c r="B2166" s="272" t="s">
        <v>1827</v>
      </c>
      <c r="C2166" s="273">
        <v>52.06</v>
      </c>
      <c r="D2166" s="282"/>
      <c r="E2166" s="274" t="s">
        <v>5684</v>
      </c>
      <c r="F2166" s="272" t="s">
        <v>1473</v>
      </c>
      <c r="G2166" s="272" t="s">
        <v>3685</v>
      </c>
      <c r="H2166" s="293">
        <v>10150</v>
      </c>
      <c r="I2166" s="294">
        <v>1100</v>
      </c>
      <c r="J2166" s="277">
        <f t="shared" si="107"/>
        <v>10150</v>
      </c>
      <c r="K2166" s="277">
        <f t="shared" si="107"/>
        <v>1100</v>
      </c>
    </row>
    <row r="2167" spans="1:11" ht="28.95" customHeight="1" x14ac:dyDescent="0.3">
      <c r="A2167" s="314">
        <f t="shared" si="108"/>
        <v>2059</v>
      </c>
      <c r="B2167" s="272" t="s">
        <v>1827</v>
      </c>
      <c r="C2167" s="273">
        <v>52.07</v>
      </c>
      <c r="D2167" s="282"/>
      <c r="E2167" s="274" t="s">
        <v>5685</v>
      </c>
      <c r="F2167" s="272" t="s">
        <v>1473</v>
      </c>
      <c r="G2167" s="272" t="s">
        <v>3685</v>
      </c>
      <c r="H2167" s="293">
        <v>5006</v>
      </c>
      <c r="I2167" s="294">
        <v>64</v>
      </c>
      <c r="J2167" s="277">
        <f t="shared" si="107"/>
        <v>5006</v>
      </c>
      <c r="K2167" s="277">
        <f t="shared" si="107"/>
        <v>64</v>
      </c>
    </row>
    <row r="2168" spans="1:11" ht="28.95" customHeight="1" x14ac:dyDescent="0.3">
      <c r="A2168" s="314">
        <f t="shared" si="108"/>
        <v>2060</v>
      </c>
      <c r="B2168" s="272" t="s">
        <v>1827</v>
      </c>
      <c r="C2168" s="273">
        <v>52.08</v>
      </c>
      <c r="D2168" s="282"/>
      <c r="E2168" s="274" t="s">
        <v>5686</v>
      </c>
      <c r="F2168" s="272" t="s">
        <v>1473</v>
      </c>
      <c r="G2168" s="272" t="s">
        <v>3515</v>
      </c>
      <c r="H2168" s="293">
        <v>9650</v>
      </c>
      <c r="I2168" s="294">
        <v>110</v>
      </c>
      <c r="J2168" s="277">
        <f t="shared" si="107"/>
        <v>9650</v>
      </c>
      <c r="K2168" s="277">
        <f t="shared" si="107"/>
        <v>110</v>
      </c>
    </row>
    <row r="2169" spans="1:11" ht="28.95" customHeight="1" x14ac:dyDescent="0.3">
      <c r="A2169" s="314">
        <f t="shared" si="108"/>
        <v>2061</v>
      </c>
      <c r="B2169" s="272" t="s">
        <v>1827</v>
      </c>
      <c r="C2169" s="273">
        <v>52.09</v>
      </c>
      <c r="D2169" s="282"/>
      <c r="E2169" s="274" t="s">
        <v>5687</v>
      </c>
      <c r="F2169" s="272" t="s">
        <v>1473</v>
      </c>
      <c r="G2169" s="272" t="s">
        <v>3464</v>
      </c>
      <c r="H2169" s="293">
        <v>1225</v>
      </c>
      <c r="I2169" s="294">
        <v>571</v>
      </c>
      <c r="J2169" s="277">
        <f t="shared" si="107"/>
        <v>1225</v>
      </c>
      <c r="K2169" s="277">
        <f t="shared" si="107"/>
        <v>571</v>
      </c>
    </row>
    <row r="2170" spans="1:11" ht="28.95" customHeight="1" x14ac:dyDescent="0.3">
      <c r="A2170" s="314">
        <f t="shared" si="108"/>
        <v>2062</v>
      </c>
      <c r="B2170" s="272" t="s">
        <v>1827</v>
      </c>
      <c r="C2170" s="283">
        <v>52.1</v>
      </c>
      <c r="D2170" s="282"/>
      <c r="E2170" s="274" t="s">
        <v>5688</v>
      </c>
      <c r="F2170" s="272" t="s">
        <v>1473</v>
      </c>
      <c r="G2170" s="272" t="s">
        <v>3685</v>
      </c>
      <c r="H2170" s="293">
        <v>1430</v>
      </c>
      <c r="I2170" s="294">
        <v>208</v>
      </c>
      <c r="J2170" s="277">
        <f t="shared" si="107"/>
        <v>1430</v>
      </c>
      <c r="K2170" s="277">
        <f t="shared" si="107"/>
        <v>208</v>
      </c>
    </row>
    <row r="2171" spans="1:11" ht="28.95" customHeight="1" x14ac:dyDescent="0.3">
      <c r="A2171" s="314">
        <f t="shared" si="108"/>
        <v>2063</v>
      </c>
      <c r="B2171" s="272" t="s">
        <v>1827</v>
      </c>
      <c r="C2171" s="273">
        <v>52.11</v>
      </c>
      <c r="D2171" s="282"/>
      <c r="E2171" s="274" t="s">
        <v>5689</v>
      </c>
      <c r="F2171" s="272" t="s">
        <v>1473</v>
      </c>
      <c r="G2171" s="272" t="s">
        <v>3685</v>
      </c>
      <c r="H2171" s="293">
        <v>1512</v>
      </c>
      <c r="I2171" s="294">
        <v>195</v>
      </c>
      <c r="J2171" s="277">
        <f t="shared" si="107"/>
        <v>1512</v>
      </c>
      <c r="K2171" s="277">
        <f t="shared" si="107"/>
        <v>195</v>
      </c>
    </row>
    <row r="2172" spans="1:11" ht="28.95" customHeight="1" x14ac:dyDescent="0.3">
      <c r="A2172" s="314">
        <f t="shared" si="108"/>
        <v>2064</v>
      </c>
      <c r="B2172" s="272" t="s">
        <v>1828</v>
      </c>
      <c r="C2172" s="273">
        <v>52.12</v>
      </c>
      <c r="D2172" s="282"/>
      <c r="E2172" s="274" t="s">
        <v>5690</v>
      </c>
      <c r="F2172" s="272" t="s">
        <v>5658</v>
      </c>
      <c r="G2172" s="272" t="s">
        <v>3515</v>
      </c>
      <c r="H2172" s="293">
        <v>1532</v>
      </c>
      <c r="I2172" s="294">
        <v>838</v>
      </c>
      <c r="J2172" s="277">
        <f t="shared" si="107"/>
        <v>1532</v>
      </c>
      <c r="K2172" s="277">
        <f t="shared" si="107"/>
        <v>838</v>
      </c>
    </row>
    <row r="2173" spans="1:11" ht="28.95" customHeight="1" x14ac:dyDescent="0.3">
      <c r="A2173" s="314">
        <f t="shared" si="108"/>
        <v>2065</v>
      </c>
      <c r="B2173" s="272" t="s">
        <v>1828</v>
      </c>
      <c r="C2173" s="273">
        <v>52.13</v>
      </c>
      <c r="D2173" s="282"/>
      <c r="E2173" s="274" t="s">
        <v>5691</v>
      </c>
      <c r="F2173" s="272" t="s">
        <v>5658</v>
      </c>
      <c r="G2173" s="272" t="s">
        <v>3515</v>
      </c>
      <c r="H2173" s="293">
        <v>1532</v>
      </c>
      <c r="I2173" s="294">
        <v>838</v>
      </c>
      <c r="J2173" s="277">
        <f t="shared" si="107"/>
        <v>1532</v>
      </c>
      <c r="K2173" s="277">
        <f t="shared" si="107"/>
        <v>838</v>
      </c>
    </row>
    <row r="2174" spans="1:11" ht="28.95" customHeight="1" x14ac:dyDescent="0.3">
      <c r="A2174" s="314">
        <f t="shared" si="108"/>
        <v>2066</v>
      </c>
      <c r="B2174" s="272" t="s">
        <v>1828</v>
      </c>
      <c r="C2174" s="273">
        <v>52.14</v>
      </c>
      <c r="D2174" s="282"/>
      <c r="E2174" s="274" t="s">
        <v>5692</v>
      </c>
      <c r="F2174" s="272" t="s">
        <v>5658</v>
      </c>
      <c r="G2174" s="272" t="s">
        <v>3515</v>
      </c>
      <c r="H2174" s="293">
        <v>3026</v>
      </c>
      <c r="I2174" s="294">
        <v>838</v>
      </c>
      <c r="J2174" s="277">
        <f t="shared" si="107"/>
        <v>3026</v>
      </c>
      <c r="K2174" s="277">
        <f t="shared" si="107"/>
        <v>838</v>
      </c>
    </row>
    <row r="2175" spans="1:11" ht="28.95" customHeight="1" x14ac:dyDescent="0.3">
      <c r="A2175" s="314">
        <f t="shared" si="108"/>
        <v>2067</v>
      </c>
      <c r="B2175" s="272" t="s">
        <v>1828</v>
      </c>
      <c r="C2175" s="273">
        <v>52.15</v>
      </c>
      <c r="D2175" s="282"/>
      <c r="E2175" s="274" t="s">
        <v>5693</v>
      </c>
      <c r="F2175" s="272" t="s">
        <v>5658</v>
      </c>
      <c r="G2175" s="272" t="s">
        <v>3515</v>
      </c>
      <c r="H2175" s="293">
        <v>2125</v>
      </c>
      <c r="I2175" s="294">
        <v>838</v>
      </c>
      <c r="J2175" s="277">
        <f t="shared" si="107"/>
        <v>2125</v>
      </c>
      <c r="K2175" s="277">
        <f t="shared" si="107"/>
        <v>838</v>
      </c>
    </row>
    <row r="2176" spans="1:11" ht="28.95" customHeight="1" x14ac:dyDescent="0.3">
      <c r="A2176" s="314">
        <f t="shared" si="108"/>
        <v>2068</v>
      </c>
      <c r="B2176" s="272" t="s">
        <v>1828</v>
      </c>
      <c r="C2176" s="273">
        <v>52.16</v>
      </c>
      <c r="D2176" s="282"/>
      <c r="E2176" s="274" t="s">
        <v>5694</v>
      </c>
      <c r="F2176" s="272" t="s">
        <v>5658</v>
      </c>
      <c r="G2176" s="272" t="s">
        <v>3515</v>
      </c>
      <c r="H2176" s="293">
        <v>2211</v>
      </c>
      <c r="I2176" s="294">
        <v>445</v>
      </c>
      <c r="J2176" s="277">
        <f t="shared" si="107"/>
        <v>2211</v>
      </c>
      <c r="K2176" s="277">
        <f t="shared" si="107"/>
        <v>445</v>
      </c>
    </row>
    <row r="2177" spans="1:11" ht="28.95" customHeight="1" x14ac:dyDescent="0.3">
      <c r="A2177" s="314">
        <f t="shared" si="108"/>
        <v>2069</v>
      </c>
      <c r="B2177" s="272" t="s">
        <v>1828</v>
      </c>
      <c r="C2177" s="273">
        <v>52.17</v>
      </c>
      <c r="D2177" s="282"/>
      <c r="E2177" s="274" t="s">
        <v>5695</v>
      </c>
      <c r="F2177" s="272" t="s">
        <v>5658</v>
      </c>
      <c r="G2177" s="272" t="s">
        <v>3515</v>
      </c>
      <c r="H2177" s="293">
        <v>1471</v>
      </c>
      <c r="I2177" s="294">
        <v>214</v>
      </c>
      <c r="J2177" s="277">
        <f t="shared" si="107"/>
        <v>1471</v>
      </c>
      <c r="K2177" s="277">
        <f t="shared" si="107"/>
        <v>214</v>
      </c>
    </row>
    <row r="2178" spans="1:11" ht="28.95" customHeight="1" x14ac:dyDescent="0.3">
      <c r="A2178" s="314">
        <f t="shared" si="108"/>
        <v>2070</v>
      </c>
      <c r="B2178" s="272" t="s">
        <v>1828</v>
      </c>
      <c r="C2178" s="273">
        <v>52.18</v>
      </c>
      <c r="D2178" s="282"/>
      <c r="E2178" s="274" t="s">
        <v>5696</v>
      </c>
      <c r="F2178" s="272" t="s">
        <v>5658</v>
      </c>
      <c r="G2178" s="272" t="s">
        <v>5697</v>
      </c>
      <c r="H2178" s="293">
        <v>2024</v>
      </c>
      <c r="I2178" s="294">
        <v>1070</v>
      </c>
      <c r="J2178" s="277">
        <f t="shared" si="107"/>
        <v>2024</v>
      </c>
      <c r="K2178" s="277">
        <f t="shared" si="107"/>
        <v>1070</v>
      </c>
    </row>
    <row r="2179" spans="1:11" ht="28.95" customHeight="1" x14ac:dyDescent="0.3">
      <c r="A2179" s="314">
        <f t="shared" si="108"/>
        <v>2071</v>
      </c>
      <c r="B2179" s="272" t="s">
        <v>1828</v>
      </c>
      <c r="C2179" s="273">
        <v>52.19</v>
      </c>
      <c r="D2179" s="282"/>
      <c r="E2179" s="274" t="s">
        <v>5698</v>
      </c>
      <c r="F2179" s="272" t="s">
        <v>5658</v>
      </c>
      <c r="G2179" s="272" t="s">
        <v>3515</v>
      </c>
      <c r="H2179" s="293">
        <v>394</v>
      </c>
      <c r="I2179" s="294">
        <v>217</v>
      </c>
      <c r="J2179" s="277">
        <f t="shared" si="107"/>
        <v>394</v>
      </c>
      <c r="K2179" s="277">
        <f t="shared" si="107"/>
        <v>217</v>
      </c>
    </row>
    <row r="2180" spans="1:11" ht="28.95" customHeight="1" x14ac:dyDescent="0.3">
      <c r="A2180" s="314">
        <f t="shared" si="108"/>
        <v>2072</v>
      </c>
      <c r="B2180" s="272" t="s">
        <v>1828</v>
      </c>
      <c r="C2180" s="283">
        <v>52.2</v>
      </c>
      <c r="D2180" s="282"/>
      <c r="E2180" s="274" t="s">
        <v>5699</v>
      </c>
      <c r="F2180" s="272" t="s">
        <v>5658</v>
      </c>
      <c r="G2180" s="272" t="s">
        <v>3515</v>
      </c>
      <c r="H2180" s="293">
        <v>1089</v>
      </c>
      <c r="I2180" s="294">
        <v>36</v>
      </c>
      <c r="J2180" s="277">
        <f t="shared" si="107"/>
        <v>1089</v>
      </c>
      <c r="K2180" s="277">
        <f t="shared" si="107"/>
        <v>36</v>
      </c>
    </row>
    <row r="2181" spans="1:11" ht="28.95" customHeight="1" x14ac:dyDescent="0.3">
      <c r="A2181" s="314">
        <f t="shared" si="108"/>
        <v>2073</v>
      </c>
      <c r="B2181" s="272" t="s">
        <v>1828</v>
      </c>
      <c r="C2181" s="273">
        <v>52.21</v>
      </c>
      <c r="D2181" s="282"/>
      <c r="E2181" s="274" t="s">
        <v>5700</v>
      </c>
      <c r="F2181" s="272" t="s">
        <v>5658</v>
      </c>
      <c r="G2181" s="272" t="s">
        <v>3515</v>
      </c>
      <c r="H2181" s="293">
        <v>160</v>
      </c>
      <c r="I2181" s="294">
        <v>30</v>
      </c>
      <c r="J2181" s="277">
        <f t="shared" ref="J2181:K2244" si="109">ROUNDUP(H2181,0)</f>
        <v>160</v>
      </c>
      <c r="K2181" s="277">
        <f t="shared" si="109"/>
        <v>30</v>
      </c>
    </row>
    <row r="2182" spans="1:11" ht="28.95" customHeight="1" x14ac:dyDescent="0.3">
      <c r="A2182" s="314">
        <f t="shared" si="108"/>
        <v>2074</v>
      </c>
      <c r="B2182" s="272" t="s">
        <v>1828</v>
      </c>
      <c r="C2182" s="273">
        <v>52.22</v>
      </c>
      <c r="D2182" s="282"/>
      <c r="E2182" s="274" t="s">
        <v>5701</v>
      </c>
      <c r="F2182" s="272" t="s">
        <v>5658</v>
      </c>
      <c r="G2182" s="272" t="s">
        <v>5702</v>
      </c>
      <c r="H2182" s="293">
        <v>640</v>
      </c>
      <c r="I2182" s="294">
        <v>362</v>
      </c>
      <c r="J2182" s="277">
        <f t="shared" si="109"/>
        <v>640</v>
      </c>
      <c r="K2182" s="277">
        <f t="shared" si="109"/>
        <v>362</v>
      </c>
    </row>
    <row r="2183" spans="1:11" ht="28.95" customHeight="1" x14ac:dyDescent="0.3">
      <c r="A2183" s="314">
        <f t="shared" si="108"/>
        <v>2075</v>
      </c>
      <c r="B2183" s="272" t="s">
        <v>1828</v>
      </c>
      <c r="C2183" s="283">
        <v>52.23</v>
      </c>
      <c r="D2183" s="282"/>
      <c r="E2183" s="274" t="s">
        <v>5703</v>
      </c>
      <c r="F2183" s="272" t="s">
        <v>5658</v>
      </c>
      <c r="G2183" s="272" t="s">
        <v>3515</v>
      </c>
      <c r="H2183" s="293">
        <v>450</v>
      </c>
      <c r="I2183" s="294">
        <v>198</v>
      </c>
      <c r="J2183" s="277">
        <f t="shared" si="109"/>
        <v>450</v>
      </c>
      <c r="K2183" s="277">
        <f t="shared" si="109"/>
        <v>198</v>
      </c>
    </row>
    <row r="2184" spans="1:11" ht="28.95" customHeight="1" x14ac:dyDescent="0.3">
      <c r="A2184" s="314">
        <f t="shared" si="108"/>
        <v>2076</v>
      </c>
      <c r="B2184" s="272" t="s">
        <v>1828</v>
      </c>
      <c r="C2184" s="273">
        <v>52.24</v>
      </c>
      <c r="D2184" s="282"/>
      <c r="E2184" s="274" t="s">
        <v>5704</v>
      </c>
      <c r="F2184" s="272" t="s">
        <v>5658</v>
      </c>
      <c r="G2184" s="272" t="s">
        <v>4477</v>
      </c>
      <c r="H2184" s="293">
        <v>528</v>
      </c>
      <c r="I2184" s="294">
        <v>61</v>
      </c>
      <c r="J2184" s="277">
        <f t="shared" si="109"/>
        <v>528</v>
      </c>
      <c r="K2184" s="277">
        <f t="shared" si="109"/>
        <v>61</v>
      </c>
    </row>
    <row r="2185" spans="1:11" ht="28.95" customHeight="1" x14ac:dyDescent="0.3">
      <c r="A2185" s="314">
        <f t="shared" si="108"/>
        <v>2077</v>
      </c>
      <c r="B2185" s="272" t="s">
        <v>1828</v>
      </c>
      <c r="C2185" s="273">
        <v>52.25</v>
      </c>
      <c r="D2185" s="282"/>
      <c r="E2185" s="274" t="s">
        <v>5705</v>
      </c>
      <c r="F2185" s="272" t="s">
        <v>5658</v>
      </c>
      <c r="G2185" s="272" t="s">
        <v>3685</v>
      </c>
      <c r="H2185" s="293">
        <v>703.95</v>
      </c>
      <c r="I2185" s="294">
        <v>194.62</v>
      </c>
      <c r="J2185" s="277">
        <f t="shared" si="109"/>
        <v>704</v>
      </c>
      <c r="K2185" s="277">
        <f t="shared" si="109"/>
        <v>195</v>
      </c>
    </row>
    <row r="2186" spans="1:11" ht="28.95" customHeight="1" x14ac:dyDescent="0.3">
      <c r="A2186" s="314">
        <f t="shared" si="108"/>
        <v>2078</v>
      </c>
      <c r="B2186" s="272" t="s">
        <v>1828</v>
      </c>
      <c r="C2186" s="273">
        <v>52.26</v>
      </c>
      <c r="D2186" s="282"/>
      <c r="E2186" s="274" t="s">
        <v>5706</v>
      </c>
      <c r="F2186" s="272" t="s">
        <v>5707</v>
      </c>
      <c r="G2186" s="272" t="s">
        <v>3685</v>
      </c>
      <c r="H2186" s="293">
        <v>2167</v>
      </c>
      <c r="I2186" s="294">
        <v>512</v>
      </c>
      <c r="J2186" s="277">
        <f t="shared" si="109"/>
        <v>2167</v>
      </c>
      <c r="K2186" s="277">
        <f t="shared" si="109"/>
        <v>512</v>
      </c>
    </row>
    <row r="2187" spans="1:11" ht="28.95" customHeight="1" x14ac:dyDescent="0.3">
      <c r="A2187" s="314">
        <f t="shared" si="108"/>
        <v>2079</v>
      </c>
      <c r="B2187" s="272" t="s">
        <v>1828</v>
      </c>
      <c r="C2187" s="273">
        <v>52.27</v>
      </c>
      <c r="D2187" s="282"/>
      <c r="E2187" s="274" t="s">
        <v>5708</v>
      </c>
      <c r="F2187" s="272" t="s">
        <v>1547</v>
      </c>
      <c r="G2187" s="272" t="s">
        <v>3685</v>
      </c>
      <c r="H2187" s="293">
        <v>1746</v>
      </c>
      <c r="I2187" s="294">
        <v>472</v>
      </c>
      <c r="J2187" s="277">
        <f t="shared" si="109"/>
        <v>1746</v>
      </c>
      <c r="K2187" s="277">
        <f t="shared" si="109"/>
        <v>472</v>
      </c>
    </row>
    <row r="2188" spans="1:11" ht="28.95" customHeight="1" x14ac:dyDescent="0.3">
      <c r="A2188" s="314">
        <f t="shared" si="108"/>
        <v>2080</v>
      </c>
      <c r="B2188" s="272" t="s">
        <v>1828</v>
      </c>
      <c r="C2188" s="273">
        <v>52.28</v>
      </c>
      <c r="D2188" s="282"/>
      <c r="E2188" s="274" t="s">
        <v>5709</v>
      </c>
      <c r="F2188" s="272" t="s">
        <v>1726</v>
      </c>
      <c r="G2188" s="272" t="s">
        <v>5702</v>
      </c>
      <c r="H2188" s="293">
        <v>404</v>
      </c>
      <c r="I2188" s="294">
        <v>97</v>
      </c>
      <c r="J2188" s="277">
        <f t="shared" si="109"/>
        <v>404</v>
      </c>
      <c r="K2188" s="277">
        <f t="shared" si="109"/>
        <v>97</v>
      </c>
    </row>
    <row r="2189" spans="1:11" ht="28.95" customHeight="1" x14ac:dyDescent="0.3">
      <c r="A2189" s="314">
        <f t="shared" si="108"/>
        <v>2081</v>
      </c>
      <c r="B2189" s="272" t="s">
        <v>1829</v>
      </c>
      <c r="C2189" s="273">
        <v>52.29</v>
      </c>
      <c r="D2189" s="282"/>
      <c r="E2189" s="274" t="s">
        <v>5710</v>
      </c>
      <c r="F2189" s="272" t="s">
        <v>5658</v>
      </c>
      <c r="G2189" s="272" t="s">
        <v>5702</v>
      </c>
      <c r="H2189" s="293">
        <v>210</v>
      </c>
      <c r="I2189" s="294">
        <v>0</v>
      </c>
      <c r="J2189" s="277">
        <f t="shared" si="109"/>
        <v>210</v>
      </c>
      <c r="K2189" s="277">
        <f t="shared" si="109"/>
        <v>0</v>
      </c>
    </row>
    <row r="2190" spans="1:11" s="329" customFormat="1" ht="28.95" customHeight="1" x14ac:dyDescent="0.3">
      <c r="A2190" s="314">
        <f t="shared" si="108"/>
        <v>2082</v>
      </c>
      <c r="B2190" s="272" t="s">
        <v>1829</v>
      </c>
      <c r="C2190" s="283">
        <v>52.3</v>
      </c>
      <c r="D2190" s="282"/>
      <c r="E2190" s="274" t="s">
        <v>5711</v>
      </c>
      <c r="F2190" s="272" t="s">
        <v>5658</v>
      </c>
      <c r="G2190" s="272" t="s">
        <v>5702</v>
      </c>
      <c r="H2190" s="293">
        <v>2064</v>
      </c>
      <c r="I2190" s="294">
        <v>1106.961515</v>
      </c>
      <c r="J2190" s="277">
        <f t="shared" si="109"/>
        <v>2064</v>
      </c>
      <c r="K2190" s="277">
        <f t="shared" si="109"/>
        <v>1107</v>
      </c>
    </row>
    <row r="2191" spans="1:11" s="329" customFormat="1" ht="28.95" customHeight="1" x14ac:dyDescent="0.3">
      <c r="A2191" s="314">
        <f t="shared" si="108"/>
        <v>2083</v>
      </c>
      <c r="B2191" s="272" t="s">
        <v>1829</v>
      </c>
      <c r="C2191" s="273">
        <v>52.31</v>
      </c>
      <c r="D2191" s="282"/>
      <c r="E2191" s="274" t="s">
        <v>5712</v>
      </c>
      <c r="F2191" s="272" t="s">
        <v>5658</v>
      </c>
      <c r="G2191" s="272" t="s">
        <v>3515</v>
      </c>
      <c r="H2191" s="293">
        <v>647</v>
      </c>
      <c r="I2191" s="294">
        <v>185.84946875</v>
      </c>
      <c r="J2191" s="277">
        <f t="shared" si="109"/>
        <v>647</v>
      </c>
      <c r="K2191" s="277">
        <f t="shared" si="109"/>
        <v>186</v>
      </c>
    </row>
    <row r="2192" spans="1:11" s="329" customFormat="1" ht="28.95" customHeight="1" x14ac:dyDescent="0.3">
      <c r="A2192" s="314">
        <f t="shared" si="108"/>
        <v>2084</v>
      </c>
      <c r="B2192" s="272" t="s">
        <v>1829</v>
      </c>
      <c r="C2192" s="273">
        <v>52.32</v>
      </c>
      <c r="D2192" s="282"/>
      <c r="E2192" s="274" t="s">
        <v>5713</v>
      </c>
      <c r="F2192" s="272" t="s">
        <v>5658</v>
      </c>
      <c r="G2192" s="272" t="s">
        <v>3515</v>
      </c>
      <c r="H2192" s="293">
        <v>661</v>
      </c>
      <c r="I2192" s="294">
        <v>185.84946875</v>
      </c>
      <c r="J2192" s="277">
        <f t="shared" si="109"/>
        <v>661</v>
      </c>
      <c r="K2192" s="277">
        <f t="shared" si="109"/>
        <v>186</v>
      </c>
    </row>
    <row r="2193" spans="1:11" s="329" customFormat="1" ht="28.95" customHeight="1" x14ac:dyDescent="0.3">
      <c r="A2193" s="314">
        <f t="shared" si="108"/>
        <v>2085</v>
      </c>
      <c r="B2193" s="272" t="s">
        <v>1829</v>
      </c>
      <c r="C2193" s="273">
        <v>52.33</v>
      </c>
      <c r="D2193" s="282"/>
      <c r="E2193" s="274" t="s">
        <v>5714</v>
      </c>
      <c r="F2193" s="272" t="s">
        <v>5658</v>
      </c>
      <c r="G2193" s="272" t="s">
        <v>5702</v>
      </c>
      <c r="H2193" s="293">
        <v>2647</v>
      </c>
      <c r="I2193" s="294">
        <v>743.397875</v>
      </c>
      <c r="J2193" s="277">
        <f t="shared" si="109"/>
        <v>2647</v>
      </c>
      <c r="K2193" s="277">
        <f t="shared" si="109"/>
        <v>744</v>
      </c>
    </row>
    <row r="2194" spans="1:11" s="329" customFormat="1" ht="28.95" customHeight="1" x14ac:dyDescent="0.3">
      <c r="A2194" s="314">
        <f t="shared" si="108"/>
        <v>2086</v>
      </c>
      <c r="B2194" s="272" t="s">
        <v>1829</v>
      </c>
      <c r="C2194" s="273">
        <v>52.34</v>
      </c>
      <c r="D2194" s="282"/>
      <c r="E2194" s="274" t="s">
        <v>5715</v>
      </c>
      <c r="F2194" s="272" t="s">
        <v>5658</v>
      </c>
      <c r="G2194" s="272" t="s">
        <v>5702</v>
      </c>
      <c r="H2194" s="293">
        <v>650</v>
      </c>
      <c r="I2194" s="294">
        <v>371.6989375</v>
      </c>
      <c r="J2194" s="277">
        <f t="shared" si="109"/>
        <v>650</v>
      </c>
      <c r="K2194" s="277">
        <f t="shared" si="109"/>
        <v>372</v>
      </c>
    </row>
    <row r="2195" spans="1:11" ht="28.95" customHeight="1" x14ac:dyDescent="0.3">
      <c r="A2195" s="314">
        <f t="shared" si="108"/>
        <v>2087</v>
      </c>
      <c r="B2195" s="272" t="s">
        <v>1829</v>
      </c>
      <c r="C2195" s="273">
        <v>52.35</v>
      </c>
      <c r="D2195" s="282"/>
      <c r="E2195" s="274" t="s">
        <v>5716</v>
      </c>
      <c r="F2195" s="272" t="s">
        <v>5658</v>
      </c>
      <c r="G2195" s="272" t="s">
        <v>3515</v>
      </c>
      <c r="H2195" s="293">
        <v>2219</v>
      </c>
      <c r="I2195" s="294">
        <v>452.74333224999998</v>
      </c>
      <c r="J2195" s="277">
        <f t="shared" si="109"/>
        <v>2219</v>
      </c>
      <c r="K2195" s="277">
        <f t="shared" si="109"/>
        <v>453</v>
      </c>
    </row>
    <row r="2196" spans="1:11" ht="28.95" customHeight="1" x14ac:dyDescent="0.3">
      <c r="A2196" s="314">
        <f t="shared" si="108"/>
        <v>2088</v>
      </c>
      <c r="B2196" s="272" t="s">
        <v>1829</v>
      </c>
      <c r="C2196" s="273">
        <v>52.36</v>
      </c>
      <c r="D2196" s="282"/>
      <c r="E2196" s="274" t="s">
        <v>5717</v>
      </c>
      <c r="F2196" s="272" t="s">
        <v>5658</v>
      </c>
      <c r="G2196" s="272" t="s">
        <v>3515</v>
      </c>
      <c r="H2196" s="293">
        <v>1479</v>
      </c>
      <c r="I2196" s="294">
        <v>221.392303</v>
      </c>
      <c r="J2196" s="277">
        <f t="shared" si="109"/>
        <v>1479</v>
      </c>
      <c r="K2196" s="277">
        <f t="shared" si="109"/>
        <v>222</v>
      </c>
    </row>
    <row r="2197" spans="1:11" ht="28.95" customHeight="1" x14ac:dyDescent="0.3">
      <c r="A2197" s="314">
        <f t="shared" si="108"/>
        <v>2089</v>
      </c>
      <c r="B2197" s="272" t="s">
        <v>1829</v>
      </c>
      <c r="C2197" s="273">
        <v>52.37</v>
      </c>
      <c r="D2197" s="282"/>
      <c r="E2197" s="274" t="s">
        <v>5718</v>
      </c>
      <c r="F2197" s="272" t="s">
        <v>5658</v>
      </c>
      <c r="G2197" s="272" t="s">
        <v>5702</v>
      </c>
      <c r="H2197" s="293">
        <v>1093</v>
      </c>
      <c r="I2197" s="294">
        <v>37.983423500000001</v>
      </c>
      <c r="J2197" s="277">
        <f t="shared" si="109"/>
        <v>1093</v>
      </c>
      <c r="K2197" s="277">
        <f t="shared" si="109"/>
        <v>38</v>
      </c>
    </row>
    <row r="2198" spans="1:11" ht="28.95" customHeight="1" x14ac:dyDescent="0.3">
      <c r="A2198" s="314">
        <f t="shared" si="108"/>
        <v>2090</v>
      </c>
      <c r="B2198" s="272" t="s">
        <v>1829</v>
      </c>
      <c r="C2198" s="273">
        <v>52.38</v>
      </c>
      <c r="D2198" s="282"/>
      <c r="E2198" s="274" t="s">
        <v>5719</v>
      </c>
      <c r="F2198" s="272" t="s">
        <v>5658</v>
      </c>
      <c r="G2198" s="272" t="s">
        <v>4033</v>
      </c>
      <c r="H2198" s="293">
        <v>72</v>
      </c>
      <c r="I2198" s="294">
        <v>37.16989375</v>
      </c>
      <c r="J2198" s="277">
        <f t="shared" si="109"/>
        <v>72</v>
      </c>
      <c r="K2198" s="277">
        <f t="shared" si="109"/>
        <v>38</v>
      </c>
    </row>
    <row r="2199" spans="1:11" ht="28.95" customHeight="1" x14ac:dyDescent="0.3">
      <c r="A2199" s="314">
        <f t="shared" si="108"/>
        <v>2091</v>
      </c>
      <c r="B2199" s="272" t="s">
        <v>1829</v>
      </c>
      <c r="C2199" s="273">
        <v>52.39</v>
      </c>
      <c r="D2199" s="282"/>
      <c r="E2199" s="274" t="s">
        <v>5720</v>
      </c>
      <c r="F2199" s="272" t="s">
        <v>5658</v>
      </c>
      <c r="G2199" s="272" t="s">
        <v>4033</v>
      </c>
      <c r="H2199" s="293">
        <v>522</v>
      </c>
      <c r="I2199" s="294">
        <v>371.6989375</v>
      </c>
      <c r="J2199" s="277">
        <f t="shared" si="109"/>
        <v>522</v>
      </c>
      <c r="K2199" s="277">
        <f t="shared" si="109"/>
        <v>372</v>
      </c>
    </row>
    <row r="2200" spans="1:11" ht="28.95" customHeight="1" x14ac:dyDescent="0.3">
      <c r="A2200" s="314">
        <f t="shared" si="108"/>
        <v>2092</v>
      </c>
      <c r="B2200" s="272" t="s">
        <v>1829</v>
      </c>
      <c r="C2200" s="283">
        <v>52.4</v>
      </c>
      <c r="D2200" s="282"/>
      <c r="E2200" s="274" t="s">
        <v>5721</v>
      </c>
      <c r="F2200" s="272" t="s">
        <v>5658</v>
      </c>
      <c r="G2200" s="272" t="s">
        <v>5697</v>
      </c>
      <c r="H2200" s="293">
        <v>522</v>
      </c>
      <c r="I2200" s="294">
        <v>371.6989375</v>
      </c>
      <c r="J2200" s="277">
        <f t="shared" si="109"/>
        <v>522</v>
      </c>
      <c r="K2200" s="277">
        <f t="shared" si="109"/>
        <v>372</v>
      </c>
    </row>
    <row r="2201" spans="1:11" ht="28.95" customHeight="1" x14ac:dyDescent="0.3">
      <c r="A2201" s="314">
        <f t="shared" si="108"/>
        <v>2093</v>
      </c>
      <c r="B2201" s="272" t="s">
        <v>1829</v>
      </c>
      <c r="C2201" s="273">
        <v>52.41</v>
      </c>
      <c r="D2201" s="282"/>
      <c r="E2201" s="274" t="s">
        <v>5722</v>
      </c>
      <c r="F2201" s="272" t="s">
        <v>5658</v>
      </c>
      <c r="G2201" s="272" t="s">
        <v>5697</v>
      </c>
      <c r="H2201" s="293">
        <v>834</v>
      </c>
      <c r="I2201" s="294">
        <v>371.6989375</v>
      </c>
      <c r="J2201" s="277">
        <f t="shared" si="109"/>
        <v>834</v>
      </c>
      <c r="K2201" s="277">
        <f t="shared" si="109"/>
        <v>372</v>
      </c>
    </row>
    <row r="2202" spans="1:11" ht="28.95" customHeight="1" x14ac:dyDescent="0.3">
      <c r="A2202" s="314">
        <f t="shared" si="108"/>
        <v>2094</v>
      </c>
      <c r="B2202" s="272" t="s">
        <v>1830</v>
      </c>
      <c r="C2202" s="273">
        <v>52.42</v>
      </c>
      <c r="D2202" s="282"/>
      <c r="E2202" s="274" t="s">
        <v>5723</v>
      </c>
      <c r="F2202" s="272" t="s">
        <v>5658</v>
      </c>
      <c r="G2202" s="282" t="s">
        <v>1019</v>
      </c>
      <c r="H2202" s="293">
        <v>25000</v>
      </c>
      <c r="I2202" s="294">
        <v>0</v>
      </c>
      <c r="J2202" s="277">
        <f t="shared" si="109"/>
        <v>25000</v>
      </c>
      <c r="K2202" s="277">
        <f t="shared" si="109"/>
        <v>0</v>
      </c>
    </row>
    <row r="2203" spans="1:11" ht="28.95" customHeight="1" x14ac:dyDescent="0.3">
      <c r="A2203" s="314">
        <f t="shared" si="108"/>
        <v>2095</v>
      </c>
      <c r="B2203" s="272" t="s">
        <v>1830</v>
      </c>
      <c r="C2203" s="273">
        <v>52.43</v>
      </c>
      <c r="D2203" s="282"/>
      <c r="E2203" s="274" t="s">
        <v>5724</v>
      </c>
      <c r="F2203" s="272" t="s">
        <v>5658</v>
      </c>
      <c r="G2203" s="282" t="s">
        <v>1020</v>
      </c>
      <c r="H2203" s="293">
        <v>126012</v>
      </c>
      <c r="I2203" s="294">
        <v>0</v>
      </c>
      <c r="J2203" s="277">
        <f t="shared" si="109"/>
        <v>126012</v>
      </c>
      <c r="K2203" s="277">
        <f t="shared" si="109"/>
        <v>0</v>
      </c>
    </row>
    <row r="2204" spans="1:11" ht="28.95" customHeight="1" x14ac:dyDescent="0.3">
      <c r="A2204" s="314">
        <f t="shared" si="108"/>
        <v>2096</v>
      </c>
      <c r="B2204" s="272" t="s">
        <v>1831</v>
      </c>
      <c r="C2204" s="273">
        <v>52.44</v>
      </c>
      <c r="D2204" s="282"/>
      <c r="E2204" s="274" t="s">
        <v>5725</v>
      </c>
      <c r="F2204" s="272" t="s">
        <v>5658</v>
      </c>
      <c r="G2204" s="272" t="s">
        <v>5666</v>
      </c>
      <c r="H2204" s="293">
        <v>8500</v>
      </c>
      <c r="I2204" s="294">
        <v>0</v>
      </c>
      <c r="J2204" s="277">
        <f t="shared" si="109"/>
        <v>8500</v>
      </c>
      <c r="K2204" s="277">
        <f t="shared" si="109"/>
        <v>0</v>
      </c>
    </row>
    <row r="2205" spans="1:11" ht="28.95" customHeight="1" x14ac:dyDescent="0.3">
      <c r="A2205" s="314">
        <f t="shared" si="108"/>
        <v>2097</v>
      </c>
      <c r="B2205" s="272" t="s">
        <v>1831</v>
      </c>
      <c r="C2205" s="273">
        <v>52.449999999999996</v>
      </c>
      <c r="D2205" s="282"/>
      <c r="E2205" s="274" t="s">
        <v>5726</v>
      </c>
      <c r="F2205" s="272" t="s">
        <v>5658</v>
      </c>
      <c r="G2205" s="272" t="s">
        <v>5666</v>
      </c>
      <c r="H2205" s="293">
        <v>22900</v>
      </c>
      <c r="I2205" s="294">
        <v>0</v>
      </c>
      <c r="J2205" s="277">
        <f t="shared" si="109"/>
        <v>22900</v>
      </c>
      <c r="K2205" s="277">
        <f t="shared" si="109"/>
        <v>0</v>
      </c>
    </row>
    <row r="2206" spans="1:11" ht="28.95" customHeight="1" x14ac:dyDescent="0.3">
      <c r="A2206" s="314">
        <f t="shared" si="108"/>
        <v>2098</v>
      </c>
      <c r="B2206" s="272" t="s">
        <v>1832</v>
      </c>
      <c r="C2206" s="273">
        <v>52.459999999999994</v>
      </c>
      <c r="D2206" s="282"/>
      <c r="E2206" s="274" t="s">
        <v>5727</v>
      </c>
      <c r="F2206" s="272" t="s">
        <v>5658</v>
      </c>
      <c r="G2206" s="272" t="s">
        <v>5728</v>
      </c>
      <c r="H2206" s="293">
        <v>1401</v>
      </c>
      <c r="I2206" s="294">
        <v>174</v>
      </c>
      <c r="J2206" s="277">
        <f t="shared" si="109"/>
        <v>1401</v>
      </c>
      <c r="K2206" s="277">
        <f t="shared" si="109"/>
        <v>174</v>
      </c>
    </row>
    <row r="2207" spans="1:11" ht="28.95" customHeight="1" x14ac:dyDescent="0.3">
      <c r="A2207" s="314">
        <f t="shared" si="108"/>
        <v>2099</v>
      </c>
      <c r="B2207" s="272" t="s">
        <v>1832</v>
      </c>
      <c r="C2207" s="273">
        <v>52.469999999999992</v>
      </c>
      <c r="D2207" s="282"/>
      <c r="E2207" s="274" t="s">
        <v>5729</v>
      </c>
      <c r="F2207" s="272" t="s">
        <v>5658</v>
      </c>
      <c r="G2207" s="272" t="s">
        <v>5730</v>
      </c>
      <c r="H2207" s="293">
        <v>1241</v>
      </c>
      <c r="I2207" s="294">
        <v>174</v>
      </c>
      <c r="J2207" s="277">
        <f t="shared" si="109"/>
        <v>1241</v>
      </c>
      <c r="K2207" s="277">
        <f t="shared" si="109"/>
        <v>174</v>
      </c>
    </row>
    <row r="2208" spans="1:11" ht="28.95" customHeight="1" x14ac:dyDescent="0.3">
      <c r="A2208" s="314">
        <f t="shared" si="108"/>
        <v>2100</v>
      </c>
      <c r="B2208" s="272" t="s">
        <v>1833</v>
      </c>
      <c r="C2208" s="273">
        <v>52.47999999999999</v>
      </c>
      <c r="D2208" s="282"/>
      <c r="E2208" s="274" t="s">
        <v>5731</v>
      </c>
      <c r="F2208" s="272" t="s">
        <v>5658</v>
      </c>
      <c r="G2208" s="272" t="s">
        <v>3515</v>
      </c>
      <c r="H2208" s="293">
        <v>5741</v>
      </c>
      <c r="I2208" s="294">
        <v>0</v>
      </c>
      <c r="J2208" s="277">
        <f t="shared" si="109"/>
        <v>5741</v>
      </c>
      <c r="K2208" s="277">
        <f t="shared" si="109"/>
        <v>0</v>
      </c>
    </row>
    <row r="2209" spans="1:11" ht="28.95" customHeight="1" x14ac:dyDescent="0.3">
      <c r="A2209" s="314">
        <f t="shared" si="108"/>
        <v>2101</v>
      </c>
      <c r="B2209" s="272" t="s">
        <v>1833</v>
      </c>
      <c r="C2209" s="273">
        <v>52.489999999999988</v>
      </c>
      <c r="D2209" s="282"/>
      <c r="E2209" s="274" t="s">
        <v>5732</v>
      </c>
      <c r="F2209" s="272" t="s">
        <v>5658</v>
      </c>
      <c r="G2209" s="272" t="s">
        <v>3515</v>
      </c>
      <c r="H2209" s="293">
        <v>6459</v>
      </c>
      <c r="I2209" s="294">
        <v>0</v>
      </c>
      <c r="J2209" s="277">
        <f t="shared" si="109"/>
        <v>6459</v>
      </c>
      <c r="K2209" s="277">
        <f t="shared" si="109"/>
        <v>0</v>
      </c>
    </row>
    <row r="2210" spans="1:11" ht="28.95" customHeight="1" x14ac:dyDescent="0.3">
      <c r="A2210" s="314">
        <f t="shared" si="108"/>
        <v>2102</v>
      </c>
      <c r="B2210" s="272" t="s">
        <v>1833</v>
      </c>
      <c r="C2210" s="273">
        <v>52.499999999999986</v>
      </c>
      <c r="D2210" s="282"/>
      <c r="E2210" s="274" t="s">
        <v>5733</v>
      </c>
      <c r="F2210" s="272"/>
      <c r="G2210" s="272" t="s">
        <v>3515</v>
      </c>
      <c r="H2210" s="293">
        <v>7894</v>
      </c>
      <c r="I2210" s="294">
        <v>0</v>
      </c>
      <c r="J2210" s="277">
        <f t="shared" si="109"/>
        <v>7894</v>
      </c>
      <c r="K2210" s="277">
        <f t="shared" si="109"/>
        <v>0</v>
      </c>
    </row>
    <row r="2211" spans="1:11" ht="28.95" customHeight="1" x14ac:dyDescent="0.3">
      <c r="A2211" s="314">
        <f t="shared" si="108"/>
        <v>2103</v>
      </c>
      <c r="B2211" s="272" t="s">
        <v>1834</v>
      </c>
      <c r="C2211" s="273">
        <v>52.509999999999984</v>
      </c>
      <c r="D2211" s="272"/>
      <c r="E2211" s="274" t="s">
        <v>5734</v>
      </c>
      <c r="F2211" s="272">
        <v>3627</v>
      </c>
      <c r="G2211" s="272" t="s">
        <v>3515</v>
      </c>
      <c r="H2211" s="293">
        <v>3627</v>
      </c>
      <c r="I2211" s="294">
        <v>495</v>
      </c>
      <c r="J2211" s="277">
        <f t="shared" si="109"/>
        <v>3627</v>
      </c>
      <c r="K2211" s="277">
        <f t="shared" si="109"/>
        <v>495</v>
      </c>
    </row>
    <row r="2212" spans="1:11" ht="28.95" customHeight="1" x14ac:dyDescent="0.3">
      <c r="A2212" s="314">
        <f t="shared" si="108"/>
        <v>2104</v>
      </c>
      <c r="B2212" s="272" t="s">
        <v>1835</v>
      </c>
      <c r="C2212" s="273">
        <v>52.519999999999982</v>
      </c>
      <c r="D2212" s="272"/>
      <c r="E2212" s="274" t="s">
        <v>5735</v>
      </c>
      <c r="F2212" s="272" t="s">
        <v>5658</v>
      </c>
      <c r="G2212" s="272" t="s">
        <v>3515</v>
      </c>
      <c r="H2212" s="293">
        <v>3933</v>
      </c>
      <c r="I2212" s="294">
        <v>798</v>
      </c>
      <c r="J2212" s="277">
        <f t="shared" si="109"/>
        <v>3933</v>
      </c>
      <c r="K2212" s="277">
        <f t="shared" si="109"/>
        <v>798</v>
      </c>
    </row>
    <row r="2213" spans="1:11" ht="28.95" customHeight="1" x14ac:dyDescent="0.3">
      <c r="A2213" s="314">
        <f t="shared" si="108"/>
        <v>2105</v>
      </c>
      <c r="B2213" s="272" t="s">
        <v>1835</v>
      </c>
      <c r="C2213" s="273">
        <v>52.52999999999998</v>
      </c>
      <c r="D2213" s="272"/>
      <c r="E2213" s="274" t="s">
        <v>5736</v>
      </c>
      <c r="F2213" s="272" t="s">
        <v>5658</v>
      </c>
      <c r="G2213" s="272" t="s">
        <v>3515</v>
      </c>
      <c r="H2213" s="293">
        <v>4605</v>
      </c>
      <c r="I2213" s="294">
        <v>798</v>
      </c>
      <c r="J2213" s="277">
        <f t="shared" si="109"/>
        <v>4605</v>
      </c>
      <c r="K2213" s="277">
        <f t="shared" si="109"/>
        <v>798</v>
      </c>
    </row>
    <row r="2214" spans="1:11" ht="28.95" customHeight="1" x14ac:dyDescent="0.3">
      <c r="A2214" s="268" t="s">
        <v>5737</v>
      </c>
      <c r="B2214" s="269"/>
      <c r="C2214" s="269"/>
      <c r="D2214" s="269"/>
      <c r="E2214" s="269"/>
      <c r="F2214" s="269"/>
      <c r="G2214" s="269"/>
      <c r="H2214" s="269"/>
      <c r="I2214" s="270"/>
      <c r="J2214" s="277">
        <f t="shared" si="109"/>
        <v>0</v>
      </c>
      <c r="K2214" s="277">
        <f t="shared" si="109"/>
        <v>0</v>
      </c>
    </row>
    <row r="2215" spans="1:11" ht="28.95" customHeight="1" x14ac:dyDescent="0.3">
      <c r="A2215" s="314">
        <f>A2213+1</f>
        <v>2106</v>
      </c>
      <c r="B2215" s="272" t="s">
        <v>5738</v>
      </c>
      <c r="C2215" s="273">
        <v>53.01</v>
      </c>
      <c r="D2215" s="272" t="s">
        <v>5739</v>
      </c>
      <c r="E2215" s="274" t="s">
        <v>5740</v>
      </c>
      <c r="F2215" s="272" t="s">
        <v>1727</v>
      </c>
      <c r="G2215" s="272" t="s">
        <v>3437</v>
      </c>
      <c r="H2215" s="293">
        <v>243</v>
      </c>
      <c r="I2215" s="294">
        <v>19</v>
      </c>
      <c r="J2215" s="277">
        <f t="shared" si="109"/>
        <v>243</v>
      </c>
      <c r="K2215" s="277">
        <f t="shared" si="109"/>
        <v>19</v>
      </c>
    </row>
    <row r="2216" spans="1:11" ht="28.95" customHeight="1" x14ac:dyDescent="0.3">
      <c r="A2216" s="314">
        <f>A2215+1</f>
        <v>2107</v>
      </c>
      <c r="B2216" s="272" t="s">
        <v>5738</v>
      </c>
      <c r="C2216" s="273">
        <v>53.02</v>
      </c>
      <c r="D2216" s="272" t="s">
        <v>5739</v>
      </c>
      <c r="E2216" s="274" t="s">
        <v>5741</v>
      </c>
      <c r="F2216" s="272" t="s">
        <v>1727</v>
      </c>
      <c r="G2216" s="272" t="s">
        <v>3437</v>
      </c>
      <c r="H2216" s="293">
        <v>436</v>
      </c>
      <c r="I2216" s="294">
        <v>19</v>
      </c>
      <c r="J2216" s="277">
        <f t="shared" si="109"/>
        <v>436</v>
      </c>
      <c r="K2216" s="277">
        <f t="shared" si="109"/>
        <v>19</v>
      </c>
    </row>
    <row r="2217" spans="1:11" ht="28.95" customHeight="1" x14ac:dyDescent="0.3">
      <c r="A2217" s="314">
        <f t="shared" ref="A2217:A2245" si="110">A2216+1</f>
        <v>2108</v>
      </c>
      <c r="B2217" s="272" t="s">
        <v>5738</v>
      </c>
      <c r="C2217" s="273">
        <v>53.03</v>
      </c>
      <c r="D2217" s="272" t="s">
        <v>5739</v>
      </c>
      <c r="E2217" s="274" t="s">
        <v>5742</v>
      </c>
      <c r="F2217" s="272" t="s">
        <v>1727</v>
      </c>
      <c r="G2217" s="272" t="s">
        <v>3437</v>
      </c>
      <c r="H2217" s="293">
        <v>541</v>
      </c>
      <c r="I2217" s="294">
        <v>19</v>
      </c>
      <c r="J2217" s="277">
        <f t="shared" si="109"/>
        <v>541</v>
      </c>
      <c r="K2217" s="277">
        <f t="shared" si="109"/>
        <v>19</v>
      </c>
    </row>
    <row r="2218" spans="1:11" ht="28.95" customHeight="1" x14ac:dyDescent="0.3">
      <c r="A2218" s="314">
        <f t="shared" si="110"/>
        <v>2109</v>
      </c>
      <c r="B2218" s="272" t="s">
        <v>5738</v>
      </c>
      <c r="C2218" s="283">
        <v>53.04</v>
      </c>
      <c r="D2218" s="272" t="s">
        <v>5739</v>
      </c>
      <c r="E2218" s="274" t="s">
        <v>5743</v>
      </c>
      <c r="F2218" s="272" t="s">
        <v>1727</v>
      </c>
      <c r="G2218" s="272" t="s">
        <v>3437</v>
      </c>
      <c r="H2218" s="293">
        <v>791</v>
      </c>
      <c r="I2218" s="294">
        <v>21</v>
      </c>
      <c r="J2218" s="277">
        <f t="shared" si="109"/>
        <v>791</v>
      </c>
      <c r="K2218" s="277">
        <f t="shared" si="109"/>
        <v>21</v>
      </c>
    </row>
    <row r="2219" spans="1:11" ht="28.95" customHeight="1" x14ac:dyDescent="0.3">
      <c r="A2219" s="314">
        <f t="shared" si="110"/>
        <v>2110</v>
      </c>
      <c r="B2219" s="272" t="s">
        <v>5738</v>
      </c>
      <c r="C2219" s="283">
        <v>53.05</v>
      </c>
      <c r="D2219" s="272" t="s">
        <v>5739</v>
      </c>
      <c r="E2219" s="274" t="s">
        <v>5744</v>
      </c>
      <c r="F2219" s="272" t="s">
        <v>1727</v>
      </c>
      <c r="G2219" s="272" t="s">
        <v>3437</v>
      </c>
      <c r="H2219" s="293">
        <v>1179</v>
      </c>
      <c r="I2219" s="294">
        <v>23</v>
      </c>
      <c r="J2219" s="277">
        <f t="shared" si="109"/>
        <v>1179</v>
      </c>
      <c r="K2219" s="277">
        <f t="shared" si="109"/>
        <v>23</v>
      </c>
    </row>
    <row r="2220" spans="1:11" ht="28.95" customHeight="1" x14ac:dyDescent="0.3">
      <c r="A2220" s="314">
        <f t="shared" si="110"/>
        <v>2111</v>
      </c>
      <c r="B2220" s="272" t="s">
        <v>5738</v>
      </c>
      <c r="C2220" s="283">
        <v>53.059999999999995</v>
      </c>
      <c r="D2220" s="272" t="s">
        <v>5739</v>
      </c>
      <c r="E2220" s="274" t="s">
        <v>5745</v>
      </c>
      <c r="F2220" s="272" t="s">
        <v>1727</v>
      </c>
      <c r="G2220" s="272" t="s">
        <v>3437</v>
      </c>
      <c r="H2220" s="293">
        <v>3285</v>
      </c>
      <c r="I2220" s="294">
        <v>48</v>
      </c>
      <c r="J2220" s="277">
        <f t="shared" si="109"/>
        <v>3285</v>
      </c>
      <c r="K2220" s="277">
        <f t="shared" si="109"/>
        <v>48</v>
      </c>
    </row>
    <row r="2221" spans="1:11" ht="28.95" customHeight="1" x14ac:dyDescent="0.3">
      <c r="A2221" s="314">
        <f t="shared" si="110"/>
        <v>2112</v>
      </c>
      <c r="B2221" s="272" t="s">
        <v>5738</v>
      </c>
      <c r="C2221" s="283">
        <v>53.069999999999993</v>
      </c>
      <c r="D2221" s="272" t="s">
        <v>5739</v>
      </c>
      <c r="E2221" s="274" t="s">
        <v>5746</v>
      </c>
      <c r="F2221" s="272" t="s">
        <v>1727</v>
      </c>
      <c r="G2221" s="272" t="s">
        <v>3437</v>
      </c>
      <c r="H2221" s="293">
        <v>6240</v>
      </c>
      <c r="I2221" s="294">
        <v>64</v>
      </c>
      <c r="J2221" s="277">
        <f t="shared" si="109"/>
        <v>6240</v>
      </c>
      <c r="K2221" s="277">
        <f t="shared" si="109"/>
        <v>64</v>
      </c>
    </row>
    <row r="2222" spans="1:11" ht="28.95" customHeight="1" x14ac:dyDescent="0.3">
      <c r="A2222" s="314">
        <f t="shared" si="110"/>
        <v>2113</v>
      </c>
      <c r="B2222" s="272" t="s">
        <v>5738</v>
      </c>
      <c r="C2222" s="283">
        <v>53.079999999999991</v>
      </c>
      <c r="D2222" s="272" t="s">
        <v>5739</v>
      </c>
      <c r="E2222" s="274" t="s">
        <v>5747</v>
      </c>
      <c r="F2222" s="272" t="s">
        <v>1727</v>
      </c>
      <c r="G2222" s="272" t="s">
        <v>3437</v>
      </c>
      <c r="H2222" s="293">
        <v>218</v>
      </c>
      <c r="I2222" s="294">
        <v>19</v>
      </c>
      <c r="J2222" s="277">
        <f t="shared" si="109"/>
        <v>218</v>
      </c>
      <c r="K2222" s="277">
        <f t="shared" si="109"/>
        <v>19</v>
      </c>
    </row>
    <row r="2223" spans="1:11" ht="28.95" customHeight="1" x14ac:dyDescent="0.3">
      <c r="A2223" s="314">
        <f t="shared" si="110"/>
        <v>2114</v>
      </c>
      <c r="B2223" s="272" t="s">
        <v>5738</v>
      </c>
      <c r="C2223" s="283">
        <v>53.089999999999989</v>
      </c>
      <c r="D2223" s="272" t="s">
        <v>5739</v>
      </c>
      <c r="E2223" s="274" t="s">
        <v>5748</v>
      </c>
      <c r="F2223" s="272" t="s">
        <v>1727</v>
      </c>
      <c r="G2223" s="272" t="s">
        <v>3437</v>
      </c>
      <c r="H2223" s="293">
        <v>392</v>
      </c>
      <c r="I2223" s="294">
        <v>19</v>
      </c>
      <c r="J2223" s="277">
        <f t="shared" si="109"/>
        <v>392</v>
      </c>
      <c r="K2223" s="277">
        <f t="shared" si="109"/>
        <v>19</v>
      </c>
    </row>
    <row r="2224" spans="1:11" ht="28.95" customHeight="1" x14ac:dyDescent="0.3">
      <c r="A2224" s="314">
        <f t="shared" si="110"/>
        <v>2115</v>
      </c>
      <c r="B2224" s="272" t="s">
        <v>5738</v>
      </c>
      <c r="C2224" s="283">
        <v>53.099999999999987</v>
      </c>
      <c r="D2224" s="272" t="s">
        <v>5739</v>
      </c>
      <c r="E2224" s="274" t="s">
        <v>5749</v>
      </c>
      <c r="F2224" s="272" t="s">
        <v>1727</v>
      </c>
      <c r="G2224" s="272" t="s">
        <v>3437</v>
      </c>
      <c r="H2224" s="293">
        <v>480</v>
      </c>
      <c r="I2224" s="294">
        <v>19</v>
      </c>
      <c r="J2224" s="277">
        <f t="shared" si="109"/>
        <v>480</v>
      </c>
      <c r="K2224" s="277">
        <f t="shared" si="109"/>
        <v>19</v>
      </c>
    </row>
    <row r="2225" spans="1:11" ht="28.95" customHeight="1" x14ac:dyDescent="0.3">
      <c r="A2225" s="314">
        <f t="shared" si="110"/>
        <v>2116</v>
      </c>
      <c r="B2225" s="272" t="s">
        <v>5738</v>
      </c>
      <c r="C2225" s="283">
        <v>53.109999999999985</v>
      </c>
      <c r="D2225" s="272" t="s">
        <v>5739</v>
      </c>
      <c r="E2225" s="274" t="s">
        <v>5750</v>
      </c>
      <c r="F2225" s="272" t="s">
        <v>1727</v>
      </c>
      <c r="G2225" s="272" t="s">
        <v>3437</v>
      </c>
      <c r="H2225" s="293">
        <v>663</v>
      </c>
      <c r="I2225" s="294">
        <v>21</v>
      </c>
      <c r="J2225" s="277">
        <f t="shared" si="109"/>
        <v>663</v>
      </c>
      <c r="K2225" s="277">
        <f t="shared" si="109"/>
        <v>21</v>
      </c>
    </row>
    <row r="2226" spans="1:11" ht="28.95" customHeight="1" x14ac:dyDescent="0.3">
      <c r="A2226" s="314">
        <f t="shared" si="110"/>
        <v>2117</v>
      </c>
      <c r="B2226" s="272" t="s">
        <v>5738</v>
      </c>
      <c r="C2226" s="283">
        <v>53.119999999999983</v>
      </c>
      <c r="D2226" s="272" t="s">
        <v>5739</v>
      </c>
      <c r="E2226" s="274" t="s">
        <v>5751</v>
      </c>
      <c r="F2226" s="272" t="s">
        <v>1727</v>
      </c>
      <c r="G2226" s="272" t="s">
        <v>3437</v>
      </c>
      <c r="H2226" s="293">
        <v>892</v>
      </c>
      <c r="I2226" s="294">
        <v>23</v>
      </c>
      <c r="J2226" s="277">
        <f t="shared" si="109"/>
        <v>892</v>
      </c>
      <c r="K2226" s="277">
        <f t="shared" si="109"/>
        <v>23</v>
      </c>
    </row>
    <row r="2227" spans="1:11" ht="28.95" customHeight="1" x14ac:dyDescent="0.3">
      <c r="A2227" s="314">
        <f t="shared" si="110"/>
        <v>2118</v>
      </c>
      <c r="B2227" s="272" t="s">
        <v>5738</v>
      </c>
      <c r="C2227" s="283">
        <v>53.129999999999981</v>
      </c>
      <c r="D2227" s="272" t="s">
        <v>5739</v>
      </c>
      <c r="E2227" s="274" t="s">
        <v>5752</v>
      </c>
      <c r="F2227" s="272" t="s">
        <v>1727</v>
      </c>
      <c r="G2227" s="272" t="s">
        <v>3437</v>
      </c>
      <c r="H2227" s="293">
        <v>2240</v>
      </c>
      <c r="I2227" s="294">
        <v>75</v>
      </c>
      <c r="J2227" s="277">
        <f t="shared" si="109"/>
        <v>2240</v>
      </c>
      <c r="K2227" s="277">
        <f t="shared" si="109"/>
        <v>75</v>
      </c>
    </row>
    <row r="2228" spans="1:11" ht="28.95" customHeight="1" x14ac:dyDescent="0.3">
      <c r="A2228" s="314">
        <f t="shared" si="110"/>
        <v>2119</v>
      </c>
      <c r="B2228" s="272" t="s">
        <v>5738</v>
      </c>
      <c r="C2228" s="283">
        <v>53.14</v>
      </c>
      <c r="D2228" s="272" t="s">
        <v>5739</v>
      </c>
      <c r="E2228" s="274" t="s">
        <v>5753</v>
      </c>
      <c r="F2228" s="272" t="s">
        <v>1727</v>
      </c>
      <c r="G2228" s="272" t="s">
        <v>3437</v>
      </c>
      <c r="H2228" s="293">
        <v>149</v>
      </c>
      <c r="I2228" s="294">
        <v>7</v>
      </c>
      <c r="J2228" s="277">
        <f t="shared" si="109"/>
        <v>149</v>
      </c>
      <c r="K2228" s="277">
        <f t="shared" si="109"/>
        <v>7</v>
      </c>
    </row>
    <row r="2229" spans="1:11" ht="28.95" customHeight="1" x14ac:dyDescent="0.3">
      <c r="A2229" s="314">
        <f t="shared" si="110"/>
        <v>2120</v>
      </c>
      <c r="B2229" s="272" t="s">
        <v>5738</v>
      </c>
      <c r="C2229" s="283">
        <v>53.15</v>
      </c>
      <c r="D2229" s="272" t="s">
        <v>5739</v>
      </c>
      <c r="E2229" s="274" t="s">
        <v>5754</v>
      </c>
      <c r="F2229" s="272" t="s">
        <v>1727</v>
      </c>
      <c r="G2229" s="272" t="s">
        <v>3437</v>
      </c>
      <c r="H2229" s="293">
        <v>379</v>
      </c>
      <c r="I2229" s="294">
        <v>7</v>
      </c>
      <c r="J2229" s="277">
        <f t="shared" si="109"/>
        <v>379</v>
      </c>
      <c r="K2229" s="277">
        <f t="shared" si="109"/>
        <v>7</v>
      </c>
    </row>
    <row r="2230" spans="1:11" ht="28.95" customHeight="1" x14ac:dyDescent="0.3">
      <c r="A2230" s="314">
        <f t="shared" si="110"/>
        <v>2121</v>
      </c>
      <c r="B2230" s="272" t="s">
        <v>5738</v>
      </c>
      <c r="C2230" s="283">
        <v>53.16</v>
      </c>
      <c r="D2230" s="272" t="s">
        <v>5739</v>
      </c>
      <c r="E2230" s="274" t="s">
        <v>5755</v>
      </c>
      <c r="F2230" s="272" t="s">
        <v>1727</v>
      </c>
      <c r="G2230" s="272" t="s">
        <v>3437</v>
      </c>
      <c r="H2230" s="293">
        <v>224</v>
      </c>
      <c r="I2230" s="294">
        <v>7</v>
      </c>
      <c r="J2230" s="277">
        <f t="shared" si="109"/>
        <v>224</v>
      </c>
      <c r="K2230" s="277">
        <f t="shared" si="109"/>
        <v>7</v>
      </c>
    </row>
    <row r="2231" spans="1:11" ht="28.95" customHeight="1" x14ac:dyDescent="0.3">
      <c r="A2231" s="314">
        <f t="shared" si="110"/>
        <v>2122</v>
      </c>
      <c r="B2231" s="272" t="s">
        <v>5738</v>
      </c>
      <c r="C2231" s="283">
        <v>53.17</v>
      </c>
      <c r="D2231" s="272" t="s">
        <v>5739</v>
      </c>
      <c r="E2231" s="274" t="s">
        <v>5756</v>
      </c>
      <c r="F2231" s="272" t="s">
        <v>1727</v>
      </c>
      <c r="G2231" s="272" t="s">
        <v>3437</v>
      </c>
      <c r="H2231" s="293">
        <v>467</v>
      </c>
      <c r="I2231" s="294">
        <v>7</v>
      </c>
      <c r="J2231" s="277">
        <f t="shared" si="109"/>
        <v>467</v>
      </c>
      <c r="K2231" s="277">
        <f t="shared" si="109"/>
        <v>7</v>
      </c>
    </row>
    <row r="2232" spans="1:11" ht="28.95" customHeight="1" x14ac:dyDescent="0.3">
      <c r="A2232" s="314">
        <f t="shared" si="110"/>
        <v>2123</v>
      </c>
      <c r="B2232" s="272" t="s">
        <v>5738</v>
      </c>
      <c r="C2232" s="283">
        <v>53.18</v>
      </c>
      <c r="D2232" s="272" t="s">
        <v>5739</v>
      </c>
      <c r="E2232" s="274" t="s">
        <v>5757</v>
      </c>
      <c r="F2232" s="272" t="s">
        <v>1727</v>
      </c>
      <c r="G2232" s="272" t="s">
        <v>3437</v>
      </c>
      <c r="H2232" s="293">
        <v>238</v>
      </c>
      <c r="I2232" s="294">
        <v>7</v>
      </c>
      <c r="J2232" s="277">
        <f t="shared" si="109"/>
        <v>238</v>
      </c>
      <c r="K2232" s="277">
        <f t="shared" si="109"/>
        <v>7</v>
      </c>
    </row>
    <row r="2233" spans="1:11" ht="28.95" customHeight="1" x14ac:dyDescent="0.3">
      <c r="A2233" s="314">
        <f t="shared" si="110"/>
        <v>2124</v>
      </c>
      <c r="B2233" s="272" t="s">
        <v>5738</v>
      </c>
      <c r="C2233" s="283">
        <v>53.19</v>
      </c>
      <c r="D2233" s="272" t="s">
        <v>5739</v>
      </c>
      <c r="E2233" s="274" t="s">
        <v>5758</v>
      </c>
      <c r="F2233" s="272" t="s">
        <v>1727</v>
      </c>
      <c r="G2233" s="272" t="s">
        <v>3437</v>
      </c>
      <c r="H2233" s="293">
        <v>716</v>
      </c>
      <c r="I2233" s="294">
        <v>7</v>
      </c>
      <c r="J2233" s="277">
        <f t="shared" si="109"/>
        <v>716</v>
      </c>
      <c r="K2233" s="277">
        <f t="shared" si="109"/>
        <v>7</v>
      </c>
    </row>
    <row r="2234" spans="1:11" ht="28.95" customHeight="1" x14ac:dyDescent="0.3">
      <c r="A2234" s="314">
        <f t="shared" si="110"/>
        <v>2125</v>
      </c>
      <c r="B2234" s="272" t="s">
        <v>5738</v>
      </c>
      <c r="C2234" s="283">
        <v>53.2</v>
      </c>
      <c r="D2234" s="272" t="s">
        <v>5739</v>
      </c>
      <c r="E2234" s="274" t="s">
        <v>5759</v>
      </c>
      <c r="F2234" s="272" t="s">
        <v>1727</v>
      </c>
      <c r="G2234" s="272" t="s">
        <v>3437</v>
      </c>
      <c r="H2234" s="293">
        <v>464</v>
      </c>
      <c r="I2234" s="294">
        <v>7</v>
      </c>
      <c r="J2234" s="277">
        <f t="shared" si="109"/>
        <v>464</v>
      </c>
      <c r="K2234" s="277">
        <f t="shared" si="109"/>
        <v>7</v>
      </c>
    </row>
    <row r="2235" spans="1:11" ht="28.95" customHeight="1" x14ac:dyDescent="0.3">
      <c r="A2235" s="314">
        <f t="shared" si="110"/>
        <v>2126</v>
      </c>
      <c r="B2235" s="272" t="s">
        <v>5738</v>
      </c>
      <c r="C2235" s="283">
        <v>53.21</v>
      </c>
      <c r="D2235" s="272" t="s">
        <v>5739</v>
      </c>
      <c r="E2235" s="274" t="s">
        <v>5760</v>
      </c>
      <c r="F2235" s="272" t="s">
        <v>1727</v>
      </c>
      <c r="G2235" s="272" t="s">
        <v>3437</v>
      </c>
      <c r="H2235" s="293">
        <v>1112</v>
      </c>
      <c r="I2235" s="294">
        <v>9</v>
      </c>
      <c r="J2235" s="277">
        <f t="shared" si="109"/>
        <v>1112</v>
      </c>
      <c r="K2235" s="277">
        <f t="shared" si="109"/>
        <v>9</v>
      </c>
    </row>
    <row r="2236" spans="1:11" ht="28.95" customHeight="1" x14ac:dyDescent="0.3">
      <c r="A2236" s="314">
        <f t="shared" si="110"/>
        <v>2127</v>
      </c>
      <c r="B2236" s="272" t="s">
        <v>5738</v>
      </c>
      <c r="C2236" s="283">
        <v>53.22</v>
      </c>
      <c r="D2236" s="272" t="s">
        <v>5739</v>
      </c>
      <c r="E2236" s="274" t="s">
        <v>5761</v>
      </c>
      <c r="F2236" s="272" t="s">
        <v>1727</v>
      </c>
      <c r="G2236" s="272" t="s">
        <v>3437</v>
      </c>
      <c r="H2236" s="293">
        <v>785</v>
      </c>
      <c r="I2236" s="294">
        <v>11</v>
      </c>
      <c r="J2236" s="277">
        <f t="shared" si="109"/>
        <v>785</v>
      </c>
      <c r="K2236" s="277">
        <f t="shared" si="109"/>
        <v>11</v>
      </c>
    </row>
    <row r="2237" spans="1:11" ht="28.95" customHeight="1" x14ac:dyDescent="0.3">
      <c r="A2237" s="314">
        <f t="shared" si="110"/>
        <v>2128</v>
      </c>
      <c r="B2237" s="272" t="s">
        <v>5738</v>
      </c>
      <c r="C2237" s="283">
        <v>53.23</v>
      </c>
      <c r="D2237" s="272" t="s">
        <v>5739</v>
      </c>
      <c r="E2237" s="274" t="s">
        <v>5762</v>
      </c>
      <c r="F2237" s="272" t="s">
        <v>1727</v>
      </c>
      <c r="G2237" s="272" t="s">
        <v>3437</v>
      </c>
      <c r="H2237" s="293">
        <v>2581</v>
      </c>
      <c r="I2237" s="294">
        <v>11</v>
      </c>
      <c r="J2237" s="277">
        <f t="shared" si="109"/>
        <v>2581</v>
      </c>
      <c r="K2237" s="277">
        <f t="shared" si="109"/>
        <v>11</v>
      </c>
    </row>
    <row r="2238" spans="1:11" ht="28.95" customHeight="1" x14ac:dyDescent="0.3">
      <c r="A2238" s="314">
        <f t="shared" si="110"/>
        <v>2129</v>
      </c>
      <c r="B2238" s="272" t="s">
        <v>5738</v>
      </c>
      <c r="C2238" s="283">
        <v>53.24</v>
      </c>
      <c r="D2238" s="272" t="s">
        <v>5739</v>
      </c>
      <c r="E2238" s="274" t="s">
        <v>5763</v>
      </c>
      <c r="F2238" s="272" t="s">
        <v>1727</v>
      </c>
      <c r="G2238" s="272" t="s">
        <v>3437</v>
      </c>
      <c r="H2238" s="293">
        <v>144</v>
      </c>
      <c r="I2238" s="294">
        <v>38</v>
      </c>
      <c r="J2238" s="277">
        <f t="shared" si="109"/>
        <v>144</v>
      </c>
      <c r="K2238" s="277">
        <f t="shared" si="109"/>
        <v>38</v>
      </c>
    </row>
    <row r="2239" spans="1:11" ht="28.95" customHeight="1" x14ac:dyDescent="0.3">
      <c r="A2239" s="314">
        <f t="shared" si="110"/>
        <v>2130</v>
      </c>
      <c r="B2239" s="272" t="s">
        <v>5738</v>
      </c>
      <c r="C2239" s="283">
        <v>53.25</v>
      </c>
      <c r="D2239" s="272" t="s">
        <v>5739</v>
      </c>
      <c r="E2239" s="274" t="s">
        <v>5764</v>
      </c>
      <c r="F2239" s="272" t="s">
        <v>1727</v>
      </c>
      <c r="G2239" s="272" t="s">
        <v>3437</v>
      </c>
      <c r="H2239" s="293">
        <v>3326</v>
      </c>
      <c r="I2239" s="294">
        <v>13</v>
      </c>
      <c r="J2239" s="277">
        <f t="shared" si="109"/>
        <v>3326</v>
      </c>
      <c r="K2239" s="277">
        <f t="shared" si="109"/>
        <v>13</v>
      </c>
    </row>
    <row r="2240" spans="1:11" ht="28.95" customHeight="1" x14ac:dyDescent="0.3">
      <c r="A2240" s="314">
        <f t="shared" si="110"/>
        <v>2131</v>
      </c>
      <c r="B2240" s="272" t="s">
        <v>5738</v>
      </c>
      <c r="C2240" s="283">
        <v>53.26</v>
      </c>
      <c r="D2240" s="272" t="s">
        <v>5739</v>
      </c>
      <c r="E2240" s="274" t="s">
        <v>5765</v>
      </c>
      <c r="F2240" s="272" t="s">
        <v>1727</v>
      </c>
      <c r="G2240" s="272" t="s">
        <v>3437</v>
      </c>
      <c r="H2240" s="293">
        <v>390</v>
      </c>
      <c r="I2240" s="294">
        <v>8</v>
      </c>
      <c r="J2240" s="277">
        <f t="shared" si="109"/>
        <v>390</v>
      </c>
      <c r="K2240" s="277">
        <f t="shared" si="109"/>
        <v>8</v>
      </c>
    </row>
    <row r="2241" spans="1:11" ht="28.95" customHeight="1" x14ac:dyDescent="0.3">
      <c r="A2241" s="314">
        <f t="shared" si="110"/>
        <v>2132</v>
      </c>
      <c r="B2241" s="272" t="s">
        <v>5738</v>
      </c>
      <c r="C2241" s="283">
        <v>53.27</v>
      </c>
      <c r="D2241" s="272" t="s">
        <v>5739</v>
      </c>
      <c r="E2241" s="274" t="s">
        <v>5766</v>
      </c>
      <c r="F2241" s="272" t="s">
        <v>1727</v>
      </c>
      <c r="G2241" s="272" t="s">
        <v>3437</v>
      </c>
      <c r="H2241" s="293">
        <v>584</v>
      </c>
      <c r="I2241" s="294">
        <v>8</v>
      </c>
      <c r="J2241" s="277">
        <f t="shared" si="109"/>
        <v>584</v>
      </c>
      <c r="K2241" s="277">
        <f t="shared" si="109"/>
        <v>8</v>
      </c>
    </row>
    <row r="2242" spans="1:11" ht="28.95" customHeight="1" x14ac:dyDescent="0.3">
      <c r="A2242" s="314">
        <f t="shared" si="110"/>
        <v>2133</v>
      </c>
      <c r="B2242" s="272" t="s">
        <v>5738</v>
      </c>
      <c r="C2242" s="283">
        <v>53.28</v>
      </c>
      <c r="D2242" s="272" t="s">
        <v>5739</v>
      </c>
      <c r="E2242" s="274" t="s">
        <v>5767</v>
      </c>
      <c r="F2242" s="272" t="s">
        <v>1727</v>
      </c>
      <c r="G2242" s="272" t="s">
        <v>3437</v>
      </c>
      <c r="H2242" s="293">
        <v>926</v>
      </c>
      <c r="I2242" s="294">
        <v>9</v>
      </c>
      <c r="J2242" s="277">
        <f t="shared" si="109"/>
        <v>926</v>
      </c>
      <c r="K2242" s="277">
        <f t="shared" si="109"/>
        <v>9</v>
      </c>
    </row>
    <row r="2243" spans="1:11" ht="28.95" customHeight="1" x14ac:dyDescent="0.3">
      <c r="A2243" s="314">
        <f t="shared" si="110"/>
        <v>2134</v>
      </c>
      <c r="B2243" s="272" t="s">
        <v>5738</v>
      </c>
      <c r="C2243" s="283">
        <v>53.29</v>
      </c>
      <c r="D2243" s="272" t="s">
        <v>5739</v>
      </c>
      <c r="E2243" s="274" t="s">
        <v>5768</v>
      </c>
      <c r="F2243" s="272" t="s">
        <v>1727</v>
      </c>
      <c r="G2243" s="272" t="s">
        <v>3437</v>
      </c>
      <c r="H2243" s="293">
        <v>1561</v>
      </c>
      <c r="I2243" s="294">
        <v>11</v>
      </c>
      <c r="J2243" s="277">
        <f t="shared" si="109"/>
        <v>1561</v>
      </c>
      <c r="K2243" s="277">
        <f t="shared" si="109"/>
        <v>11</v>
      </c>
    </row>
    <row r="2244" spans="1:11" ht="28.95" customHeight="1" x14ac:dyDescent="0.3">
      <c r="A2244" s="314">
        <f t="shared" si="110"/>
        <v>2135</v>
      </c>
      <c r="B2244" s="272" t="s">
        <v>5738</v>
      </c>
      <c r="C2244" s="283">
        <v>53.3</v>
      </c>
      <c r="D2244" s="272" t="s">
        <v>5739</v>
      </c>
      <c r="E2244" s="274" t="s">
        <v>5769</v>
      </c>
      <c r="F2244" s="272" t="s">
        <v>1727</v>
      </c>
      <c r="G2244" s="272" t="s">
        <v>3437</v>
      </c>
      <c r="H2244" s="293">
        <v>2132</v>
      </c>
      <c r="I2244" s="294">
        <v>14</v>
      </c>
      <c r="J2244" s="277">
        <f t="shared" si="109"/>
        <v>2132</v>
      </c>
      <c r="K2244" s="277">
        <f t="shared" si="109"/>
        <v>14</v>
      </c>
    </row>
    <row r="2245" spans="1:11" ht="28.95" customHeight="1" x14ac:dyDescent="0.3">
      <c r="A2245" s="314">
        <f t="shared" si="110"/>
        <v>2136</v>
      </c>
      <c r="B2245" s="272" t="s">
        <v>5738</v>
      </c>
      <c r="C2245" s="283">
        <v>53.309999999999995</v>
      </c>
      <c r="D2245" s="272" t="s">
        <v>5739</v>
      </c>
      <c r="E2245" s="274" t="s">
        <v>5770</v>
      </c>
      <c r="F2245" s="272" t="s">
        <v>1727</v>
      </c>
      <c r="G2245" s="272" t="s">
        <v>3437</v>
      </c>
      <c r="H2245" s="293">
        <v>6300</v>
      </c>
      <c r="I2245" s="294">
        <v>19</v>
      </c>
      <c r="J2245" s="277">
        <f t="shared" ref="J2245:K2308" si="111">ROUNDUP(H2245,0)</f>
        <v>6300</v>
      </c>
      <c r="K2245" s="277">
        <f t="shared" si="111"/>
        <v>19</v>
      </c>
    </row>
    <row r="2246" spans="1:11" ht="28.95" customHeight="1" x14ac:dyDescent="0.3">
      <c r="A2246" s="314">
        <f>A2245+1</f>
        <v>2137</v>
      </c>
      <c r="B2246" s="272" t="s">
        <v>1837</v>
      </c>
      <c r="C2246" s="283">
        <v>53.319999999999993</v>
      </c>
      <c r="D2246" s="272" t="s">
        <v>1473</v>
      </c>
      <c r="E2246" s="274" t="s">
        <v>5771</v>
      </c>
      <c r="F2246" s="272" t="s">
        <v>1473</v>
      </c>
      <c r="G2246" s="272" t="s">
        <v>3515</v>
      </c>
      <c r="H2246" s="293">
        <v>6585</v>
      </c>
      <c r="I2246" s="294">
        <v>301</v>
      </c>
      <c r="J2246" s="277">
        <f t="shared" si="111"/>
        <v>6585</v>
      </c>
      <c r="K2246" s="277">
        <f t="shared" si="111"/>
        <v>301</v>
      </c>
    </row>
    <row r="2247" spans="1:11" ht="28.95" customHeight="1" x14ac:dyDescent="0.3">
      <c r="A2247" s="314">
        <f>A2246+1</f>
        <v>2138</v>
      </c>
      <c r="B2247" s="272" t="s">
        <v>1837</v>
      </c>
      <c r="C2247" s="283">
        <v>53.329999999999991</v>
      </c>
      <c r="D2247" s="272" t="s">
        <v>1473</v>
      </c>
      <c r="E2247" s="274" t="s">
        <v>5772</v>
      </c>
      <c r="F2247" s="272" t="s">
        <v>1473</v>
      </c>
      <c r="G2247" s="272" t="s">
        <v>3515</v>
      </c>
      <c r="H2247" s="293">
        <v>7632</v>
      </c>
      <c r="I2247" s="294">
        <v>301</v>
      </c>
      <c r="J2247" s="277">
        <f t="shared" si="111"/>
        <v>7632</v>
      </c>
      <c r="K2247" s="277">
        <f t="shared" si="111"/>
        <v>301</v>
      </c>
    </row>
    <row r="2248" spans="1:11" ht="28.95" customHeight="1" x14ac:dyDescent="0.3">
      <c r="A2248" s="314">
        <f>A2247+1</f>
        <v>2139</v>
      </c>
      <c r="B2248" s="272" t="s">
        <v>1837</v>
      </c>
      <c r="C2248" s="283">
        <v>53.339999999999989</v>
      </c>
      <c r="D2248" s="272" t="s">
        <v>1473</v>
      </c>
      <c r="E2248" s="274" t="s">
        <v>5773</v>
      </c>
      <c r="F2248" s="272" t="s">
        <v>1473</v>
      </c>
      <c r="G2248" s="272" t="s">
        <v>3515</v>
      </c>
      <c r="H2248" s="293">
        <v>6511</v>
      </c>
      <c r="I2248" s="294">
        <v>376</v>
      </c>
      <c r="J2248" s="277">
        <f t="shared" si="111"/>
        <v>6511</v>
      </c>
      <c r="K2248" s="277">
        <f t="shared" si="111"/>
        <v>376</v>
      </c>
    </row>
    <row r="2249" spans="1:11" ht="28.95" customHeight="1" x14ac:dyDescent="0.3">
      <c r="A2249" s="272"/>
      <c r="B2249" s="272"/>
      <c r="C2249" s="283"/>
      <c r="D2249" s="272"/>
      <c r="E2249" s="274" t="s">
        <v>5774</v>
      </c>
      <c r="F2249" s="272"/>
      <c r="G2249" s="272"/>
      <c r="H2249" s="293"/>
      <c r="I2249" s="294"/>
      <c r="J2249" s="277">
        <f t="shared" si="111"/>
        <v>0</v>
      </c>
      <c r="K2249" s="277">
        <f t="shared" si="111"/>
        <v>0</v>
      </c>
    </row>
    <row r="2250" spans="1:11" ht="28.95" customHeight="1" x14ac:dyDescent="0.3">
      <c r="A2250" s="314">
        <f>A2248+1</f>
        <v>2140</v>
      </c>
      <c r="B2250" s="272" t="s">
        <v>1837</v>
      </c>
      <c r="C2250" s="283">
        <v>52.35</v>
      </c>
      <c r="D2250" s="272" t="s">
        <v>1473</v>
      </c>
      <c r="E2250" s="274" t="s">
        <v>5775</v>
      </c>
      <c r="F2250" s="272" t="s">
        <v>1473</v>
      </c>
      <c r="G2250" s="272" t="s">
        <v>3515</v>
      </c>
      <c r="H2250" s="293">
        <v>13131</v>
      </c>
      <c r="I2250" s="294">
        <v>301</v>
      </c>
      <c r="J2250" s="277">
        <f t="shared" si="111"/>
        <v>13131</v>
      </c>
      <c r="K2250" s="277">
        <f t="shared" si="111"/>
        <v>301</v>
      </c>
    </row>
    <row r="2251" spans="1:11" ht="28.95" customHeight="1" x14ac:dyDescent="0.3">
      <c r="A2251" s="272"/>
      <c r="B2251" s="272"/>
      <c r="C2251" s="283"/>
      <c r="D2251" s="272"/>
      <c r="E2251" s="274" t="s">
        <v>5776</v>
      </c>
      <c r="F2251" s="272"/>
      <c r="G2251" s="272"/>
      <c r="H2251" s="293"/>
      <c r="I2251" s="294"/>
      <c r="J2251" s="277">
        <f t="shared" si="111"/>
        <v>0</v>
      </c>
      <c r="K2251" s="277">
        <f t="shared" si="111"/>
        <v>0</v>
      </c>
    </row>
    <row r="2252" spans="1:11" ht="28.95" customHeight="1" x14ac:dyDescent="0.3">
      <c r="A2252" s="314">
        <f>A2250+1</f>
        <v>2141</v>
      </c>
      <c r="B2252" s="272" t="s">
        <v>1837</v>
      </c>
      <c r="C2252" s="283">
        <v>53.36</v>
      </c>
      <c r="D2252" s="272" t="s">
        <v>1473</v>
      </c>
      <c r="E2252" s="274" t="s">
        <v>5777</v>
      </c>
      <c r="F2252" s="272" t="s">
        <v>1473</v>
      </c>
      <c r="G2252" s="272" t="s">
        <v>3515</v>
      </c>
      <c r="H2252" s="293">
        <v>3530</v>
      </c>
      <c r="I2252" s="294">
        <v>301</v>
      </c>
      <c r="J2252" s="277">
        <f t="shared" si="111"/>
        <v>3530</v>
      </c>
      <c r="K2252" s="277">
        <f t="shared" si="111"/>
        <v>301</v>
      </c>
    </row>
    <row r="2253" spans="1:11" ht="28.95" customHeight="1" x14ac:dyDescent="0.3">
      <c r="A2253" s="330">
        <f>A2252+1</f>
        <v>2142</v>
      </c>
      <c r="B2253" s="279" t="s">
        <v>1837</v>
      </c>
      <c r="C2253" s="331">
        <v>53.37</v>
      </c>
      <c r="D2253" s="279" t="s">
        <v>1473</v>
      </c>
      <c r="E2253" s="281" t="s">
        <v>5778</v>
      </c>
      <c r="F2253" s="279" t="s">
        <v>1473</v>
      </c>
      <c r="G2253" s="279" t="s">
        <v>3515</v>
      </c>
      <c r="H2253" s="322">
        <v>17457</v>
      </c>
      <c r="I2253" s="323">
        <v>301</v>
      </c>
      <c r="J2253" s="277">
        <f t="shared" si="111"/>
        <v>17457</v>
      </c>
      <c r="K2253" s="277">
        <f t="shared" si="111"/>
        <v>301</v>
      </c>
    </row>
    <row r="2254" spans="1:11" ht="28.95" customHeight="1" x14ac:dyDescent="0.3">
      <c r="A2254" s="324"/>
      <c r="B2254" s="324"/>
      <c r="C2254" s="332"/>
      <c r="D2254" s="324"/>
      <c r="E2254" s="326" t="s">
        <v>5779</v>
      </c>
      <c r="F2254" s="324"/>
      <c r="G2254" s="324"/>
      <c r="H2254" s="327"/>
      <c r="I2254" s="328"/>
      <c r="J2254" s="277">
        <f t="shared" si="111"/>
        <v>0</v>
      </c>
      <c r="K2254" s="277">
        <f t="shared" si="111"/>
        <v>0</v>
      </c>
    </row>
    <row r="2255" spans="1:11" ht="28.95" customHeight="1" x14ac:dyDescent="0.3">
      <c r="A2255" s="272">
        <f>A2253+1</f>
        <v>2143</v>
      </c>
      <c r="B2255" s="272" t="s">
        <v>1837</v>
      </c>
      <c r="C2255" s="283">
        <v>53.38</v>
      </c>
      <c r="D2255" s="272" t="s">
        <v>1473</v>
      </c>
      <c r="E2255" s="274" t="s">
        <v>5780</v>
      </c>
      <c r="F2255" s="272" t="s">
        <v>1473</v>
      </c>
      <c r="G2255" s="272" t="s">
        <v>3515</v>
      </c>
      <c r="H2255" s="293">
        <v>17751</v>
      </c>
      <c r="I2255" s="294">
        <v>226</v>
      </c>
      <c r="J2255" s="277">
        <f t="shared" si="111"/>
        <v>17751</v>
      </c>
      <c r="K2255" s="277">
        <f t="shared" si="111"/>
        <v>226</v>
      </c>
    </row>
    <row r="2256" spans="1:11" ht="28.95" customHeight="1" x14ac:dyDescent="0.3">
      <c r="A2256" s="272"/>
      <c r="B2256" s="272"/>
      <c r="C2256" s="283"/>
      <c r="D2256" s="272"/>
      <c r="E2256" s="274" t="s">
        <v>5781</v>
      </c>
      <c r="F2256" s="272"/>
      <c r="G2256" s="272"/>
      <c r="H2256" s="293"/>
      <c r="I2256" s="294"/>
      <c r="J2256" s="277">
        <f t="shared" si="111"/>
        <v>0</v>
      </c>
      <c r="K2256" s="277">
        <f t="shared" si="111"/>
        <v>0</v>
      </c>
    </row>
    <row r="2257" spans="1:11" ht="28.95" customHeight="1" x14ac:dyDescent="0.3">
      <c r="A2257" s="272">
        <f>A2255+1</f>
        <v>2144</v>
      </c>
      <c r="B2257" s="272" t="s">
        <v>1837</v>
      </c>
      <c r="C2257" s="283">
        <v>53.39</v>
      </c>
      <c r="D2257" s="272" t="s">
        <v>1473</v>
      </c>
      <c r="E2257" s="274" t="s">
        <v>5782</v>
      </c>
      <c r="F2257" s="272" t="s">
        <v>1473</v>
      </c>
      <c r="G2257" s="272" t="s">
        <v>3515</v>
      </c>
      <c r="H2257" s="293">
        <v>7410</v>
      </c>
      <c r="I2257" s="294">
        <v>226</v>
      </c>
      <c r="J2257" s="277">
        <f t="shared" si="111"/>
        <v>7410</v>
      </c>
      <c r="K2257" s="277">
        <f t="shared" si="111"/>
        <v>226</v>
      </c>
    </row>
    <row r="2258" spans="1:11" ht="28.95" customHeight="1" x14ac:dyDescent="0.3">
      <c r="A2258" s="272"/>
      <c r="B2258" s="272"/>
      <c r="C2258" s="283"/>
      <c r="D2258" s="272"/>
      <c r="E2258" s="274" t="s">
        <v>5783</v>
      </c>
      <c r="F2258" s="272"/>
      <c r="G2258" s="272"/>
      <c r="H2258" s="293"/>
      <c r="I2258" s="294"/>
      <c r="J2258" s="277">
        <f t="shared" si="111"/>
        <v>0</v>
      </c>
      <c r="K2258" s="277">
        <f t="shared" si="111"/>
        <v>0</v>
      </c>
    </row>
    <row r="2259" spans="1:11" ht="28.95" customHeight="1" x14ac:dyDescent="0.3">
      <c r="A2259" s="272">
        <f>A2257+1</f>
        <v>2145</v>
      </c>
      <c r="B2259" s="272" t="s">
        <v>1837</v>
      </c>
      <c r="C2259" s="283">
        <v>53.4</v>
      </c>
      <c r="D2259" s="272" t="s">
        <v>1473</v>
      </c>
      <c r="E2259" s="274" t="s">
        <v>5784</v>
      </c>
      <c r="F2259" s="272" t="s">
        <v>1473</v>
      </c>
      <c r="G2259" s="272" t="s">
        <v>3515</v>
      </c>
      <c r="H2259" s="293">
        <v>12770</v>
      </c>
      <c r="I2259" s="294">
        <v>301</v>
      </c>
      <c r="J2259" s="277">
        <f t="shared" si="111"/>
        <v>12770</v>
      </c>
      <c r="K2259" s="277">
        <f t="shared" si="111"/>
        <v>301</v>
      </c>
    </row>
    <row r="2260" spans="1:11" ht="28.95" customHeight="1" x14ac:dyDescent="0.3">
      <c r="A2260" s="272">
        <f>A2259+1</f>
        <v>2146</v>
      </c>
      <c r="B2260" s="272" t="s">
        <v>1837</v>
      </c>
      <c r="C2260" s="283">
        <v>53.41</v>
      </c>
      <c r="D2260" s="272" t="s">
        <v>1473</v>
      </c>
      <c r="E2260" s="274" t="s">
        <v>5785</v>
      </c>
      <c r="F2260" s="272" t="s">
        <v>1473</v>
      </c>
      <c r="G2260" s="272" t="s">
        <v>3515</v>
      </c>
      <c r="H2260" s="293">
        <v>10884</v>
      </c>
      <c r="I2260" s="294">
        <v>301</v>
      </c>
      <c r="J2260" s="277">
        <f t="shared" si="111"/>
        <v>10884</v>
      </c>
      <c r="K2260" s="277">
        <f t="shared" si="111"/>
        <v>301</v>
      </c>
    </row>
    <row r="2261" spans="1:11" ht="28.95" customHeight="1" x14ac:dyDescent="0.3">
      <c r="A2261" s="272"/>
      <c r="B2261" s="272"/>
      <c r="C2261" s="283"/>
      <c r="D2261" s="272"/>
      <c r="E2261" s="274" t="s">
        <v>5786</v>
      </c>
      <c r="F2261" s="272"/>
      <c r="G2261" s="272"/>
      <c r="H2261" s="293"/>
      <c r="I2261" s="294"/>
      <c r="J2261" s="277">
        <f t="shared" si="111"/>
        <v>0</v>
      </c>
      <c r="K2261" s="277">
        <f t="shared" si="111"/>
        <v>0</v>
      </c>
    </row>
    <row r="2262" spans="1:11" ht="28.95" customHeight="1" x14ac:dyDescent="0.3">
      <c r="A2262" s="272"/>
      <c r="B2262" s="272"/>
      <c r="C2262" s="283"/>
      <c r="D2262" s="272"/>
      <c r="E2262" s="274" t="s">
        <v>5787</v>
      </c>
      <c r="F2262" s="272"/>
      <c r="G2262" s="272"/>
      <c r="H2262" s="293"/>
      <c r="I2262" s="294"/>
      <c r="J2262" s="277">
        <f t="shared" si="111"/>
        <v>0</v>
      </c>
      <c r="K2262" s="277">
        <f t="shared" si="111"/>
        <v>0</v>
      </c>
    </row>
    <row r="2263" spans="1:11" ht="28.95" customHeight="1" x14ac:dyDescent="0.3">
      <c r="A2263" s="272"/>
      <c r="B2263" s="272"/>
      <c r="C2263" s="283"/>
      <c r="D2263" s="272"/>
      <c r="E2263" s="274" t="s">
        <v>5788</v>
      </c>
      <c r="F2263" s="272"/>
      <c r="G2263" s="272"/>
      <c r="H2263" s="293"/>
      <c r="I2263" s="294"/>
      <c r="J2263" s="277">
        <f t="shared" si="111"/>
        <v>0</v>
      </c>
      <c r="K2263" s="277">
        <f t="shared" si="111"/>
        <v>0</v>
      </c>
    </row>
    <row r="2264" spans="1:11" ht="28.95" customHeight="1" x14ac:dyDescent="0.3">
      <c r="A2264" s="272">
        <f>A2260+1</f>
        <v>2147</v>
      </c>
      <c r="B2264" s="272" t="s">
        <v>1837</v>
      </c>
      <c r="C2264" s="283">
        <v>53.42</v>
      </c>
      <c r="D2264" s="272" t="s">
        <v>1473</v>
      </c>
      <c r="E2264" s="274" t="s">
        <v>5789</v>
      </c>
      <c r="F2264" s="272" t="s">
        <v>1473</v>
      </c>
      <c r="G2264" s="272" t="s">
        <v>3515</v>
      </c>
      <c r="H2264" s="293">
        <v>2998</v>
      </c>
      <c r="I2264" s="294">
        <v>301</v>
      </c>
      <c r="J2264" s="277">
        <f t="shared" si="111"/>
        <v>2998</v>
      </c>
      <c r="K2264" s="277">
        <f t="shared" si="111"/>
        <v>301</v>
      </c>
    </row>
    <row r="2265" spans="1:11" ht="28.95" customHeight="1" x14ac:dyDescent="0.3">
      <c r="A2265" s="272"/>
      <c r="B2265" s="272"/>
      <c r="C2265" s="283"/>
      <c r="D2265" s="272"/>
      <c r="E2265" s="274" t="s">
        <v>5790</v>
      </c>
      <c r="F2265" s="272"/>
      <c r="G2265" s="272"/>
      <c r="H2265" s="293"/>
      <c r="I2265" s="294"/>
      <c r="J2265" s="277">
        <f t="shared" si="111"/>
        <v>0</v>
      </c>
      <c r="K2265" s="277">
        <f t="shared" si="111"/>
        <v>0</v>
      </c>
    </row>
    <row r="2266" spans="1:11" ht="28.95" customHeight="1" x14ac:dyDescent="0.3">
      <c r="A2266" s="272">
        <f>A2264+1</f>
        <v>2148</v>
      </c>
      <c r="B2266" s="272" t="s">
        <v>1837</v>
      </c>
      <c r="C2266" s="283">
        <v>53.43</v>
      </c>
      <c r="D2266" s="272" t="s">
        <v>1473</v>
      </c>
      <c r="E2266" s="274" t="s">
        <v>5791</v>
      </c>
      <c r="F2266" s="272" t="s">
        <v>1473</v>
      </c>
      <c r="G2266" s="272" t="s">
        <v>3515</v>
      </c>
      <c r="H2266" s="293">
        <v>2077</v>
      </c>
      <c r="I2266" s="294">
        <v>301</v>
      </c>
      <c r="J2266" s="277">
        <f t="shared" si="111"/>
        <v>2077</v>
      </c>
      <c r="K2266" s="277">
        <f t="shared" si="111"/>
        <v>301</v>
      </c>
    </row>
    <row r="2267" spans="1:11" ht="28.95" customHeight="1" x14ac:dyDescent="0.3">
      <c r="A2267" s="272"/>
      <c r="B2267" s="272"/>
      <c r="C2267" s="283"/>
      <c r="D2267" s="272"/>
      <c r="E2267" s="274" t="s">
        <v>5792</v>
      </c>
      <c r="F2267" s="272"/>
      <c r="G2267" s="272"/>
      <c r="H2267" s="293"/>
      <c r="I2267" s="294"/>
      <c r="J2267" s="277">
        <f t="shared" si="111"/>
        <v>0</v>
      </c>
      <c r="K2267" s="277">
        <f t="shared" si="111"/>
        <v>0</v>
      </c>
    </row>
    <row r="2268" spans="1:11" ht="28.95" customHeight="1" x14ac:dyDescent="0.3">
      <c r="A2268" s="272">
        <f>A2266+1</f>
        <v>2149</v>
      </c>
      <c r="B2268" s="272" t="s">
        <v>1837</v>
      </c>
      <c r="C2268" s="283">
        <v>53.44</v>
      </c>
      <c r="D2268" s="272" t="s">
        <v>1473</v>
      </c>
      <c r="E2268" s="274" t="s">
        <v>5793</v>
      </c>
      <c r="F2268" s="272" t="s">
        <v>1473</v>
      </c>
      <c r="G2268" s="272" t="s">
        <v>3515</v>
      </c>
      <c r="H2268" s="293">
        <v>2380</v>
      </c>
      <c r="I2268" s="294">
        <v>301</v>
      </c>
      <c r="J2268" s="277">
        <f t="shared" si="111"/>
        <v>2380</v>
      </c>
      <c r="K2268" s="277">
        <f t="shared" si="111"/>
        <v>301</v>
      </c>
    </row>
    <row r="2269" spans="1:11" ht="28.95" customHeight="1" x14ac:dyDescent="0.3">
      <c r="A2269" s="272"/>
      <c r="B2269" s="272"/>
      <c r="C2269" s="283"/>
      <c r="D2269" s="272"/>
      <c r="E2269" s="274" t="s">
        <v>5794</v>
      </c>
      <c r="F2269" s="272"/>
      <c r="G2269" s="272"/>
      <c r="H2269" s="293"/>
      <c r="I2269" s="294"/>
      <c r="J2269" s="277">
        <f t="shared" si="111"/>
        <v>0</v>
      </c>
      <c r="K2269" s="277">
        <f t="shared" si="111"/>
        <v>0</v>
      </c>
    </row>
    <row r="2270" spans="1:11" ht="28.95" customHeight="1" x14ac:dyDescent="0.3">
      <c r="A2270" s="272">
        <f>A2268+1</f>
        <v>2150</v>
      </c>
      <c r="B2270" s="272" t="s">
        <v>1837</v>
      </c>
      <c r="C2270" s="283">
        <v>53.45</v>
      </c>
      <c r="D2270" s="272" t="s">
        <v>1473</v>
      </c>
      <c r="E2270" s="274" t="s">
        <v>5795</v>
      </c>
      <c r="F2270" s="272" t="s">
        <v>1473</v>
      </c>
      <c r="G2270" s="272" t="s">
        <v>3515</v>
      </c>
      <c r="H2270" s="293">
        <v>18751</v>
      </c>
      <c r="I2270" s="294">
        <v>226</v>
      </c>
      <c r="J2270" s="277">
        <f t="shared" si="111"/>
        <v>18751</v>
      </c>
      <c r="K2270" s="277">
        <f t="shared" si="111"/>
        <v>226</v>
      </c>
    </row>
    <row r="2271" spans="1:11" ht="28.95" customHeight="1" x14ac:dyDescent="0.3">
      <c r="A2271" s="272">
        <f>A2270+1</f>
        <v>2151</v>
      </c>
      <c r="B2271" s="272" t="s">
        <v>1837</v>
      </c>
      <c r="C2271" s="283">
        <v>53.46</v>
      </c>
      <c r="D2271" s="272" t="s">
        <v>1473</v>
      </c>
      <c r="E2271" s="274" t="s">
        <v>5796</v>
      </c>
      <c r="F2271" s="272" t="s">
        <v>1473</v>
      </c>
      <c r="G2271" s="272" t="s">
        <v>3515</v>
      </c>
      <c r="H2271" s="293">
        <v>20953</v>
      </c>
      <c r="I2271" s="294">
        <v>301</v>
      </c>
      <c r="J2271" s="277">
        <f t="shared" si="111"/>
        <v>20953</v>
      </c>
      <c r="K2271" s="277">
        <f t="shared" si="111"/>
        <v>301</v>
      </c>
    </row>
    <row r="2272" spans="1:11" ht="28.95" customHeight="1" x14ac:dyDescent="0.3">
      <c r="A2272" s="272"/>
      <c r="B2272" s="272"/>
      <c r="C2272" s="283"/>
      <c r="D2272" s="272"/>
      <c r="E2272" s="274" t="s">
        <v>5797</v>
      </c>
      <c r="F2272" s="272"/>
      <c r="G2272" s="272"/>
      <c r="H2272" s="293"/>
      <c r="I2272" s="294"/>
      <c r="J2272" s="277">
        <f t="shared" si="111"/>
        <v>0</v>
      </c>
      <c r="K2272" s="277">
        <f t="shared" si="111"/>
        <v>0</v>
      </c>
    </row>
    <row r="2273" spans="1:11" ht="28.95" customHeight="1" x14ac:dyDescent="0.3">
      <c r="A2273" s="272">
        <f>A2271+1</f>
        <v>2152</v>
      </c>
      <c r="B2273" s="272" t="s">
        <v>1838</v>
      </c>
      <c r="C2273" s="283">
        <v>53.47</v>
      </c>
      <c r="D2273" s="272" t="s">
        <v>1473</v>
      </c>
      <c r="E2273" s="274" t="s">
        <v>5798</v>
      </c>
      <c r="F2273" s="272" t="s">
        <v>1473</v>
      </c>
      <c r="G2273" s="272" t="s">
        <v>4033</v>
      </c>
      <c r="H2273" s="293">
        <v>2329</v>
      </c>
      <c r="I2273" s="294">
        <v>1008</v>
      </c>
      <c r="J2273" s="277">
        <f t="shared" si="111"/>
        <v>2329</v>
      </c>
      <c r="K2273" s="277">
        <f t="shared" si="111"/>
        <v>1008</v>
      </c>
    </row>
    <row r="2274" spans="1:11" ht="28.95" customHeight="1" x14ac:dyDescent="0.3">
      <c r="A2274" s="272">
        <f>A2273+1</f>
        <v>2153</v>
      </c>
      <c r="B2274" s="272" t="s">
        <v>1838</v>
      </c>
      <c r="C2274" s="283">
        <v>53.48</v>
      </c>
      <c r="D2274" s="272" t="s">
        <v>1473</v>
      </c>
      <c r="E2274" s="274" t="s">
        <v>5799</v>
      </c>
      <c r="F2274" s="272" t="s">
        <v>1473</v>
      </c>
      <c r="G2274" s="272" t="s">
        <v>4033</v>
      </c>
      <c r="H2274" s="293">
        <v>2689</v>
      </c>
      <c r="I2274" s="294">
        <v>1008</v>
      </c>
      <c r="J2274" s="277">
        <f t="shared" si="111"/>
        <v>2689</v>
      </c>
      <c r="K2274" s="277">
        <f t="shared" si="111"/>
        <v>1008</v>
      </c>
    </row>
    <row r="2275" spans="1:11" ht="28.95" customHeight="1" x14ac:dyDescent="0.3">
      <c r="A2275" s="272">
        <f>A2274+1</f>
        <v>2154</v>
      </c>
      <c r="B2275" s="272" t="s">
        <v>1838</v>
      </c>
      <c r="C2275" s="283">
        <v>53.49</v>
      </c>
      <c r="D2275" s="272" t="s">
        <v>1473</v>
      </c>
      <c r="E2275" s="274" t="s">
        <v>5800</v>
      </c>
      <c r="F2275" s="272" t="s">
        <v>1473</v>
      </c>
      <c r="G2275" s="272" t="s">
        <v>4033</v>
      </c>
      <c r="H2275" s="293">
        <v>2987</v>
      </c>
      <c r="I2275" s="294">
        <v>1008</v>
      </c>
      <c r="J2275" s="277">
        <f t="shared" si="111"/>
        <v>2987</v>
      </c>
      <c r="K2275" s="277">
        <f t="shared" si="111"/>
        <v>1008</v>
      </c>
    </row>
    <row r="2276" spans="1:11" ht="28.95" customHeight="1" x14ac:dyDescent="0.3">
      <c r="A2276" s="272">
        <f t="shared" ref="A2276:A2313" si="112">A2275+1</f>
        <v>2155</v>
      </c>
      <c r="B2276" s="272" t="s">
        <v>1838</v>
      </c>
      <c r="C2276" s="283">
        <v>53.5</v>
      </c>
      <c r="D2276" s="272" t="s">
        <v>1473</v>
      </c>
      <c r="E2276" s="274" t="s">
        <v>5801</v>
      </c>
      <c r="F2276" s="272" t="s">
        <v>1473</v>
      </c>
      <c r="G2276" s="272" t="s">
        <v>4033</v>
      </c>
      <c r="H2276" s="293">
        <v>6242</v>
      </c>
      <c r="I2276" s="294">
        <v>1008</v>
      </c>
      <c r="J2276" s="277">
        <f t="shared" si="111"/>
        <v>6242</v>
      </c>
      <c r="K2276" s="277">
        <f t="shared" si="111"/>
        <v>1008</v>
      </c>
    </row>
    <row r="2277" spans="1:11" ht="28.95" customHeight="1" x14ac:dyDescent="0.3">
      <c r="A2277" s="272">
        <f t="shared" si="112"/>
        <v>2156</v>
      </c>
      <c r="B2277" s="272" t="s">
        <v>1839</v>
      </c>
      <c r="C2277" s="283">
        <v>53.51</v>
      </c>
      <c r="D2277" s="272" t="s">
        <v>1473</v>
      </c>
      <c r="E2277" s="274" t="s">
        <v>5802</v>
      </c>
      <c r="F2277" s="272" t="s">
        <v>1473</v>
      </c>
      <c r="G2277" s="272" t="s">
        <v>3791</v>
      </c>
      <c r="H2277" s="293">
        <v>15319</v>
      </c>
      <c r="I2277" s="294">
        <v>2565</v>
      </c>
      <c r="J2277" s="277">
        <f t="shared" si="111"/>
        <v>15319</v>
      </c>
      <c r="K2277" s="277">
        <f t="shared" si="111"/>
        <v>2565</v>
      </c>
    </row>
    <row r="2278" spans="1:11" ht="28.95" customHeight="1" x14ac:dyDescent="0.3">
      <c r="A2278" s="272">
        <f t="shared" si="112"/>
        <v>2157</v>
      </c>
      <c r="B2278" s="272" t="s">
        <v>1840</v>
      </c>
      <c r="C2278" s="283">
        <v>53.52</v>
      </c>
      <c r="D2278" s="272" t="s">
        <v>1473</v>
      </c>
      <c r="E2278" s="274" t="s">
        <v>5803</v>
      </c>
      <c r="F2278" s="272" t="s">
        <v>1473</v>
      </c>
      <c r="G2278" s="272" t="s">
        <v>3515</v>
      </c>
      <c r="H2278" s="293">
        <v>2553</v>
      </c>
      <c r="I2278" s="294">
        <v>0</v>
      </c>
      <c r="J2278" s="277">
        <f t="shared" si="111"/>
        <v>2553</v>
      </c>
      <c r="K2278" s="277">
        <f t="shared" si="111"/>
        <v>0</v>
      </c>
    </row>
    <row r="2279" spans="1:11" ht="28.95" customHeight="1" x14ac:dyDescent="0.3">
      <c r="A2279" s="272">
        <f t="shared" si="112"/>
        <v>2158</v>
      </c>
      <c r="B2279" s="272" t="s">
        <v>1840</v>
      </c>
      <c r="C2279" s="283">
        <v>53.53</v>
      </c>
      <c r="D2279" s="272" t="s">
        <v>1473</v>
      </c>
      <c r="E2279" s="274" t="s">
        <v>5804</v>
      </c>
      <c r="F2279" s="272" t="s">
        <v>1473</v>
      </c>
      <c r="G2279" s="272" t="s">
        <v>3515</v>
      </c>
      <c r="H2279" s="293">
        <v>2861</v>
      </c>
      <c r="I2279" s="294">
        <v>0</v>
      </c>
      <c r="J2279" s="277">
        <f t="shared" si="111"/>
        <v>2861</v>
      </c>
      <c r="K2279" s="277">
        <f t="shared" si="111"/>
        <v>0</v>
      </c>
    </row>
    <row r="2280" spans="1:11" ht="28.95" customHeight="1" x14ac:dyDescent="0.3">
      <c r="A2280" s="272">
        <f t="shared" si="112"/>
        <v>2159</v>
      </c>
      <c r="B2280" s="272" t="s">
        <v>1840</v>
      </c>
      <c r="C2280" s="283">
        <v>53.54</v>
      </c>
      <c r="D2280" s="272" t="s">
        <v>1473</v>
      </c>
      <c r="E2280" s="274" t="s">
        <v>5805</v>
      </c>
      <c r="F2280" s="272" t="s">
        <v>1473</v>
      </c>
      <c r="G2280" s="272" t="s">
        <v>3515</v>
      </c>
      <c r="H2280" s="293">
        <v>3314</v>
      </c>
      <c r="I2280" s="294">
        <v>0</v>
      </c>
      <c r="J2280" s="277">
        <f t="shared" si="111"/>
        <v>3314</v>
      </c>
      <c r="K2280" s="277">
        <f t="shared" si="111"/>
        <v>0</v>
      </c>
    </row>
    <row r="2281" spans="1:11" ht="28.95" customHeight="1" x14ac:dyDescent="0.3">
      <c r="A2281" s="272">
        <f t="shared" si="112"/>
        <v>2160</v>
      </c>
      <c r="B2281" s="272" t="s">
        <v>1840</v>
      </c>
      <c r="C2281" s="283">
        <v>53.55</v>
      </c>
      <c r="D2281" s="272" t="s">
        <v>1473</v>
      </c>
      <c r="E2281" s="274" t="s">
        <v>5806</v>
      </c>
      <c r="F2281" s="272" t="s">
        <v>1473</v>
      </c>
      <c r="G2281" s="272" t="s">
        <v>3515</v>
      </c>
      <c r="H2281" s="293">
        <v>3767</v>
      </c>
      <c r="I2281" s="294">
        <v>0</v>
      </c>
      <c r="J2281" s="277">
        <f t="shared" si="111"/>
        <v>3767</v>
      </c>
      <c r="K2281" s="277">
        <f t="shared" si="111"/>
        <v>0</v>
      </c>
    </row>
    <row r="2282" spans="1:11" ht="28.95" customHeight="1" x14ac:dyDescent="0.3">
      <c r="A2282" s="272">
        <f t="shared" si="112"/>
        <v>2161</v>
      </c>
      <c r="B2282" s="333" t="s">
        <v>1736</v>
      </c>
      <c r="C2282" s="283">
        <v>53.56</v>
      </c>
      <c r="D2282" s="272" t="s">
        <v>1126</v>
      </c>
      <c r="E2282" s="274" t="s">
        <v>5807</v>
      </c>
      <c r="F2282" s="272" t="s">
        <v>1126</v>
      </c>
      <c r="G2282" s="272" t="s">
        <v>3685</v>
      </c>
      <c r="H2282" s="293">
        <v>7494</v>
      </c>
      <c r="I2282" s="294">
        <v>27</v>
      </c>
      <c r="J2282" s="277">
        <f t="shared" si="111"/>
        <v>7494</v>
      </c>
      <c r="K2282" s="277">
        <f t="shared" si="111"/>
        <v>27</v>
      </c>
    </row>
    <row r="2283" spans="1:11" ht="28.95" customHeight="1" x14ac:dyDescent="0.3">
      <c r="A2283" s="272">
        <f t="shared" si="112"/>
        <v>2162</v>
      </c>
      <c r="B2283" s="333" t="s">
        <v>1736</v>
      </c>
      <c r="C2283" s="283">
        <v>53.57</v>
      </c>
      <c r="D2283" s="272" t="s">
        <v>1126</v>
      </c>
      <c r="E2283" s="274" t="s">
        <v>5808</v>
      </c>
      <c r="F2283" s="272" t="s">
        <v>1126</v>
      </c>
      <c r="G2283" s="272" t="s">
        <v>3685</v>
      </c>
      <c r="H2283" s="293">
        <v>9345</v>
      </c>
      <c r="I2283" s="294">
        <v>27</v>
      </c>
      <c r="J2283" s="277">
        <f t="shared" si="111"/>
        <v>9345</v>
      </c>
      <c r="K2283" s="277">
        <f t="shared" si="111"/>
        <v>27</v>
      </c>
    </row>
    <row r="2284" spans="1:11" ht="28.95" customHeight="1" x14ac:dyDescent="0.3">
      <c r="A2284" s="272">
        <f t="shared" si="112"/>
        <v>2163</v>
      </c>
      <c r="B2284" s="333" t="s">
        <v>1736</v>
      </c>
      <c r="C2284" s="283">
        <v>53.58</v>
      </c>
      <c r="D2284" s="272" t="s">
        <v>1123</v>
      </c>
      <c r="E2284" s="274" t="s">
        <v>5809</v>
      </c>
      <c r="F2284" s="272" t="s">
        <v>1123</v>
      </c>
      <c r="G2284" s="272" t="s">
        <v>3437</v>
      </c>
      <c r="H2284" s="293">
        <v>5895</v>
      </c>
      <c r="I2284" s="294">
        <v>351</v>
      </c>
      <c r="J2284" s="277">
        <f t="shared" si="111"/>
        <v>5895</v>
      </c>
      <c r="K2284" s="277">
        <f t="shared" si="111"/>
        <v>351</v>
      </c>
    </row>
    <row r="2285" spans="1:11" ht="28.95" customHeight="1" x14ac:dyDescent="0.3">
      <c r="A2285" s="272">
        <f t="shared" si="112"/>
        <v>2164</v>
      </c>
      <c r="B2285" s="333" t="s">
        <v>1736</v>
      </c>
      <c r="C2285" s="283">
        <v>53.59</v>
      </c>
      <c r="D2285" s="272" t="s">
        <v>1123</v>
      </c>
      <c r="E2285" s="274" t="s">
        <v>5810</v>
      </c>
      <c r="F2285" s="272" t="s">
        <v>1123</v>
      </c>
      <c r="G2285" s="272" t="s">
        <v>3437</v>
      </c>
      <c r="H2285" s="293">
        <v>7928</v>
      </c>
      <c r="I2285" s="294">
        <v>351</v>
      </c>
      <c r="J2285" s="277">
        <f t="shared" si="111"/>
        <v>7928</v>
      </c>
      <c r="K2285" s="277">
        <f t="shared" si="111"/>
        <v>351</v>
      </c>
    </row>
    <row r="2286" spans="1:11" ht="28.95" customHeight="1" x14ac:dyDescent="0.3">
      <c r="A2286" s="272">
        <f t="shared" si="112"/>
        <v>2165</v>
      </c>
      <c r="B2286" s="333" t="s">
        <v>1736</v>
      </c>
      <c r="C2286" s="283">
        <v>53.6</v>
      </c>
      <c r="D2286" s="272" t="s">
        <v>1123</v>
      </c>
      <c r="E2286" s="274" t="s">
        <v>5811</v>
      </c>
      <c r="F2286" s="272" t="s">
        <v>1123</v>
      </c>
      <c r="G2286" s="272" t="s">
        <v>3437</v>
      </c>
      <c r="H2286" s="293">
        <v>10157</v>
      </c>
      <c r="I2286" s="294">
        <v>351</v>
      </c>
      <c r="J2286" s="277">
        <f t="shared" si="111"/>
        <v>10157</v>
      </c>
      <c r="K2286" s="277">
        <f t="shared" si="111"/>
        <v>351</v>
      </c>
    </row>
    <row r="2287" spans="1:11" ht="28.95" customHeight="1" x14ac:dyDescent="0.3">
      <c r="A2287" s="272">
        <f t="shared" si="112"/>
        <v>2166</v>
      </c>
      <c r="B2287" s="333" t="s">
        <v>1736</v>
      </c>
      <c r="C2287" s="283">
        <v>53.61</v>
      </c>
      <c r="D2287" s="272" t="s">
        <v>1123</v>
      </c>
      <c r="E2287" s="274" t="s">
        <v>5812</v>
      </c>
      <c r="F2287" s="272" t="s">
        <v>1123</v>
      </c>
      <c r="G2287" s="272" t="s">
        <v>3437</v>
      </c>
      <c r="H2287" s="293">
        <v>15581</v>
      </c>
      <c r="I2287" s="294">
        <v>351</v>
      </c>
      <c r="J2287" s="277">
        <f t="shared" si="111"/>
        <v>15581</v>
      </c>
      <c r="K2287" s="277">
        <f t="shared" si="111"/>
        <v>351</v>
      </c>
    </row>
    <row r="2288" spans="1:11" ht="28.95" customHeight="1" x14ac:dyDescent="0.3">
      <c r="A2288" s="272">
        <f t="shared" si="112"/>
        <v>2167</v>
      </c>
      <c r="B2288" s="333" t="s">
        <v>1736</v>
      </c>
      <c r="C2288" s="283">
        <v>53.62</v>
      </c>
      <c r="D2288" s="272" t="s">
        <v>1123</v>
      </c>
      <c r="E2288" s="274" t="s">
        <v>5813</v>
      </c>
      <c r="F2288" s="272" t="s">
        <v>1123</v>
      </c>
      <c r="G2288" s="272" t="s">
        <v>3437</v>
      </c>
      <c r="H2288" s="293">
        <v>6428</v>
      </c>
      <c r="I2288" s="294">
        <v>351</v>
      </c>
      <c r="J2288" s="277">
        <f t="shared" si="111"/>
        <v>6428</v>
      </c>
      <c r="K2288" s="277">
        <f t="shared" si="111"/>
        <v>351</v>
      </c>
    </row>
    <row r="2289" spans="1:11" ht="28.95" customHeight="1" x14ac:dyDescent="0.3">
      <c r="A2289" s="272">
        <f t="shared" si="112"/>
        <v>2168</v>
      </c>
      <c r="B2289" s="333" t="s">
        <v>1736</v>
      </c>
      <c r="C2289" s="283">
        <v>53.629999999999995</v>
      </c>
      <c r="D2289" s="272" t="s">
        <v>1123</v>
      </c>
      <c r="E2289" s="274" t="s">
        <v>5814</v>
      </c>
      <c r="F2289" s="272" t="s">
        <v>1123</v>
      </c>
      <c r="G2289" s="272" t="s">
        <v>3437</v>
      </c>
      <c r="H2289" s="293">
        <v>8765</v>
      </c>
      <c r="I2289" s="294">
        <v>351</v>
      </c>
      <c r="J2289" s="277">
        <f t="shared" si="111"/>
        <v>8765</v>
      </c>
      <c r="K2289" s="277">
        <f t="shared" si="111"/>
        <v>351</v>
      </c>
    </row>
    <row r="2290" spans="1:11" ht="28.95" customHeight="1" x14ac:dyDescent="0.3">
      <c r="A2290" s="272">
        <f t="shared" si="112"/>
        <v>2169</v>
      </c>
      <c r="B2290" s="333" t="s">
        <v>1736</v>
      </c>
      <c r="C2290" s="283">
        <v>53.639999999999993</v>
      </c>
      <c r="D2290" s="272" t="s">
        <v>1123</v>
      </c>
      <c r="E2290" s="274" t="s">
        <v>5815</v>
      </c>
      <c r="F2290" s="272" t="s">
        <v>1123</v>
      </c>
      <c r="G2290" s="272" t="s">
        <v>3437</v>
      </c>
      <c r="H2290" s="293">
        <v>12147</v>
      </c>
      <c r="I2290" s="294">
        <v>351</v>
      </c>
      <c r="J2290" s="277">
        <f t="shared" si="111"/>
        <v>12147</v>
      </c>
      <c r="K2290" s="277">
        <f t="shared" si="111"/>
        <v>351</v>
      </c>
    </row>
    <row r="2291" spans="1:11" ht="28.95" customHeight="1" x14ac:dyDescent="0.3">
      <c r="A2291" s="272">
        <f t="shared" si="112"/>
        <v>2170</v>
      </c>
      <c r="B2291" s="333" t="s">
        <v>1736</v>
      </c>
      <c r="C2291" s="283">
        <v>53.649999999999991</v>
      </c>
      <c r="D2291" s="272" t="s">
        <v>1123</v>
      </c>
      <c r="E2291" s="274" t="s">
        <v>5816</v>
      </c>
      <c r="F2291" s="272" t="s">
        <v>1123</v>
      </c>
      <c r="G2291" s="272" t="s">
        <v>3437</v>
      </c>
      <c r="H2291" s="293">
        <v>17730</v>
      </c>
      <c r="I2291" s="294">
        <v>351</v>
      </c>
      <c r="J2291" s="277">
        <f t="shared" si="111"/>
        <v>17730</v>
      </c>
      <c r="K2291" s="277">
        <f t="shared" si="111"/>
        <v>351</v>
      </c>
    </row>
    <row r="2292" spans="1:11" ht="28.95" customHeight="1" x14ac:dyDescent="0.3">
      <c r="A2292" s="272">
        <f t="shared" si="112"/>
        <v>2171</v>
      </c>
      <c r="B2292" s="333" t="s">
        <v>1736</v>
      </c>
      <c r="C2292" s="283">
        <v>53.659999999999989</v>
      </c>
      <c r="D2292" s="272" t="s">
        <v>1123</v>
      </c>
      <c r="E2292" s="274" t="s">
        <v>5817</v>
      </c>
      <c r="F2292" s="272" t="s">
        <v>1123</v>
      </c>
      <c r="G2292" s="272" t="s">
        <v>3437</v>
      </c>
      <c r="H2292" s="293">
        <v>4668</v>
      </c>
      <c r="I2292" s="294">
        <v>351</v>
      </c>
      <c r="J2292" s="277">
        <f t="shared" si="111"/>
        <v>4668</v>
      </c>
      <c r="K2292" s="277">
        <f t="shared" si="111"/>
        <v>351</v>
      </c>
    </row>
    <row r="2293" spans="1:11" ht="28.95" customHeight="1" x14ac:dyDescent="0.3">
      <c r="A2293" s="272">
        <f t="shared" si="112"/>
        <v>2172</v>
      </c>
      <c r="B2293" s="333" t="s">
        <v>1736</v>
      </c>
      <c r="C2293" s="283">
        <v>53.669999999999987</v>
      </c>
      <c r="D2293" s="272" t="s">
        <v>1123</v>
      </c>
      <c r="E2293" s="274" t="s">
        <v>5818</v>
      </c>
      <c r="F2293" s="272" t="s">
        <v>1123</v>
      </c>
      <c r="G2293" s="272" t="s">
        <v>3437</v>
      </c>
      <c r="H2293" s="293">
        <v>5456</v>
      </c>
      <c r="I2293" s="294">
        <v>351</v>
      </c>
      <c r="J2293" s="277">
        <f t="shared" si="111"/>
        <v>5456</v>
      </c>
      <c r="K2293" s="277">
        <f t="shared" si="111"/>
        <v>351</v>
      </c>
    </row>
    <row r="2294" spans="1:11" ht="28.95" customHeight="1" x14ac:dyDescent="0.3">
      <c r="A2294" s="272">
        <f t="shared" si="112"/>
        <v>2173</v>
      </c>
      <c r="B2294" s="333" t="s">
        <v>1736</v>
      </c>
      <c r="C2294" s="283">
        <v>53.679999999999986</v>
      </c>
      <c r="D2294" s="272" t="s">
        <v>1123</v>
      </c>
      <c r="E2294" s="274" t="s">
        <v>5819</v>
      </c>
      <c r="F2294" s="272" t="s">
        <v>1123</v>
      </c>
      <c r="G2294" s="272" t="s">
        <v>3437</v>
      </c>
      <c r="H2294" s="293">
        <v>7017</v>
      </c>
      <c r="I2294" s="294">
        <v>351</v>
      </c>
      <c r="J2294" s="277">
        <f t="shared" si="111"/>
        <v>7017</v>
      </c>
      <c r="K2294" s="277">
        <f t="shared" si="111"/>
        <v>351</v>
      </c>
    </row>
    <row r="2295" spans="1:11" ht="28.95" customHeight="1" x14ac:dyDescent="0.3">
      <c r="A2295" s="272">
        <f t="shared" si="112"/>
        <v>2174</v>
      </c>
      <c r="B2295" s="333" t="s">
        <v>1736</v>
      </c>
      <c r="C2295" s="283">
        <v>53.689999999999984</v>
      </c>
      <c r="D2295" s="272" t="s">
        <v>1123</v>
      </c>
      <c r="E2295" s="274" t="s">
        <v>5820</v>
      </c>
      <c r="F2295" s="272" t="s">
        <v>1123</v>
      </c>
      <c r="G2295" s="272" t="s">
        <v>3437</v>
      </c>
      <c r="H2295" s="293">
        <v>10084</v>
      </c>
      <c r="I2295" s="294">
        <v>351</v>
      </c>
      <c r="J2295" s="277">
        <f t="shared" si="111"/>
        <v>10084</v>
      </c>
      <c r="K2295" s="277">
        <f t="shared" si="111"/>
        <v>351</v>
      </c>
    </row>
    <row r="2296" spans="1:11" ht="28.95" customHeight="1" x14ac:dyDescent="0.3">
      <c r="A2296" s="272">
        <f t="shared" si="112"/>
        <v>2175</v>
      </c>
      <c r="B2296" s="333" t="s">
        <v>1736</v>
      </c>
      <c r="C2296" s="283">
        <v>53.699999999999982</v>
      </c>
      <c r="D2296" s="272" t="s">
        <v>1123</v>
      </c>
      <c r="E2296" s="274" t="s">
        <v>5821</v>
      </c>
      <c r="F2296" s="272" t="s">
        <v>1123</v>
      </c>
      <c r="G2296" s="272" t="s">
        <v>3437</v>
      </c>
      <c r="H2296" s="293">
        <v>4965</v>
      </c>
      <c r="I2296" s="294">
        <v>351</v>
      </c>
      <c r="J2296" s="277">
        <f t="shared" si="111"/>
        <v>4965</v>
      </c>
      <c r="K2296" s="277">
        <f t="shared" si="111"/>
        <v>351</v>
      </c>
    </row>
    <row r="2297" spans="1:11" ht="28.95" customHeight="1" x14ac:dyDescent="0.3">
      <c r="A2297" s="272">
        <f t="shared" si="112"/>
        <v>2176</v>
      </c>
      <c r="B2297" s="333" t="s">
        <v>1736</v>
      </c>
      <c r="C2297" s="283">
        <v>53.70999999999998</v>
      </c>
      <c r="D2297" s="272" t="s">
        <v>1123</v>
      </c>
      <c r="E2297" s="274" t="s">
        <v>5822</v>
      </c>
      <c r="F2297" s="272" t="s">
        <v>1123</v>
      </c>
      <c r="G2297" s="272" t="s">
        <v>3437</v>
      </c>
      <c r="H2297" s="293">
        <v>5859</v>
      </c>
      <c r="I2297" s="294">
        <v>351</v>
      </c>
      <c r="J2297" s="277">
        <f t="shared" si="111"/>
        <v>5859</v>
      </c>
      <c r="K2297" s="277">
        <f t="shared" si="111"/>
        <v>351</v>
      </c>
    </row>
    <row r="2298" spans="1:11" ht="28.95" customHeight="1" x14ac:dyDescent="0.3">
      <c r="A2298" s="272">
        <f t="shared" si="112"/>
        <v>2177</v>
      </c>
      <c r="B2298" s="333" t="s">
        <v>1736</v>
      </c>
      <c r="C2298" s="283">
        <v>53.719999999999978</v>
      </c>
      <c r="D2298" s="272" t="s">
        <v>1123</v>
      </c>
      <c r="E2298" s="274" t="s">
        <v>5823</v>
      </c>
      <c r="F2298" s="272" t="s">
        <v>1123</v>
      </c>
      <c r="G2298" s="272" t="s">
        <v>3437</v>
      </c>
      <c r="H2298" s="293">
        <v>7684</v>
      </c>
      <c r="I2298" s="294">
        <v>351</v>
      </c>
      <c r="J2298" s="277">
        <f t="shared" si="111"/>
        <v>7684</v>
      </c>
      <c r="K2298" s="277">
        <f t="shared" si="111"/>
        <v>351</v>
      </c>
    </row>
    <row r="2299" spans="1:11" ht="28.95" customHeight="1" x14ac:dyDescent="0.3">
      <c r="A2299" s="272">
        <f t="shared" si="112"/>
        <v>2178</v>
      </c>
      <c r="B2299" s="333" t="s">
        <v>1736</v>
      </c>
      <c r="C2299" s="283">
        <v>53.729999999999976</v>
      </c>
      <c r="D2299" s="272" t="s">
        <v>1123</v>
      </c>
      <c r="E2299" s="274" t="s">
        <v>5824</v>
      </c>
      <c r="F2299" s="272" t="s">
        <v>1123</v>
      </c>
      <c r="G2299" s="272" t="s">
        <v>3437</v>
      </c>
      <c r="H2299" s="293">
        <v>11271</v>
      </c>
      <c r="I2299" s="294">
        <v>351</v>
      </c>
      <c r="J2299" s="277">
        <f t="shared" si="111"/>
        <v>11271</v>
      </c>
      <c r="K2299" s="277">
        <f t="shared" si="111"/>
        <v>351</v>
      </c>
    </row>
    <row r="2300" spans="1:11" ht="28.95" customHeight="1" x14ac:dyDescent="0.3">
      <c r="A2300" s="272">
        <f t="shared" si="112"/>
        <v>2179</v>
      </c>
      <c r="B2300" s="333" t="s">
        <v>1736</v>
      </c>
      <c r="C2300" s="283">
        <v>53.739999999999974</v>
      </c>
      <c r="D2300" s="272" t="s">
        <v>1123</v>
      </c>
      <c r="E2300" s="274" t="s">
        <v>5825</v>
      </c>
      <c r="F2300" s="272" t="s">
        <v>1123</v>
      </c>
      <c r="G2300" s="272" t="s">
        <v>3437</v>
      </c>
      <c r="H2300" s="293">
        <v>9269</v>
      </c>
      <c r="I2300" s="294">
        <v>351</v>
      </c>
      <c r="J2300" s="277">
        <f t="shared" si="111"/>
        <v>9269</v>
      </c>
      <c r="K2300" s="277">
        <f t="shared" si="111"/>
        <v>351</v>
      </c>
    </row>
    <row r="2301" spans="1:11" ht="28.95" customHeight="1" x14ac:dyDescent="0.3">
      <c r="A2301" s="272">
        <f t="shared" si="112"/>
        <v>2180</v>
      </c>
      <c r="B2301" s="333" t="s">
        <v>1736</v>
      </c>
      <c r="C2301" s="283">
        <v>53.749999999999972</v>
      </c>
      <c r="D2301" s="272" t="s">
        <v>1123</v>
      </c>
      <c r="E2301" s="274" t="s">
        <v>5826</v>
      </c>
      <c r="F2301" s="272" t="s">
        <v>1123</v>
      </c>
      <c r="G2301" s="272" t="s">
        <v>3437</v>
      </c>
      <c r="H2301" s="293">
        <v>12011</v>
      </c>
      <c r="I2301" s="294">
        <v>351</v>
      </c>
      <c r="J2301" s="277">
        <f t="shared" si="111"/>
        <v>12011</v>
      </c>
      <c r="K2301" s="277">
        <f t="shared" si="111"/>
        <v>351</v>
      </c>
    </row>
    <row r="2302" spans="1:11" ht="28.95" customHeight="1" x14ac:dyDescent="0.3">
      <c r="A2302" s="272">
        <f t="shared" si="112"/>
        <v>2181</v>
      </c>
      <c r="B2302" s="333" t="s">
        <v>1736</v>
      </c>
      <c r="C2302" s="283">
        <v>53.75999999999997</v>
      </c>
      <c r="D2302" s="272" t="s">
        <v>1123</v>
      </c>
      <c r="E2302" s="274" t="s">
        <v>5827</v>
      </c>
      <c r="F2302" s="272" t="s">
        <v>1123</v>
      </c>
      <c r="G2302" s="272" t="s">
        <v>3437</v>
      </c>
      <c r="H2302" s="293">
        <v>10340</v>
      </c>
      <c r="I2302" s="294">
        <v>351</v>
      </c>
      <c r="J2302" s="277">
        <f t="shared" si="111"/>
        <v>10340</v>
      </c>
      <c r="K2302" s="277">
        <f t="shared" si="111"/>
        <v>351</v>
      </c>
    </row>
    <row r="2303" spans="1:11" ht="28.95" customHeight="1" x14ac:dyDescent="0.3">
      <c r="A2303" s="272">
        <f t="shared" si="112"/>
        <v>2182</v>
      </c>
      <c r="B2303" s="333" t="s">
        <v>1736</v>
      </c>
      <c r="C2303" s="283">
        <v>53.769999999999968</v>
      </c>
      <c r="D2303" s="272" t="s">
        <v>1123</v>
      </c>
      <c r="E2303" s="274" t="s">
        <v>5828</v>
      </c>
      <c r="F2303" s="272" t="s">
        <v>1123</v>
      </c>
      <c r="G2303" s="272" t="s">
        <v>3437</v>
      </c>
      <c r="H2303" s="293">
        <v>13551</v>
      </c>
      <c r="I2303" s="294">
        <v>351</v>
      </c>
      <c r="J2303" s="277">
        <f t="shared" si="111"/>
        <v>13551</v>
      </c>
      <c r="K2303" s="277">
        <f t="shared" si="111"/>
        <v>351</v>
      </c>
    </row>
    <row r="2304" spans="1:11" ht="28.95" customHeight="1" x14ac:dyDescent="0.3">
      <c r="A2304" s="272">
        <f t="shared" si="112"/>
        <v>2183</v>
      </c>
      <c r="B2304" s="333" t="s">
        <v>1736</v>
      </c>
      <c r="C2304" s="283">
        <v>53.779999999999966</v>
      </c>
      <c r="D2304" s="272" t="s">
        <v>1123</v>
      </c>
      <c r="E2304" s="274" t="s">
        <v>5829</v>
      </c>
      <c r="F2304" s="272" t="s">
        <v>1123</v>
      </c>
      <c r="G2304" s="272" t="s">
        <v>3685</v>
      </c>
      <c r="H2304" s="293">
        <v>14187</v>
      </c>
      <c r="I2304" s="294">
        <v>312</v>
      </c>
      <c r="J2304" s="277">
        <f t="shared" si="111"/>
        <v>14187</v>
      </c>
      <c r="K2304" s="277">
        <f t="shared" si="111"/>
        <v>312</v>
      </c>
    </row>
    <row r="2305" spans="1:11" ht="28.95" customHeight="1" x14ac:dyDescent="0.3">
      <c r="A2305" s="272">
        <f t="shared" si="112"/>
        <v>2184</v>
      </c>
      <c r="B2305" s="333" t="s">
        <v>1736</v>
      </c>
      <c r="C2305" s="283">
        <v>53.789999999999964</v>
      </c>
      <c r="D2305" s="272" t="s">
        <v>1123</v>
      </c>
      <c r="E2305" s="274" t="s">
        <v>5830</v>
      </c>
      <c r="F2305" s="272" t="s">
        <v>1123</v>
      </c>
      <c r="G2305" s="272" t="s">
        <v>3685</v>
      </c>
      <c r="H2305" s="293">
        <v>16983</v>
      </c>
      <c r="I2305" s="294">
        <v>312</v>
      </c>
      <c r="J2305" s="277">
        <f t="shared" si="111"/>
        <v>16983</v>
      </c>
      <c r="K2305" s="277">
        <f t="shared" si="111"/>
        <v>312</v>
      </c>
    </row>
    <row r="2306" spans="1:11" ht="28.95" customHeight="1" x14ac:dyDescent="0.3">
      <c r="A2306" s="272">
        <f t="shared" si="112"/>
        <v>2185</v>
      </c>
      <c r="B2306" s="333" t="s">
        <v>1736</v>
      </c>
      <c r="C2306" s="283">
        <v>53.799999999999962</v>
      </c>
      <c r="D2306" s="272" t="s">
        <v>1123</v>
      </c>
      <c r="E2306" s="274" t="s">
        <v>5831</v>
      </c>
      <c r="F2306" s="272" t="s">
        <v>1123</v>
      </c>
      <c r="G2306" s="272" t="s">
        <v>3685</v>
      </c>
      <c r="H2306" s="293">
        <v>16089</v>
      </c>
      <c r="I2306" s="294">
        <v>128</v>
      </c>
      <c r="J2306" s="277">
        <f t="shared" si="111"/>
        <v>16089</v>
      </c>
      <c r="K2306" s="277">
        <f t="shared" si="111"/>
        <v>128</v>
      </c>
    </row>
    <row r="2307" spans="1:11" ht="28.95" customHeight="1" x14ac:dyDescent="0.3">
      <c r="A2307" s="272">
        <f t="shared" si="112"/>
        <v>2186</v>
      </c>
      <c r="B2307" s="333" t="s">
        <v>1736</v>
      </c>
      <c r="C2307" s="283">
        <v>53.80999999999996</v>
      </c>
      <c r="D2307" s="272" t="s">
        <v>1123</v>
      </c>
      <c r="E2307" s="274" t="s">
        <v>5832</v>
      </c>
      <c r="F2307" s="272" t="s">
        <v>1123</v>
      </c>
      <c r="G2307" s="272" t="s">
        <v>3685</v>
      </c>
      <c r="H2307" s="293">
        <v>18885</v>
      </c>
      <c r="I2307" s="294">
        <v>380</v>
      </c>
      <c r="J2307" s="277">
        <f t="shared" si="111"/>
        <v>18885</v>
      </c>
      <c r="K2307" s="277">
        <f t="shared" si="111"/>
        <v>380</v>
      </c>
    </row>
    <row r="2308" spans="1:11" ht="28.95" customHeight="1" x14ac:dyDescent="0.3">
      <c r="A2308" s="272">
        <f t="shared" si="112"/>
        <v>2187</v>
      </c>
      <c r="B2308" s="333" t="s">
        <v>1736</v>
      </c>
      <c r="C2308" s="283">
        <v>53.819999999999958</v>
      </c>
      <c r="D2308" s="272" t="s">
        <v>1123</v>
      </c>
      <c r="E2308" s="274" t="s">
        <v>5833</v>
      </c>
      <c r="F2308" s="272" t="s">
        <v>1123</v>
      </c>
      <c r="G2308" s="272" t="s">
        <v>3685</v>
      </c>
      <c r="H2308" s="293">
        <v>11111</v>
      </c>
      <c r="I2308" s="294">
        <v>171</v>
      </c>
      <c r="J2308" s="277">
        <f t="shared" si="111"/>
        <v>11111</v>
      </c>
      <c r="K2308" s="277">
        <f t="shared" si="111"/>
        <v>171</v>
      </c>
    </row>
    <row r="2309" spans="1:11" ht="28.95" customHeight="1" x14ac:dyDescent="0.3">
      <c r="A2309" s="272">
        <f t="shared" si="112"/>
        <v>2188</v>
      </c>
      <c r="B2309" s="333" t="s">
        <v>1736</v>
      </c>
      <c r="C2309" s="283">
        <v>53.829999999999956</v>
      </c>
      <c r="D2309" s="272" t="s">
        <v>1123</v>
      </c>
      <c r="E2309" s="274" t="s">
        <v>5834</v>
      </c>
      <c r="F2309" s="272" t="s">
        <v>1123</v>
      </c>
      <c r="G2309" s="272" t="s">
        <v>3685</v>
      </c>
      <c r="H2309" s="293">
        <v>13013</v>
      </c>
      <c r="I2309" s="294">
        <v>171</v>
      </c>
      <c r="J2309" s="277">
        <f t="shared" ref="J2309:K2362" si="113">ROUNDUP(H2309,0)</f>
        <v>13013</v>
      </c>
      <c r="K2309" s="277">
        <f t="shared" si="113"/>
        <v>171</v>
      </c>
    </row>
    <row r="2310" spans="1:11" ht="28.95" customHeight="1" x14ac:dyDescent="0.3">
      <c r="A2310" s="272">
        <f t="shared" si="112"/>
        <v>2189</v>
      </c>
      <c r="B2310" s="333" t="s">
        <v>1736</v>
      </c>
      <c r="C2310" s="283">
        <v>53.839999999999954</v>
      </c>
      <c r="D2310" s="272" t="s">
        <v>1123</v>
      </c>
      <c r="E2310" s="274" t="s">
        <v>5835</v>
      </c>
      <c r="F2310" s="272" t="s">
        <v>1123</v>
      </c>
      <c r="G2310" s="272" t="s">
        <v>3685</v>
      </c>
      <c r="H2310" s="293">
        <v>12934</v>
      </c>
      <c r="I2310" s="294">
        <v>2574</v>
      </c>
      <c r="J2310" s="277">
        <f t="shared" si="113"/>
        <v>12934</v>
      </c>
      <c r="K2310" s="277">
        <f t="shared" si="113"/>
        <v>2574</v>
      </c>
    </row>
    <row r="2311" spans="1:11" ht="28.95" customHeight="1" x14ac:dyDescent="0.3">
      <c r="A2311" s="272">
        <f t="shared" si="112"/>
        <v>2190</v>
      </c>
      <c r="B2311" s="333" t="s">
        <v>1736</v>
      </c>
      <c r="C2311" s="283">
        <v>53.849999999999952</v>
      </c>
      <c r="D2311" s="272" t="s">
        <v>1123</v>
      </c>
      <c r="E2311" s="274" t="s">
        <v>5836</v>
      </c>
      <c r="F2311" s="272" t="s">
        <v>1123</v>
      </c>
      <c r="G2311" s="272" t="s">
        <v>3685</v>
      </c>
      <c r="H2311" s="293">
        <v>14972</v>
      </c>
      <c r="I2311" s="294">
        <v>2574</v>
      </c>
      <c r="J2311" s="277">
        <f t="shared" si="113"/>
        <v>14972</v>
      </c>
      <c r="K2311" s="277">
        <f t="shared" si="113"/>
        <v>2574</v>
      </c>
    </row>
    <row r="2312" spans="1:11" ht="28.95" customHeight="1" x14ac:dyDescent="0.3">
      <c r="A2312" s="272">
        <f t="shared" si="112"/>
        <v>2191</v>
      </c>
      <c r="B2312" s="333" t="s">
        <v>1736</v>
      </c>
      <c r="C2312" s="283">
        <v>53.86</v>
      </c>
      <c r="D2312" s="272" t="s">
        <v>1123</v>
      </c>
      <c r="E2312" s="274" t="s">
        <v>5837</v>
      </c>
      <c r="F2312" s="272" t="s">
        <v>1123</v>
      </c>
      <c r="G2312" s="272" t="s">
        <v>3685</v>
      </c>
      <c r="H2312" s="293">
        <v>24611</v>
      </c>
      <c r="I2312" s="294">
        <v>2574</v>
      </c>
      <c r="J2312" s="277">
        <f t="shared" si="113"/>
        <v>24611</v>
      </c>
      <c r="K2312" s="277">
        <f t="shared" si="113"/>
        <v>2574</v>
      </c>
    </row>
    <row r="2313" spans="1:11" ht="28.95" customHeight="1" x14ac:dyDescent="0.3">
      <c r="A2313" s="272">
        <f t="shared" si="112"/>
        <v>2192</v>
      </c>
      <c r="B2313" s="333" t="s">
        <v>1736</v>
      </c>
      <c r="C2313" s="283">
        <v>53.87</v>
      </c>
      <c r="D2313" s="272" t="s">
        <v>1123</v>
      </c>
      <c r="E2313" s="274" t="s">
        <v>5838</v>
      </c>
      <c r="F2313" s="272" t="s">
        <v>1123</v>
      </c>
      <c r="G2313" s="272" t="s">
        <v>3685</v>
      </c>
      <c r="H2313" s="293">
        <v>28686</v>
      </c>
      <c r="I2313" s="294">
        <v>2574</v>
      </c>
      <c r="J2313" s="277">
        <f t="shared" si="113"/>
        <v>28686</v>
      </c>
      <c r="K2313" s="277">
        <f t="shared" si="113"/>
        <v>2574</v>
      </c>
    </row>
    <row r="2314" spans="1:11" ht="28.95" customHeight="1" x14ac:dyDescent="0.3">
      <c r="A2314" s="268" t="s">
        <v>5839</v>
      </c>
      <c r="B2314" s="269"/>
      <c r="C2314" s="269"/>
      <c r="D2314" s="269"/>
      <c r="E2314" s="269"/>
      <c r="F2314" s="269"/>
      <c r="G2314" s="269"/>
      <c r="H2314" s="269"/>
      <c r="I2314" s="270"/>
      <c r="J2314" s="277">
        <f t="shared" si="113"/>
        <v>0</v>
      </c>
      <c r="K2314" s="277">
        <f t="shared" si="113"/>
        <v>0</v>
      </c>
    </row>
    <row r="2315" spans="1:11" ht="28.95" customHeight="1" x14ac:dyDescent="0.3">
      <c r="A2315" s="272">
        <f>A2313+1</f>
        <v>2193</v>
      </c>
      <c r="B2315" s="333" t="s">
        <v>5840</v>
      </c>
      <c r="C2315" s="334">
        <v>54.01</v>
      </c>
      <c r="D2315" s="333"/>
      <c r="E2315" s="274" t="s">
        <v>5841</v>
      </c>
      <c r="F2315" s="335" t="s">
        <v>5842</v>
      </c>
      <c r="G2315" s="272" t="s">
        <v>3685</v>
      </c>
      <c r="H2315" s="293">
        <v>1649</v>
      </c>
      <c r="I2315" s="294">
        <v>495</v>
      </c>
      <c r="J2315" s="277">
        <f t="shared" si="113"/>
        <v>1649</v>
      </c>
      <c r="K2315" s="277">
        <f t="shared" si="113"/>
        <v>495</v>
      </c>
    </row>
    <row r="2316" spans="1:11" ht="28.95" customHeight="1" x14ac:dyDescent="0.3">
      <c r="A2316" s="336"/>
      <c r="B2316" s="337"/>
      <c r="C2316" s="338">
        <v>54.02</v>
      </c>
      <c r="D2316" s="336"/>
      <c r="E2316" s="274" t="s">
        <v>5843</v>
      </c>
      <c r="F2316" s="336" t="s">
        <v>1473</v>
      </c>
      <c r="G2316" s="336"/>
      <c r="H2316" s="293"/>
      <c r="I2316" s="294"/>
      <c r="J2316" s="277">
        <f t="shared" si="113"/>
        <v>0</v>
      </c>
      <c r="K2316" s="277">
        <f t="shared" si="113"/>
        <v>0</v>
      </c>
    </row>
    <row r="2317" spans="1:11" ht="28.95" customHeight="1" x14ac:dyDescent="0.3">
      <c r="A2317" s="336">
        <f>A2315+1</f>
        <v>2194</v>
      </c>
      <c r="B2317" s="339"/>
      <c r="C2317" s="340" t="s">
        <v>112</v>
      </c>
      <c r="D2317" s="336" t="s">
        <v>1473</v>
      </c>
      <c r="E2317" s="274" t="s">
        <v>5844</v>
      </c>
      <c r="F2317" s="336" t="s">
        <v>1473</v>
      </c>
      <c r="G2317" s="336" t="s">
        <v>5845</v>
      </c>
      <c r="H2317" s="293">
        <v>3705</v>
      </c>
      <c r="I2317" s="294">
        <v>88</v>
      </c>
      <c r="J2317" s="277">
        <f t="shared" si="113"/>
        <v>3705</v>
      </c>
      <c r="K2317" s="277">
        <f t="shared" si="113"/>
        <v>88</v>
      </c>
    </row>
    <row r="2318" spans="1:11" ht="28.95" customHeight="1" x14ac:dyDescent="0.3">
      <c r="A2318" s="336">
        <f>A2317+1</f>
        <v>2195</v>
      </c>
      <c r="B2318" s="339"/>
      <c r="C2318" s="340" t="s">
        <v>113</v>
      </c>
      <c r="D2318" s="336" t="s">
        <v>1473</v>
      </c>
      <c r="E2318" s="274" t="s">
        <v>5846</v>
      </c>
      <c r="F2318" s="336" t="s">
        <v>1473</v>
      </c>
      <c r="G2318" s="336" t="s">
        <v>5845</v>
      </c>
      <c r="H2318" s="293">
        <v>3855</v>
      </c>
      <c r="I2318" s="294">
        <v>88</v>
      </c>
      <c r="J2318" s="277">
        <f t="shared" si="113"/>
        <v>3855</v>
      </c>
      <c r="K2318" s="277">
        <f t="shared" si="113"/>
        <v>88</v>
      </c>
    </row>
    <row r="2319" spans="1:11" ht="28.95" customHeight="1" x14ac:dyDescent="0.3">
      <c r="A2319" s="336">
        <f>A2318+1</f>
        <v>2196</v>
      </c>
      <c r="B2319" s="339"/>
      <c r="C2319" s="340" t="s">
        <v>114</v>
      </c>
      <c r="D2319" s="336" t="s">
        <v>1473</v>
      </c>
      <c r="E2319" s="274" t="s">
        <v>5847</v>
      </c>
      <c r="F2319" s="336" t="s">
        <v>1473</v>
      </c>
      <c r="G2319" s="336" t="s">
        <v>5845</v>
      </c>
      <c r="H2319" s="293">
        <v>3915</v>
      </c>
      <c r="I2319" s="294">
        <v>88</v>
      </c>
      <c r="J2319" s="277">
        <f t="shared" si="113"/>
        <v>3915</v>
      </c>
      <c r="K2319" s="277">
        <f t="shared" si="113"/>
        <v>88</v>
      </c>
    </row>
    <row r="2320" spans="1:11" ht="28.95" customHeight="1" x14ac:dyDescent="0.3">
      <c r="A2320" s="336">
        <f>A2319+1</f>
        <v>2197</v>
      </c>
      <c r="B2320" s="339"/>
      <c r="C2320" s="340" t="s">
        <v>124</v>
      </c>
      <c r="D2320" s="336" t="s">
        <v>1473</v>
      </c>
      <c r="E2320" s="274" t="s">
        <v>5848</v>
      </c>
      <c r="F2320" s="336" t="s">
        <v>1473</v>
      </c>
      <c r="G2320" s="336" t="s">
        <v>5845</v>
      </c>
      <c r="H2320" s="293">
        <v>4310</v>
      </c>
      <c r="I2320" s="294">
        <v>88</v>
      </c>
      <c r="J2320" s="277">
        <f t="shared" si="113"/>
        <v>4310</v>
      </c>
      <c r="K2320" s="277">
        <f t="shared" si="113"/>
        <v>88</v>
      </c>
    </row>
    <row r="2321" spans="1:1021 1026:2047 2052:4095 4098:5116 5121:6142 6147:7168 7173:8190 8193:9216 9219:10237 10242:11263 11268:13311 13314:14332 14337:15358 15363:16294" ht="28.95" customHeight="1" x14ac:dyDescent="0.3">
      <c r="A2321" s="336">
        <f t="shared" ref="A2321:A2326" si="114">A2320+1</f>
        <v>2198</v>
      </c>
      <c r="B2321" s="339"/>
      <c r="C2321" s="340" t="s">
        <v>126</v>
      </c>
      <c r="D2321" s="336" t="s">
        <v>1473</v>
      </c>
      <c r="E2321" s="274" t="s">
        <v>5849</v>
      </c>
      <c r="F2321" s="336" t="s">
        <v>1473</v>
      </c>
      <c r="G2321" s="336" t="s">
        <v>5845</v>
      </c>
      <c r="H2321" s="293">
        <v>4815</v>
      </c>
      <c r="I2321" s="294">
        <v>88</v>
      </c>
      <c r="J2321" s="277">
        <f t="shared" si="113"/>
        <v>4815</v>
      </c>
      <c r="K2321" s="277">
        <f t="shared" si="113"/>
        <v>88</v>
      </c>
    </row>
    <row r="2322" spans="1:1021 1026:2047 2052:4095 4098:5116 5121:6142 6147:7168 7173:8190 8193:9216 9219:10237 10242:11263 11268:13311 13314:14332 14337:15358 15363:16294" ht="28.95" customHeight="1" x14ac:dyDescent="0.3">
      <c r="A2322" s="336">
        <f t="shared" si="114"/>
        <v>2199</v>
      </c>
      <c r="B2322" s="337"/>
      <c r="C2322" s="340">
        <v>54.03</v>
      </c>
      <c r="D2322" s="336" t="s">
        <v>1473</v>
      </c>
      <c r="E2322" s="274" t="s">
        <v>5850</v>
      </c>
      <c r="F2322" s="336" t="s">
        <v>1473</v>
      </c>
      <c r="G2322" s="336" t="s">
        <v>5845</v>
      </c>
      <c r="H2322" s="293">
        <v>112</v>
      </c>
      <c r="I2322" s="294">
        <v>5</v>
      </c>
      <c r="J2322" s="277">
        <f t="shared" si="113"/>
        <v>112</v>
      </c>
      <c r="K2322" s="277">
        <f t="shared" si="113"/>
        <v>5</v>
      </c>
    </row>
    <row r="2323" spans="1:1021 1026:2047 2052:4095 4098:5116 5121:6142 6147:7168 7173:8190 8193:9216 9219:10237 10242:11263 11268:13311 13314:14332 14337:15358 15363:16294" ht="28.95" customHeight="1" x14ac:dyDescent="0.3">
      <c r="A2323" s="336">
        <f t="shared" si="114"/>
        <v>2200</v>
      </c>
      <c r="B2323" s="337"/>
      <c r="C2323" s="340">
        <v>54.04</v>
      </c>
      <c r="D2323" s="336" t="s">
        <v>1473</v>
      </c>
      <c r="E2323" s="274" t="s">
        <v>5851</v>
      </c>
      <c r="F2323" s="336" t="s">
        <v>1473</v>
      </c>
      <c r="G2323" s="336" t="s">
        <v>5845</v>
      </c>
      <c r="H2323" s="293">
        <v>281</v>
      </c>
      <c r="I2323" s="294">
        <v>5</v>
      </c>
      <c r="J2323" s="277">
        <f t="shared" si="113"/>
        <v>281</v>
      </c>
      <c r="K2323" s="277">
        <f t="shared" si="113"/>
        <v>5</v>
      </c>
    </row>
    <row r="2324" spans="1:1021 1026:2047 2052:4095 4098:5116 5121:6142 6147:7168 7173:8190 8193:9216 9219:10237 10242:11263 11268:13311 13314:14332 14337:15358 15363:16294" ht="28.95" customHeight="1" x14ac:dyDescent="0.3">
      <c r="A2324" s="336">
        <f t="shared" si="114"/>
        <v>2201</v>
      </c>
      <c r="B2324" s="341" t="s">
        <v>1736</v>
      </c>
      <c r="C2324" s="340">
        <v>54.05</v>
      </c>
      <c r="D2324" s="341" t="s">
        <v>1473</v>
      </c>
      <c r="E2324" s="274" t="s">
        <v>5852</v>
      </c>
      <c r="F2324" s="341" t="s">
        <v>1473</v>
      </c>
      <c r="G2324" s="341" t="s">
        <v>5845</v>
      </c>
      <c r="H2324" s="322">
        <v>7411</v>
      </c>
      <c r="I2324" s="323">
        <v>62</v>
      </c>
      <c r="J2324" s="277">
        <f t="shared" si="113"/>
        <v>7411</v>
      </c>
      <c r="K2324" s="277">
        <f t="shared" si="113"/>
        <v>62</v>
      </c>
    </row>
    <row r="2325" spans="1:1021 1026:2047 2052:4095 4098:5116 5121:6142 6147:7168 7173:8190 8193:9216 9219:10237 10242:11263 11268:13311 13314:14332 14337:15358 15363:16294" ht="28.95" customHeight="1" x14ac:dyDescent="0.3">
      <c r="A2325" s="336">
        <f t="shared" si="114"/>
        <v>2202</v>
      </c>
      <c r="B2325" s="336" t="s">
        <v>5840</v>
      </c>
      <c r="C2325" s="342">
        <v>54.06</v>
      </c>
      <c r="D2325" s="336" t="s">
        <v>1473</v>
      </c>
      <c r="E2325" s="274" t="s">
        <v>5853</v>
      </c>
      <c r="F2325" s="336" t="s">
        <v>1473</v>
      </c>
      <c r="G2325" s="336" t="s">
        <v>5845</v>
      </c>
      <c r="H2325" s="293">
        <v>757</v>
      </c>
      <c r="I2325" s="333">
        <v>68</v>
      </c>
      <c r="J2325" s="277">
        <f t="shared" si="113"/>
        <v>757</v>
      </c>
      <c r="K2325" s="277">
        <f t="shared" si="113"/>
        <v>68</v>
      </c>
    </row>
    <row r="2326" spans="1:1021 1026:2047 2052:4095 4098:5116 5121:6142 6147:7168 7173:8190 8193:9216 9219:10237 10242:11263 11268:13311 13314:14332 14337:15358 15363:16294" ht="28.95" customHeight="1" x14ac:dyDescent="0.3">
      <c r="A2326" s="336">
        <f t="shared" si="114"/>
        <v>2203</v>
      </c>
      <c r="B2326" s="336" t="s">
        <v>5840</v>
      </c>
      <c r="C2326" s="343">
        <v>54.07</v>
      </c>
      <c r="D2326" s="336" t="s">
        <v>1473</v>
      </c>
      <c r="E2326" s="274" t="s">
        <v>5854</v>
      </c>
      <c r="F2326" s="336" t="s">
        <v>1473</v>
      </c>
      <c r="G2326" s="336" t="s">
        <v>5845</v>
      </c>
      <c r="H2326" s="293">
        <v>7411</v>
      </c>
      <c r="I2326" s="333">
        <v>63</v>
      </c>
      <c r="J2326" s="277">
        <f t="shared" si="113"/>
        <v>7411</v>
      </c>
      <c r="K2326" s="277">
        <f t="shared" si="113"/>
        <v>63</v>
      </c>
    </row>
    <row r="2327" spans="1:1021 1026:2047 2052:4095 4098:5116 5121:6142 6147:7168 7173:8190 8193:9216 9219:10237 10242:11263 11268:13311 13314:14332 14337:15358 15363:16294" s="344" customFormat="1" ht="28.95" customHeight="1" x14ac:dyDescent="0.3">
      <c r="A2327" s="336"/>
      <c r="B2327" s="344" t="s">
        <v>1770</v>
      </c>
      <c r="C2327" s="345">
        <v>54.08</v>
      </c>
      <c r="E2327" s="346" t="s">
        <v>5855</v>
      </c>
      <c r="H2327" s="293"/>
      <c r="I2327" s="333"/>
      <c r="J2327" s="277">
        <f t="shared" si="113"/>
        <v>0</v>
      </c>
      <c r="K2327" s="277">
        <f t="shared" si="113"/>
        <v>0</v>
      </c>
      <c r="N2327" s="346"/>
      <c r="R2327" s="346"/>
      <c r="U2327" s="347"/>
      <c r="V2327" s="347"/>
      <c r="AA2327" s="346"/>
      <c r="AD2327" s="347"/>
      <c r="AE2327" s="347"/>
      <c r="AJ2327" s="346"/>
      <c r="AM2327" s="347"/>
      <c r="AN2327" s="347"/>
      <c r="AS2327" s="346"/>
      <c r="AV2327" s="347"/>
      <c r="AW2327" s="347"/>
      <c r="BB2327" s="346"/>
      <c r="BE2327" s="347"/>
      <c r="BF2327" s="347"/>
      <c r="BK2327" s="346"/>
      <c r="BN2327" s="347"/>
      <c r="BO2327" s="347"/>
      <c r="BT2327" s="346"/>
      <c r="BW2327" s="347"/>
      <c r="BX2327" s="347"/>
      <c r="CC2327" s="346"/>
      <c r="CF2327" s="347"/>
      <c r="CG2327" s="347"/>
      <c r="CL2327" s="346"/>
      <c r="CO2327" s="347"/>
      <c r="CP2327" s="347"/>
      <c r="CU2327" s="346"/>
      <c r="CX2327" s="347"/>
      <c r="CY2327" s="347"/>
      <c r="DD2327" s="346"/>
      <c r="DG2327" s="347"/>
      <c r="DH2327" s="347"/>
      <c r="DM2327" s="346"/>
      <c r="DP2327" s="347"/>
      <c r="DQ2327" s="347"/>
      <c r="DV2327" s="346"/>
      <c r="DY2327" s="347"/>
      <c r="DZ2327" s="347"/>
      <c r="EE2327" s="346"/>
      <c r="EH2327" s="347"/>
      <c r="EI2327" s="347"/>
      <c r="EN2327" s="346"/>
      <c r="EQ2327" s="347"/>
      <c r="ER2327" s="347"/>
      <c r="EW2327" s="346"/>
      <c r="EZ2327" s="347"/>
      <c r="FA2327" s="347"/>
      <c r="FF2327" s="346"/>
      <c r="FI2327" s="347"/>
      <c r="FJ2327" s="347"/>
      <c r="FO2327" s="346"/>
      <c r="FR2327" s="347"/>
      <c r="FS2327" s="347"/>
      <c r="FX2327" s="346"/>
      <c r="GA2327" s="347"/>
      <c r="GB2327" s="347"/>
      <c r="GG2327" s="346"/>
      <c r="GJ2327" s="347"/>
      <c r="GK2327" s="347"/>
      <c r="GP2327" s="346"/>
      <c r="GS2327" s="347"/>
      <c r="GT2327" s="347"/>
      <c r="GY2327" s="346"/>
      <c r="HB2327" s="347"/>
      <c r="HC2327" s="347"/>
      <c r="HH2327" s="346"/>
      <c r="HK2327" s="347"/>
      <c r="HL2327" s="347"/>
      <c r="HQ2327" s="346"/>
      <c r="HT2327" s="347"/>
      <c r="HU2327" s="347"/>
      <c r="HZ2327" s="346"/>
      <c r="IC2327" s="347"/>
      <c r="ID2327" s="347"/>
      <c r="II2327" s="346"/>
      <c r="IL2327" s="347"/>
      <c r="IM2327" s="347"/>
      <c r="IR2327" s="346"/>
      <c r="IU2327" s="347"/>
      <c r="IV2327" s="347"/>
      <c r="JA2327" s="346"/>
      <c r="JD2327" s="347"/>
      <c r="JE2327" s="347"/>
      <c r="JJ2327" s="346"/>
      <c r="JM2327" s="347"/>
      <c r="JN2327" s="347"/>
      <c r="JS2327" s="346"/>
      <c r="JV2327" s="347"/>
      <c r="JW2327" s="347"/>
      <c r="KB2327" s="346"/>
      <c r="KE2327" s="347"/>
      <c r="KF2327" s="347"/>
      <c r="KK2327" s="346"/>
      <c r="KN2327" s="347"/>
      <c r="KO2327" s="347"/>
      <c r="KT2327" s="346"/>
      <c r="KW2327" s="347"/>
      <c r="KX2327" s="347"/>
      <c r="LC2327" s="346"/>
      <c r="LF2327" s="347"/>
      <c r="LG2327" s="347"/>
      <c r="LL2327" s="346"/>
      <c r="LO2327" s="347"/>
      <c r="LP2327" s="347"/>
      <c r="LU2327" s="346"/>
      <c r="LX2327" s="347"/>
      <c r="LY2327" s="347"/>
      <c r="MD2327" s="346"/>
      <c r="MG2327" s="347"/>
      <c r="MH2327" s="347"/>
      <c r="MM2327" s="346"/>
      <c r="MP2327" s="347"/>
      <c r="MQ2327" s="347"/>
      <c r="MV2327" s="346"/>
      <c r="MY2327" s="347"/>
      <c r="MZ2327" s="347"/>
      <c r="NE2327" s="346"/>
      <c r="NH2327" s="347"/>
      <c r="NI2327" s="347"/>
      <c r="NN2327" s="346"/>
      <c r="NQ2327" s="347"/>
      <c r="NR2327" s="347"/>
      <c r="NW2327" s="346"/>
      <c r="NZ2327" s="347"/>
      <c r="OA2327" s="347"/>
      <c r="OF2327" s="346"/>
      <c r="OI2327" s="347"/>
      <c r="OJ2327" s="347"/>
      <c r="OO2327" s="346"/>
      <c r="OR2327" s="347"/>
      <c r="OS2327" s="347"/>
      <c r="OX2327" s="346"/>
      <c r="PA2327" s="347"/>
      <c r="PB2327" s="347"/>
      <c r="PG2327" s="346"/>
      <c r="PJ2327" s="347"/>
      <c r="PK2327" s="347"/>
      <c r="PP2327" s="346"/>
      <c r="PS2327" s="347"/>
      <c r="PT2327" s="347"/>
      <c r="PY2327" s="346"/>
      <c r="QB2327" s="347"/>
      <c r="QC2327" s="347"/>
      <c r="QH2327" s="346"/>
      <c r="QK2327" s="347"/>
      <c r="QL2327" s="347"/>
      <c r="QQ2327" s="346"/>
      <c r="QT2327" s="347"/>
      <c r="QU2327" s="347"/>
      <c r="QZ2327" s="346"/>
      <c r="RC2327" s="347"/>
      <c r="RD2327" s="347"/>
      <c r="RI2327" s="346"/>
      <c r="RL2327" s="347"/>
      <c r="RM2327" s="347"/>
      <c r="RR2327" s="346"/>
      <c r="RU2327" s="347"/>
      <c r="RV2327" s="347"/>
      <c r="SA2327" s="346"/>
      <c r="SD2327" s="347"/>
      <c r="SE2327" s="347"/>
      <c r="SJ2327" s="346"/>
      <c r="SM2327" s="347"/>
      <c r="SN2327" s="347"/>
      <c r="SS2327" s="346"/>
      <c r="SV2327" s="347"/>
      <c r="SW2327" s="347"/>
      <c r="TB2327" s="346"/>
      <c r="TE2327" s="347"/>
      <c r="TF2327" s="347"/>
      <c r="TK2327" s="346"/>
      <c r="TN2327" s="347"/>
      <c r="TO2327" s="347"/>
      <c r="TT2327" s="346"/>
      <c r="TW2327" s="347"/>
      <c r="TX2327" s="347"/>
      <c r="UC2327" s="346"/>
      <c r="UF2327" s="347"/>
      <c r="UG2327" s="347"/>
      <c r="UL2327" s="346"/>
      <c r="UO2327" s="347"/>
      <c r="UP2327" s="347"/>
      <c r="UU2327" s="346"/>
      <c r="UX2327" s="347"/>
      <c r="UY2327" s="347"/>
      <c r="VD2327" s="346"/>
      <c r="VG2327" s="347"/>
      <c r="VH2327" s="347"/>
      <c r="VM2327" s="346"/>
      <c r="VP2327" s="347"/>
      <c r="VQ2327" s="347"/>
      <c r="VV2327" s="346"/>
      <c r="VY2327" s="347"/>
      <c r="VZ2327" s="347"/>
      <c r="WE2327" s="346"/>
      <c r="WH2327" s="347"/>
      <c r="WI2327" s="347"/>
      <c r="WN2327" s="346"/>
      <c r="WQ2327" s="347"/>
      <c r="WR2327" s="347"/>
      <c r="WW2327" s="346"/>
      <c r="WZ2327" s="347"/>
      <c r="XA2327" s="347"/>
      <c r="XF2327" s="346"/>
      <c r="XI2327" s="347"/>
      <c r="XJ2327" s="347"/>
      <c r="XO2327" s="346"/>
      <c r="XR2327" s="347"/>
      <c r="XS2327" s="347"/>
      <c r="XX2327" s="346"/>
      <c r="YA2327" s="347"/>
      <c r="YB2327" s="347"/>
      <c r="YG2327" s="346"/>
      <c r="YJ2327" s="347"/>
      <c r="YK2327" s="347"/>
      <c r="YP2327" s="346"/>
      <c r="YS2327" s="347"/>
      <c r="YT2327" s="347"/>
      <c r="YY2327" s="346"/>
      <c r="ZB2327" s="347"/>
      <c r="ZC2327" s="347"/>
      <c r="ZH2327" s="346"/>
      <c r="ZK2327" s="347"/>
      <c r="ZL2327" s="347"/>
      <c r="ZQ2327" s="346"/>
      <c r="ZT2327" s="347"/>
      <c r="ZU2327" s="347"/>
      <c r="ZZ2327" s="346"/>
      <c r="AAC2327" s="347"/>
      <c r="AAD2327" s="347"/>
      <c r="AAI2327" s="346"/>
      <c r="AAL2327" s="347"/>
      <c r="AAM2327" s="347"/>
      <c r="AAR2327" s="346"/>
      <c r="AAU2327" s="347"/>
      <c r="AAV2327" s="347"/>
      <c r="ABA2327" s="346"/>
      <c r="ABD2327" s="347"/>
      <c r="ABE2327" s="347"/>
      <c r="ABJ2327" s="346"/>
      <c r="ABM2327" s="347"/>
      <c r="ABN2327" s="347"/>
      <c r="ABS2327" s="346"/>
      <c r="ABV2327" s="347"/>
      <c r="ABW2327" s="347"/>
      <c r="ACB2327" s="346"/>
      <c r="ACE2327" s="347"/>
      <c r="ACF2327" s="347"/>
      <c r="ACK2327" s="346"/>
      <c r="ACN2327" s="347"/>
      <c r="ACO2327" s="347"/>
      <c r="ACT2327" s="346"/>
      <c r="ACW2327" s="347"/>
      <c r="ACX2327" s="347"/>
      <c r="ADC2327" s="346"/>
      <c r="ADF2327" s="347"/>
      <c r="ADG2327" s="347"/>
      <c r="ADL2327" s="346"/>
      <c r="ADO2327" s="347"/>
      <c r="ADP2327" s="347"/>
      <c r="ADU2327" s="346"/>
      <c r="ADX2327" s="347"/>
      <c r="ADY2327" s="347"/>
      <c r="AED2327" s="346"/>
      <c r="AEG2327" s="347"/>
      <c r="AEH2327" s="347"/>
      <c r="AEM2327" s="346"/>
      <c r="AEP2327" s="347"/>
      <c r="AEQ2327" s="347"/>
      <c r="AEV2327" s="346"/>
      <c r="AEY2327" s="347"/>
      <c r="AEZ2327" s="347"/>
      <c r="AFE2327" s="346"/>
      <c r="AFH2327" s="347"/>
      <c r="AFI2327" s="347"/>
      <c r="AFN2327" s="346"/>
      <c r="AFQ2327" s="347"/>
      <c r="AFR2327" s="347"/>
      <c r="AFW2327" s="346"/>
      <c r="AFZ2327" s="347"/>
      <c r="AGA2327" s="347"/>
      <c r="AGF2327" s="346"/>
      <c r="AGI2327" s="347"/>
      <c r="AGJ2327" s="347"/>
      <c r="AGO2327" s="346"/>
      <c r="AGR2327" s="347"/>
      <c r="AGS2327" s="347"/>
      <c r="AGX2327" s="346"/>
      <c r="AHA2327" s="347"/>
      <c r="AHB2327" s="347"/>
      <c r="AHG2327" s="346"/>
      <c r="AHJ2327" s="347"/>
      <c r="AHK2327" s="347"/>
      <c r="AHP2327" s="346"/>
      <c r="AHS2327" s="347"/>
      <c r="AHT2327" s="347"/>
      <c r="AHY2327" s="346"/>
      <c r="AIB2327" s="347"/>
      <c r="AIC2327" s="347"/>
      <c r="AIH2327" s="346"/>
      <c r="AIK2327" s="347"/>
      <c r="AIL2327" s="347"/>
      <c r="AIQ2327" s="346"/>
      <c r="AIT2327" s="347"/>
      <c r="AIU2327" s="347"/>
      <c r="AIZ2327" s="346"/>
      <c r="AJC2327" s="347"/>
      <c r="AJD2327" s="347"/>
      <c r="AJI2327" s="346"/>
      <c r="AJL2327" s="347"/>
      <c r="AJM2327" s="347"/>
      <c r="AJR2327" s="346"/>
      <c r="AJU2327" s="347"/>
      <c r="AJV2327" s="347"/>
      <c r="AKA2327" s="346"/>
      <c r="AKD2327" s="347"/>
      <c r="AKE2327" s="347"/>
      <c r="AKJ2327" s="346"/>
      <c r="AKM2327" s="347"/>
      <c r="AKN2327" s="347"/>
      <c r="AKS2327" s="346"/>
      <c r="AKV2327" s="347"/>
      <c r="AKW2327" s="347"/>
      <c r="ALB2327" s="346"/>
      <c r="ALE2327" s="347"/>
      <c r="ALF2327" s="347"/>
      <c r="ALK2327" s="346"/>
      <c r="ALN2327" s="347"/>
      <c r="ALO2327" s="347"/>
      <c r="ALT2327" s="346"/>
      <c r="ALW2327" s="347"/>
      <c r="ALX2327" s="347"/>
      <c r="AMC2327" s="346"/>
      <c r="AMF2327" s="347"/>
      <c r="AMG2327" s="347"/>
      <c r="AML2327" s="346"/>
      <c r="AMO2327" s="347"/>
      <c r="AMP2327" s="347"/>
      <c r="AMU2327" s="346"/>
      <c r="AMX2327" s="347"/>
      <c r="AMY2327" s="347"/>
      <c r="AND2327" s="346"/>
      <c r="ANG2327" s="347"/>
      <c r="ANH2327" s="347"/>
      <c r="ANM2327" s="346"/>
      <c r="ANP2327" s="347"/>
      <c r="ANQ2327" s="347"/>
      <c r="ANV2327" s="346"/>
      <c r="ANY2327" s="347"/>
      <c r="ANZ2327" s="347"/>
      <c r="AOE2327" s="346"/>
      <c r="AOH2327" s="347"/>
      <c r="AOI2327" s="347"/>
      <c r="AON2327" s="346"/>
      <c r="AOQ2327" s="347"/>
      <c r="AOR2327" s="347"/>
      <c r="AOW2327" s="346"/>
      <c r="AOZ2327" s="347"/>
      <c r="APA2327" s="347"/>
      <c r="APF2327" s="346"/>
      <c r="API2327" s="347"/>
      <c r="APJ2327" s="347"/>
      <c r="APO2327" s="346"/>
      <c r="APR2327" s="347"/>
      <c r="APS2327" s="347"/>
      <c r="APX2327" s="346"/>
      <c r="AQA2327" s="347"/>
      <c r="AQB2327" s="347"/>
      <c r="AQG2327" s="346"/>
      <c r="AQJ2327" s="347"/>
      <c r="AQK2327" s="347"/>
      <c r="AQP2327" s="346"/>
      <c r="AQS2327" s="347"/>
      <c r="AQT2327" s="347"/>
      <c r="AQY2327" s="346"/>
      <c r="ARB2327" s="347"/>
      <c r="ARC2327" s="347"/>
      <c r="ARH2327" s="346"/>
      <c r="ARK2327" s="347"/>
      <c r="ARL2327" s="347"/>
      <c r="ARQ2327" s="346"/>
      <c r="ART2327" s="347"/>
      <c r="ARU2327" s="347"/>
      <c r="ARZ2327" s="346"/>
      <c r="ASC2327" s="347"/>
      <c r="ASD2327" s="347"/>
      <c r="ASI2327" s="346"/>
      <c r="ASL2327" s="347"/>
      <c r="ASM2327" s="347"/>
      <c r="ASR2327" s="346"/>
      <c r="ASU2327" s="347"/>
      <c r="ASV2327" s="347"/>
      <c r="ATA2327" s="346"/>
      <c r="ATD2327" s="347"/>
      <c r="ATE2327" s="347"/>
      <c r="ATJ2327" s="346"/>
      <c r="ATM2327" s="347"/>
      <c r="ATN2327" s="347"/>
      <c r="ATS2327" s="346"/>
      <c r="ATV2327" s="347"/>
      <c r="ATW2327" s="347"/>
      <c r="AUB2327" s="346"/>
      <c r="AUE2327" s="347"/>
      <c r="AUF2327" s="347"/>
      <c r="AUK2327" s="346"/>
      <c r="AUN2327" s="347"/>
      <c r="AUO2327" s="347"/>
      <c r="AUT2327" s="346"/>
      <c r="AUW2327" s="347"/>
      <c r="AUX2327" s="347"/>
      <c r="AVC2327" s="346"/>
      <c r="AVF2327" s="347"/>
      <c r="AVG2327" s="347"/>
      <c r="AVL2327" s="346"/>
      <c r="AVO2327" s="347"/>
      <c r="AVP2327" s="347"/>
      <c r="AVU2327" s="346"/>
      <c r="AVX2327" s="347"/>
      <c r="AVY2327" s="347"/>
      <c r="AWD2327" s="346"/>
      <c r="AWG2327" s="347"/>
      <c r="AWH2327" s="347"/>
      <c r="AWM2327" s="346"/>
      <c r="AWP2327" s="347"/>
      <c r="AWQ2327" s="347"/>
      <c r="AWV2327" s="346"/>
      <c r="AWY2327" s="347"/>
      <c r="AWZ2327" s="347"/>
      <c r="AXE2327" s="346"/>
      <c r="AXH2327" s="347"/>
      <c r="AXI2327" s="347"/>
      <c r="AXN2327" s="346"/>
      <c r="AXQ2327" s="347"/>
      <c r="AXR2327" s="347"/>
      <c r="AXW2327" s="346"/>
      <c r="AXZ2327" s="347"/>
      <c r="AYA2327" s="347"/>
      <c r="AYF2327" s="346"/>
      <c r="AYI2327" s="347"/>
      <c r="AYJ2327" s="347"/>
      <c r="AYO2327" s="346"/>
      <c r="AYR2327" s="347"/>
      <c r="AYS2327" s="347"/>
      <c r="AYX2327" s="346"/>
      <c r="AZA2327" s="347"/>
      <c r="AZB2327" s="347"/>
      <c r="AZG2327" s="346"/>
      <c r="AZJ2327" s="347"/>
      <c r="AZK2327" s="347"/>
      <c r="AZP2327" s="346"/>
      <c r="AZS2327" s="347"/>
      <c r="AZT2327" s="347"/>
      <c r="AZY2327" s="346"/>
      <c r="BAB2327" s="347"/>
      <c r="BAC2327" s="347"/>
      <c r="BAH2327" s="346"/>
      <c r="BAK2327" s="347"/>
      <c r="BAL2327" s="347"/>
      <c r="BAQ2327" s="346"/>
      <c r="BAT2327" s="347"/>
      <c r="BAU2327" s="347"/>
      <c r="BAZ2327" s="346"/>
      <c r="BBC2327" s="347"/>
      <c r="BBD2327" s="347"/>
      <c r="BBI2327" s="346"/>
      <c r="BBL2327" s="347"/>
      <c r="BBM2327" s="347"/>
      <c r="BBR2327" s="346"/>
      <c r="BBU2327" s="347"/>
      <c r="BBV2327" s="347"/>
      <c r="BCA2327" s="346"/>
      <c r="BCD2327" s="347"/>
      <c r="BCE2327" s="347"/>
      <c r="BCJ2327" s="346"/>
      <c r="BCM2327" s="347"/>
      <c r="BCN2327" s="347"/>
      <c r="BCS2327" s="346"/>
      <c r="BCV2327" s="347"/>
      <c r="BCW2327" s="347"/>
      <c r="BDB2327" s="346"/>
      <c r="BDE2327" s="347"/>
      <c r="BDF2327" s="347"/>
      <c r="BDK2327" s="346"/>
      <c r="BDN2327" s="347"/>
      <c r="BDO2327" s="347"/>
      <c r="BDT2327" s="346"/>
      <c r="BDW2327" s="347"/>
      <c r="BDX2327" s="347"/>
      <c r="BEC2327" s="346"/>
      <c r="BEF2327" s="347"/>
      <c r="BEG2327" s="347"/>
      <c r="BEL2327" s="346"/>
      <c r="BEO2327" s="347"/>
      <c r="BEP2327" s="347"/>
      <c r="BEU2327" s="346"/>
      <c r="BEX2327" s="347"/>
      <c r="BEY2327" s="347"/>
      <c r="BFD2327" s="346"/>
      <c r="BFG2327" s="347"/>
      <c r="BFH2327" s="347"/>
      <c r="BFM2327" s="346"/>
      <c r="BFP2327" s="347"/>
      <c r="BFQ2327" s="347"/>
      <c r="BFV2327" s="346"/>
      <c r="BFY2327" s="347"/>
      <c r="BFZ2327" s="347"/>
      <c r="BGE2327" s="346"/>
      <c r="BGH2327" s="347"/>
      <c r="BGI2327" s="347"/>
      <c r="BGN2327" s="346"/>
      <c r="BGQ2327" s="347"/>
      <c r="BGR2327" s="347"/>
      <c r="BGW2327" s="346"/>
      <c r="BGZ2327" s="347"/>
      <c r="BHA2327" s="347"/>
      <c r="BHF2327" s="346"/>
      <c r="BHI2327" s="347"/>
      <c r="BHJ2327" s="347"/>
      <c r="BHO2327" s="346"/>
      <c r="BHR2327" s="347"/>
      <c r="BHS2327" s="347"/>
      <c r="BHX2327" s="346"/>
      <c r="BIA2327" s="347"/>
      <c r="BIB2327" s="347"/>
      <c r="BIG2327" s="346"/>
      <c r="BIJ2327" s="347"/>
      <c r="BIK2327" s="347"/>
      <c r="BIP2327" s="346"/>
      <c r="BIS2327" s="347"/>
      <c r="BIT2327" s="347"/>
      <c r="BIY2327" s="346"/>
      <c r="BJB2327" s="347"/>
      <c r="BJC2327" s="347"/>
      <c r="BJH2327" s="346"/>
      <c r="BJK2327" s="347"/>
      <c r="BJL2327" s="347"/>
      <c r="BJQ2327" s="346"/>
      <c r="BJT2327" s="347"/>
      <c r="BJU2327" s="347"/>
      <c r="BJZ2327" s="346"/>
      <c r="BKC2327" s="347"/>
      <c r="BKD2327" s="347"/>
      <c r="BKI2327" s="346"/>
      <c r="BKL2327" s="347"/>
      <c r="BKM2327" s="347"/>
      <c r="BKR2327" s="346"/>
      <c r="BKU2327" s="347"/>
      <c r="BKV2327" s="347"/>
      <c r="BLA2327" s="346"/>
      <c r="BLD2327" s="347"/>
      <c r="BLE2327" s="347"/>
      <c r="BLJ2327" s="346"/>
      <c r="BLM2327" s="347"/>
      <c r="BLN2327" s="347"/>
      <c r="BLS2327" s="346"/>
      <c r="BLV2327" s="347"/>
      <c r="BLW2327" s="347"/>
      <c r="BMB2327" s="346"/>
      <c r="BME2327" s="347"/>
      <c r="BMF2327" s="347"/>
      <c r="BMK2327" s="346"/>
      <c r="BMN2327" s="347"/>
      <c r="BMO2327" s="347"/>
      <c r="BMT2327" s="346"/>
      <c r="BMW2327" s="347"/>
      <c r="BMX2327" s="347"/>
      <c r="BNC2327" s="346"/>
      <c r="BNF2327" s="347"/>
      <c r="BNG2327" s="347"/>
      <c r="BNL2327" s="346"/>
      <c r="BNO2327" s="347"/>
      <c r="BNP2327" s="347"/>
      <c r="BNU2327" s="346"/>
      <c r="BNX2327" s="347"/>
      <c r="BNY2327" s="347"/>
      <c r="BOD2327" s="346"/>
      <c r="BOG2327" s="347"/>
      <c r="BOH2327" s="347"/>
      <c r="BOM2327" s="346"/>
      <c r="BOP2327" s="347"/>
      <c r="BOQ2327" s="347"/>
      <c r="BOV2327" s="346"/>
      <c r="BOY2327" s="347"/>
      <c r="BOZ2327" s="347"/>
      <c r="BPE2327" s="346"/>
      <c r="BPH2327" s="347"/>
      <c r="BPI2327" s="347"/>
      <c r="BPN2327" s="346"/>
      <c r="BPQ2327" s="347"/>
      <c r="BPR2327" s="347"/>
      <c r="BPW2327" s="346"/>
      <c r="BPZ2327" s="347"/>
      <c r="BQA2327" s="347"/>
      <c r="BQF2327" s="346"/>
      <c r="BQI2327" s="347"/>
      <c r="BQJ2327" s="347"/>
      <c r="BQO2327" s="346"/>
      <c r="BQR2327" s="347"/>
      <c r="BQS2327" s="347"/>
      <c r="BQX2327" s="346"/>
      <c r="BRA2327" s="347"/>
      <c r="BRB2327" s="347"/>
      <c r="BRG2327" s="346"/>
      <c r="BRJ2327" s="347"/>
      <c r="BRK2327" s="347"/>
      <c r="BRP2327" s="346"/>
      <c r="BRS2327" s="347"/>
      <c r="BRT2327" s="347"/>
      <c r="BRY2327" s="346"/>
      <c r="BSB2327" s="347"/>
      <c r="BSC2327" s="347"/>
      <c r="BSH2327" s="346"/>
      <c r="BSK2327" s="347"/>
      <c r="BSL2327" s="347"/>
      <c r="BSQ2327" s="346"/>
      <c r="BST2327" s="347"/>
      <c r="BSU2327" s="347"/>
      <c r="BSZ2327" s="346"/>
      <c r="BTC2327" s="347"/>
      <c r="BTD2327" s="347"/>
      <c r="BTI2327" s="346"/>
      <c r="BTL2327" s="347"/>
      <c r="BTM2327" s="347"/>
      <c r="BTR2327" s="346"/>
      <c r="BTU2327" s="347"/>
      <c r="BTV2327" s="347"/>
      <c r="BUA2327" s="346"/>
      <c r="BUD2327" s="347"/>
      <c r="BUE2327" s="347"/>
      <c r="BUJ2327" s="346"/>
      <c r="BUM2327" s="347"/>
      <c r="BUN2327" s="347"/>
      <c r="BUS2327" s="346"/>
      <c r="BUV2327" s="347"/>
      <c r="BUW2327" s="347"/>
      <c r="BVB2327" s="346"/>
      <c r="BVE2327" s="347"/>
      <c r="BVF2327" s="347"/>
      <c r="BVK2327" s="346"/>
      <c r="BVN2327" s="347"/>
      <c r="BVO2327" s="347"/>
      <c r="BVT2327" s="346"/>
      <c r="BVW2327" s="347"/>
      <c r="BVX2327" s="347"/>
      <c r="BWC2327" s="346"/>
      <c r="BWF2327" s="347"/>
      <c r="BWG2327" s="347"/>
      <c r="BWL2327" s="346"/>
      <c r="BWO2327" s="347"/>
      <c r="BWP2327" s="347"/>
      <c r="BWU2327" s="346"/>
      <c r="BWX2327" s="347"/>
      <c r="BWY2327" s="347"/>
      <c r="BXD2327" s="346"/>
      <c r="BXG2327" s="347"/>
      <c r="BXH2327" s="347"/>
      <c r="BXM2327" s="346"/>
      <c r="BXP2327" s="347"/>
      <c r="BXQ2327" s="347"/>
      <c r="BXV2327" s="346"/>
      <c r="BXY2327" s="347"/>
      <c r="BXZ2327" s="347"/>
      <c r="BYE2327" s="346"/>
      <c r="BYH2327" s="347"/>
      <c r="BYI2327" s="347"/>
      <c r="BYN2327" s="346"/>
      <c r="BYQ2327" s="347"/>
      <c r="BYR2327" s="347"/>
      <c r="BYW2327" s="346"/>
      <c r="BYZ2327" s="347"/>
      <c r="BZA2327" s="347"/>
      <c r="BZF2327" s="346"/>
      <c r="BZI2327" s="347"/>
      <c r="BZJ2327" s="347"/>
      <c r="BZO2327" s="346"/>
      <c r="BZR2327" s="347"/>
      <c r="BZS2327" s="347"/>
      <c r="BZX2327" s="346"/>
      <c r="CAA2327" s="347"/>
      <c r="CAB2327" s="347"/>
      <c r="CAG2327" s="346"/>
      <c r="CAJ2327" s="347"/>
      <c r="CAK2327" s="347"/>
      <c r="CAP2327" s="346"/>
      <c r="CAS2327" s="347"/>
      <c r="CAT2327" s="347"/>
      <c r="CAY2327" s="346"/>
      <c r="CBB2327" s="347"/>
      <c r="CBC2327" s="347"/>
      <c r="CBH2327" s="346"/>
      <c r="CBK2327" s="347"/>
      <c r="CBL2327" s="347"/>
      <c r="CBQ2327" s="346"/>
      <c r="CBT2327" s="347"/>
      <c r="CBU2327" s="347"/>
      <c r="CBZ2327" s="346"/>
      <c r="CCC2327" s="347"/>
      <c r="CCD2327" s="347"/>
      <c r="CCI2327" s="346"/>
      <c r="CCL2327" s="347"/>
      <c r="CCM2327" s="347"/>
      <c r="CCR2327" s="346"/>
      <c r="CCU2327" s="347"/>
      <c r="CCV2327" s="347"/>
      <c r="CDA2327" s="346"/>
      <c r="CDD2327" s="347"/>
      <c r="CDE2327" s="347"/>
      <c r="CDJ2327" s="346"/>
      <c r="CDM2327" s="347"/>
      <c r="CDN2327" s="347"/>
      <c r="CDS2327" s="346"/>
      <c r="CDV2327" s="347"/>
      <c r="CDW2327" s="347"/>
      <c r="CEB2327" s="346"/>
      <c r="CEE2327" s="347"/>
      <c r="CEF2327" s="347"/>
      <c r="CEK2327" s="346"/>
      <c r="CEN2327" s="347"/>
      <c r="CEO2327" s="347"/>
      <c r="CET2327" s="346"/>
      <c r="CEW2327" s="347"/>
      <c r="CEX2327" s="347"/>
      <c r="CFC2327" s="346"/>
      <c r="CFF2327" s="347"/>
      <c r="CFG2327" s="347"/>
      <c r="CFL2327" s="346"/>
      <c r="CFO2327" s="347"/>
      <c r="CFP2327" s="347"/>
      <c r="CFU2327" s="346"/>
      <c r="CFX2327" s="347"/>
      <c r="CFY2327" s="347"/>
      <c r="CGD2327" s="346"/>
      <c r="CGG2327" s="347"/>
      <c r="CGH2327" s="347"/>
      <c r="CGM2327" s="346"/>
      <c r="CGP2327" s="347"/>
      <c r="CGQ2327" s="347"/>
      <c r="CGV2327" s="346"/>
      <c r="CGY2327" s="347"/>
      <c r="CGZ2327" s="347"/>
      <c r="CHE2327" s="346"/>
      <c r="CHH2327" s="347"/>
      <c r="CHI2327" s="347"/>
      <c r="CHN2327" s="346"/>
      <c r="CHQ2327" s="347"/>
      <c r="CHR2327" s="347"/>
      <c r="CHW2327" s="346"/>
      <c r="CHZ2327" s="347"/>
      <c r="CIA2327" s="347"/>
      <c r="CIF2327" s="346"/>
      <c r="CII2327" s="347"/>
      <c r="CIJ2327" s="347"/>
      <c r="CIO2327" s="346"/>
      <c r="CIR2327" s="347"/>
      <c r="CIS2327" s="347"/>
      <c r="CIX2327" s="346"/>
      <c r="CJA2327" s="347"/>
      <c r="CJB2327" s="347"/>
      <c r="CJG2327" s="346"/>
      <c r="CJJ2327" s="347"/>
      <c r="CJK2327" s="347"/>
      <c r="CJP2327" s="346"/>
      <c r="CJS2327" s="347"/>
      <c r="CJT2327" s="347"/>
      <c r="CJY2327" s="346"/>
      <c r="CKB2327" s="347"/>
      <c r="CKC2327" s="347"/>
      <c r="CKH2327" s="346"/>
      <c r="CKK2327" s="347"/>
      <c r="CKL2327" s="347"/>
      <c r="CKQ2327" s="346"/>
      <c r="CKT2327" s="347"/>
      <c r="CKU2327" s="347"/>
      <c r="CKZ2327" s="346"/>
      <c r="CLC2327" s="347"/>
      <c r="CLD2327" s="347"/>
      <c r="CLI2327" s="346"/>
      <c r="CLL2327" s="347"/>
      <c r="CLM2327" s="347"/>
      <c r="CLR2327" s="346"/>
      <c r="CLU2327" s="347"/>
      <c r="CLV2327" s="347"/>
      <c r="CMA2327" s="346"/>
      <c r="CMD2327" s="347"/>
      <c r="CME2327" s="347"/>
      <c r="CMJ2327" s="346"/>
      <c r="CMM2327" s="347"/>
      <c r="CMN2327" s="347"/>
      <c r="CMS2327" s="346"/>
      <c r="CMV2327" s="347"/>
      <c r="CMW2327" s="347"/>
      <c r="CNB2327" s="346"/>
      <c r="CNE2327" s="347"/>
      <c r="CNF2327" s="347"/>
      <c r="CNK2327" s="346"/>
      <c r="CNN2327" s="347"/>
      <c r="CNO2327" s="347"/>
      <c r="CNT2327" s="346"/>
      <c r="CNW2327" s="347"/>
      <c r="CNX2327" s="347"/>
      <c r="COC2327" s="346"/>
      <c r="COF2327" s="347"/>
      <c r="COG2327" s="347"/>
      <c r="COL2327" s="346"/>
      <c r="COO2327" s="347"/>
      <c r="COP2327" s="347"/>
      <c r="COU2327" s="346"/>
      <c r="COX2327" s="347"/>
      <c r="COY2327" s="347"/>
      <c r="CPD2327" s="346"/>
      <c r="CPG2327" s="347"/>
      <c r="CPH2327" s="347"/>
      <c r="CPM2327" s="346"/>
      <c r="CPP2327" s="347"/>
      <c r="CPQ2327" s="347"/>
      <c r="CPV2327" s="346"/>
      <c r="CPY2327" s="347"/>
      <c r="CPZ2327" s="347"/>
      <c r="CQE2327" s="346"/>
      <c r="CQH2327" s="347"/>
      <c r="CQI2327" s="347"/>
      <c r="CQN2327" s="346"/>
      <c r="CQQ2327" s="347"/>
      <c r="CQR2327" s="347"/>
      <c r="CQW2327" s="346"/>
      <c r="CQZ2327" s="347"/>
      <c r="CRA2327" s="347"/>
      <c r="CRF2327" s="346"/>
      <c r="CRI2327" s="347"/>
      <c r="CRJ2327" s="347"/>
      <c r="CRO2327" s="346"/>
      <c r="CRR2327" s="347"/>
      <c r="CRS2327" s="347"/>
      <c r="CRX2327" s="346"/>
      <c r="CSA2327" s="347"/>
      <c r="CSB2327" s="347"/>
      <c r="CSG2327" s="346"/>
      <c r="CSJ2327" s="347"/>
      <c r="CSK2327" s="347"/>
      <c r="CSP2327" s="346"/>
      <c r="CSS2327" s="347"/>
      <c r="CST2327" s="347"/>
      <c r="CSY2327" s="346"/>
      <c r="CTB2327" s="347"/>
      <c r="CTC2327" s="347"/>
      <c r="CTH2327" s="346"/>
      <c r="CTK2327" s="347"/>
      <c r="CTL2327" s="347"/>
      <c r="CTQ2327" s="346"/>
      <c r="CTT2327" s="347"/>
      <c r="CTU2327" s="347"/>
      <c r="CTZ2327" s="346"/>
      <c r="CUC2327" s="347"/>
      <c r="CUD2327" s="347"/>
      <c r="CUI2327" s="346"/>
      <c r="CUL2327" s="347"/>
      <c r="CUM2327" s="347"/>
      <c r="CUR2327" s="346"/>
      <c r="CUU2327" s="347"/>
      <c r="CUV2327" s="347"/>
      <c r="CVA2327" s="346"/>
      <c r="CVD2327" s="347"/>
      <c r="CVE2327" s="347"/>
      <c r="CVJ2327" s="346"/>
      <c r="CVM2327" s="347"/>
      <c r="CVN2327" s="347"/>
      <c r="CVS2327" s="346"/>
      <c r="CVV2327" s="347"/>
      <c r="CVW2327" s="347"/>
      <c r="CWB2327" s="346"/>
      <c r="CWE2327" s="347"/>
      <c r="CWF2327" s="347"/>
      <c r="CWK2327" s="346"/>
      <c r="CWN2327" s="347"/>
      <c r="CWO2327" s="347"/>
      <c r="CWT2327" s="346"/>
      <c r="CWW2327" s="347"/>
      <c r="CWX2327" s="347"/>
      <c r="CXC2327" s="346"/>
      <c r="CXF2327" s="347"/>
      <c r="CXG2327" s="347"/>
      <c r="CXL2327" s="346"/>
      <c r="CXO2327" s="347"/>
      <c r="CXP2327" s="347"/>
      <c r="CXU2327" s="346"/>
      <c r="CXX2327" s="347"/>
      <c r="CXY2327" s="347"/>
      <c r="CYD2327" s="346"/>
      <c r="CYG2327" s="347"/>
      <c r="CYH2327" s="347"/>
      <c r="CYM2327" s="346"/>
      <c r="CYP2327" s="347"/>
      <c r="CYQ2327" s="347"/>
      <c r="CYV2327" s="346"/>
      <c r="CYY2327" s="347"/>
      <c r="CYZ2327" s="347"/>
      <c r="CZE2327" s="346"/>
      <c r="CZH2327" s="347"/>
      <c r="CZI2327" s="347"/>
      <c r="CZN2327" s="346"/>
      <c r="CZQ2327" s="347"/>
      <c r="CZR2327" s="347"/>
      <c r="CZW2327" s="346"/>
      <c r="CZZ2327" s="347"/>
      <c r="DAA2327" s="347"/>
      <c r="DAF2327" s="346"/>
      <c r="DAI2327" s="347"/>
      <c r="DAJ2327" s="347"/>
      <c r="DAO2327" s="346"/>
      <c r="DAR2327" s="347"/>
      <c r="DAS2327" s="347"/>
      <c r="DAX2327" s="346"/>
      <c r="DBA2327" s="347"/>
      <c r="DBB2327" s="347"/>
      <c r="DBG2327" s="346"/>
      <c r="DBJ2327" s="347"/>
      <c r="DBK2327" s="347"/>
      <c r="DBP2327" s="346"/>
      <c r="DBS2327" s="347"/>
      <c r="DBT2327" s="347"/>
      <c r="DBY2327" s="346"/>
      <c r="DCB2327" s="347"/>
      <c r="DCC2327" s="347"/>
      <c r="DCH2327" s="346"/>
      <c r="DCK2327" s="347"/>
      <c r="DCL2327" s="347"/>
      <c r="DCQ2327" s="346"/>
      <c r="DCT2327" s="347"/>
      <c r="DCU2327" s="347"/>
      <c r="DCZ2327" s="346"/>
      <c r="DDC2327" s="347"/>
      <c r="DDD2327" s="347"/>
      <c r="DDI2327" s="346"/>
      <c r="DDL2327" s="347"/>
      <c r="DDM2327" s="347"/>
      <c r="DDR2327" s="346"/>
      <c r="DDU2327" s="347"/>
      <c r="DDV2327" s="347"/>
      <c r="DEA2327" s="346"/>
      <c r="DED2327" s="347"/>
      <c r="DEE2327" s="347"/>
      <c r="DEJ2327" s="346"/>
      <c r="DEM2327" s="347"/>
      <c r="DEN2327" s="347"/>
      <c r="DES2327" s="346"/>
      <c r="DEV2327" s="347"/>
      <c r="DEW2327" s="347"/>
      <c r="DFB2327" s="346"/>
      <c r="DFE2327" s="347"/>
      <c r="DFF2327" s="347"/>
      <c r="DFK2327" s="346"/>
      <c r="DFN2327" s="347"/>
      <c r="DFO2327" s="347"/>
      <c r="DFT2327" s="346"/>
      <c r="DFW2327" s="347"/>
      <c r="DFX2327" s="347"/>
      <c r="DGC2327" s="346"/>
      <c r="DGF2327" s="347"/>
      <c r="DGG2327" s="347"/>
      <c r="DGL2327" s="346"/>
      <c r="DGO2327" s="347"/>
      <c r="DGP2327" s="347"/>
      <c r="DGU2327" s="346"/>
      <c r="DGX2327" s="347"/>
      <c r="DGY2327" s="347"/>
      <c r="DHD2327" s="346"/>
      <c r="DHG2327" s="347"/>
      <c r="DHH2327" s="347"/>
      <c r="DHM2327" s="346"/>
      <c r="DHP2327" s="347"/>
      <c r="DHQ2327" s="347"/>
      <c r="DHV2327" s="346"/>
      <c r="DHY2327" s="347"/>
      <c r="DHZ2327" s="347"/>
      <c r="DIE2327" s="346"/>
      <c r="DIH2327" s="347"/>
      <c r="DII2327" s="347"/>
      <c r="DIN2327" s="346"/>
      <c r="DIQ2327" s="347"/>
      <c r="DIR2327" s="347"/>
      <c r="DIW2327" s="346"/>
      <c r="DIZ2327" s="347"/>
      <c r="DJA2327" s="347"/>
      <c r="DJF2327" s="346"/>
      <c r="DJI2327" s="347"/>
      <c r="DJJ2327" s="347"/>
      <c r="DJO2327" s="346"/>
      <c r="DJR2327" s="347"/>
      <c r="DJS2327" s="347"/>
      <c r="DJX2327" s="346"/>
      <c r="DKA2327" s="347"/>
      <c r="DKB2327" s="347"/>
      <c r="DKG2327" s="346"/>
      <c r="DKJ2327" s="347"/>
      <c r="DKK2327" s="347"/>
      <c r="DKP2327" s="346"/>
      <c r="DKS2327" s="347"/>
      <c r="DKT2327" s="347"/>
      <c r="DKY2327" s="346"/>
      <c r="DLB2327" s="347"/>
      <c r="DLC2327" s="347"/>
      <c r="DLH2327" s="346"/>
      <c r="DLK2327" s="347"/>
      <c r="DLL2327" s="347"/>
      <c r="DLQ2327" s="346"/>
      <c r="DLT2327" s="347"/>
      <c r="DLU2327" s="347"/>
      <c r="DLZ2327" s="346"/>
      <c r="DMC2327" s="347"/>
      <c r="DMD2327" s="347"/>
      <c r="DMI2327" s="346"/>
      <c r="DML2327" s="347"/>
      <c r="DMM2327" s="347"/>
      <c r="DMR2327" s="346"/>
      <c r="DMU2327" s="347"/>
      <c r="DMV2327" s="347"/>
      <c r="DNA2327" s="346"/>
      <c r="DND2327" s="347"/>
      <c r="DNE2327" s="347"/>
      <c r="DNJ2327" s="346"/>
      <c r="DNM2327" s="347"/>
      <c r="DNN2327" s="347"/>
      <c r="DNS2327" s="346"/>
      <c r="DNV2327" s="347"/>
      <c r="DNW2327" s="347"/>
      <c r="DOB2327" s="346"/>
      <c r="DOE2327" s="347"/>
      <c r="DOF2327" s="347"/>
      <c r="DOK2327" s="346"/>
      <c r="DON2327" s="347"/>
      <c r="DOO2327" s="347"/>
      <c r="DOT2327" s="346"/>
      <c r="DOW2327" s="347"/>
      <c r="DOX2327" s="347"/>
      <c r="DPC2327" s="346"/>
      <c r="DPF2327" s="347"/>
      <c r="DPG2327" s="347"/>
      <c r="DPL2327" s="346"/>
      <c r="DPO2327" s="347"/>
      <c r="DPP2327" s="347"/>
      <c r="DPU2327" s="346"/>
      <c r="DPX2327" s="347"/>
      <c r="DPY2327" s="347"/>
      <c r="DQD2327" s="346"/>
      <c r="DQG2327" s="347"/>
      <c r="DQH2327" s="347"/>
      <c r="DQM2327" s="346"/>
      <c r="DQP2327" s="347"/>
      <c r="DQQ2327" s="347"/>
      <c r="DQV2327" s="346"/>
      <c r="DQY2327" s="347"/>
      <c r="DQZ2327" s="347"/>
      <c r="DRE2327" s="346"/>
      <c r="DRH2327" s="347"/>
      <c r="DRI2327" s="347"/>
      <c r="DRN2327" s="346"/>
      <c r="DRQ2327" s="347"/>
      <c r="DRR2327" s="347"/>
      <c r="DRW2327" s="346"/>
      <c r="DRZ2327" s="347"/>
      <c r="DSA2327" s="347"/>
      <c r="DSF2327" s="346"/>
      <c r="DSI2327" s="347"/>
      <c r="DSJ2327" s="347"/>
      <c r="DSO2327" s="346"/>
      <c r="DSR2327" s="347"/>
      <c r="DSS2327" s="347"/>
      <c r="DSX2327" s="346"/>
      <c r="DTA2327" s="347"/>
      <c r="DTB2327" s="347"/>
      <c r="DTG2327" s="346"/>
      <c r="DTJ2327" s="347"/>
      <c r="DTK2327" s="347"/>
      <c r="DTP2327" s="346"/>
      <c r="DTS2327" s="347"/>
      <c r="DTT2327" s="347"/>
      <c r="DTY2327" s="346"/>
      <c r="DUB2327" s="347"/>
      <c r="DUC2327" s="347"/>
      <c r="DUH2327" s="346"/>
      <c r="DUK2327" s="347"/>
      <c r="DUL2327" s="347"/>
      <c r="DUQ2327" s="346"/>
      <c r="DUT2327" s="347"/>
      <c r="DUU2327" s="347"/>
      <c r="DUZ2327" s="346"/>
      <c r="DVC2327" s="347"/>
      <c r="DVD2327" s="347"/>
      <c r="DVI2327" s="346"/>
      <c r="DVL2327" s="347"/>
      <c r="DVM2327" s="347"/>
      <c r="DVR2327" s="346"/>
      <c r="DVU2327" s="347"/>
      <c r="DVV2327" s="347"/>
      <c r="DWA2327" s="346"/>
      <c r="DWD2327" s="347"/>
      <c r="DWE2327" s="347"/>
      <c r="DWJ2327" s="346"/>
      <c r="DWM2327" s="347"/>
      <c r="DWN2327" s="347"/>
      <c r="DWS2327" s="346"/>
      <c r="DWV2327" s="347"/>
      <c r="DWW2327" s="347"/>
      <c r="DXB2327" s="346"/>
      <c r="DXE2327" s="347"/>
      <c r="DXF2327" s="347"/>
      <c r="DXK2327" s="346"/>
      <c r="DXN2327" s="347"/>
      <c r="DXO2327" s="347"/>
      <c r="DXT2327" s="346"/>
      <c r="DXW2327" s="347"/>
      <c r="DXX2327" s="347"/>
      <c r="DYC2327" s="346"/>
      <c r="DYF2327" s="347"/>
      <c r="DYG2327" s="347"/>
      <c r="DYL2327" s="346"/>
      <c r="DYO2327" s="347"/>
      <c r="DYP2327" s="347"/>
      <c r="DYU2327" s="346"/>
      <c r="DYX2327" s="347"/>
      <c r="DYY2327" s="347"/>
      <c r="DZD2327" s="346"/>
      <c r="DZG2327" s="347"/>
      <c r="DZH2327" s="347"/>
      <c r="DZM2327" s="346"/>
      <c r="DZP2327" s="347"/>
      <c r="DZQ2327" s="347"/>
      <c r="DZV2327" s="346"/>
      <c r="DZY2327" s="347"/>
      <c r="DZZ2327" s="347"/>
      <c r="EAE2327" s="346"/>
      <c r="EAH2327" s="347"/>
      <c r="EAI2327" s="347"/>
      <c r="EAN2327" s="346"/>
      <c r="EAQ2327" s="347"/>
      <c r="EAR2327" s="347"/>
      <c r="EAW2327" s="346"/>
      <c r="EAZ2327" s="347"/>
      <c r="EBA2327" s="347"/>
      <c r="EBF2327" s="346"/>
      <c r="EBI2327" s="347"/>
      <c r="EBJ2327" s="347"/>
      <c r="EBO2327" s="346"/>
      <c r="EBR2327" s="347"/>
      <c r="EBS2327" s="347"/>
      <c r="EBX2327" s="346"/>
      <c r="ECA2327" s="347"/>
      <c r="ECB2327" s="347"/>
      <c r="ECG2327" s="346"/>
      <c r="ECJ2327" s="347"/>
      <c r="ECK2327" s="347"/>
      <c r="ECP2327" s="346"/>
      <c r="ECS2327" s="347"/>
      <c r="ECT2327" s="347"/>
      <c r="ECY2327" s="346"/>
      <c r="EDB2327" s="347"/>
      <c r="EDC2327" s="347"/>
      <c r="EDH2327" s="346"/>
      <c r="EDK2327" s="347"/>
      <c r="EDL2327" s="347"/>
      <c r="EDQ2327" s="346"/>
      <c r="EDT2327" s="347"/>
      <c r="EDU2327" s="347"/>
      <c r="EDZ2327" s="346"/>
      <c r="EEC2327" s="347"/>
      <c r="EED2327" s="347"/>
      <c r="EEI2327" s="346"/>
      <c r="EEL2327" s="347"/>
      <c r="EEM2327" s="347"/>
      <c r="EER2327" s="346"/>
      <c r="EEU2327" s="347"/>
      <c r="EEV2327" s="347"/>
      <c r="EFA2327" s="346"/>
      <c r="EFD2327" s="347"/>
      <c r="EFE2327" s="347"/>
      <c r="EFJ2327" s="346"/>
      <c r="EFM2327" s="347"/>
      <c r="EFN2327" s="347"/>
      <c r="EFS2327" s="346"/>
      <c r="EFV2327" s="347"/>
      <c r="EFW2327" s="347"/>
      <c r="EGB2327" s="346"/>
      <c r="EGE2327" s="347"/>
      <c r="EGF2327" s="347"/>
      <c r="EGK2327" s="346"/>
      <c r="EGN2327" s="347"/>
      <c r="EGO2327" s="347"/>
      <c r="EGT2327" s="346"/>
      <c r="EGW2327" s="347"/>
      <c r="EGX2327" s="347"/>
      <c r="EHC2327" s="346"/>
      <c r="EHF2327" s="347"/>
      <c r="EHG2327" s="347"/>
      <c r="EHL2327" s="346"/>
      <c r="EHO2327" s="347"/>
      <c r="EHP2327" s="347"/>
      <c r="EHU2327" s="346"/>
      <c r="EHX2327" s="347"/>
      <c r="EHY2327" s="347"/>
      <c r="EID2327" s="346"/>
      <c r="EIG2327" s="347"/>
      <c r="EIH2327" s="347"/>
      <c r="EIM2327" s="346"/>
      <c r="EIP2327" s="347"/>
      <c r="EIQ2327" s="347"/>
      <c r="EIV2327" s="346"/>
      <c r="EIY2327" s="347"/>
      <c r="EIZ2327" s="347"/>
      <c r="EJE2327" s="346"/>
      <c r="EJH2327" s="347"/>
      <c r="EJI2327" s="347"/>
      <c r="EJN2327" s="346"/>
      <c r="EJQ2327" s="347"/>
      <c r="EJR2327" s="347"/>
      <c r="EJW2327" s="346"/>
      <c r="EJZ2327" s="347"/>
      <c r="EKA2327" s="347"/>
      <c r="EKF2327" s="346"/>
      <c r="EKI2327" s="347"/>
      <c r="EKJ2327" s="347"/>
      <c r="EKO2327" s="346"/>
      <c r="EKR2327" s="347"/>
      <c r="EKS2327" s="347"/>
      <c r="EKX2327" s="346"/>
      <c r="ELA2327" s="347"/>
      <c r="ELB2327" s="347"/>
      <c r="ELG2327" s="346"/>
      <c r="ELJ2327" s="347"/>
      <c r="ELK2327" s="347"/>
      <c r="ELP2327" s="346"/>
      <c r="ELS2327" s="347"/>
      <c r="ELT2327" s="347"/>
      <c r="ELY2327" s="346"/>
      <c r="EMB2327" s="347"/>
      <c r="EMC2327" s="347"/>
      <c r="EMH2327" s="346"/>
      <c r="EMK2327" s="347"/>
      <c r="EML2327" s="347"/>
      <c r="EMQ2327" s="346"/>
      <c r="EMT2327" s="347"/>
      <c r="EMU2327" s="347"/>
      <c r="EMZ2327" s="346"/>
      <c r="ENC2327" s="347"/>
      <c r="END2327" s="347"/>
      <c r="ENI2327" s="346"/>
      <c r="ENL2327" s="347"/>
      <c r="ENM2327" s="347"/>
      <c r="ENR2327" s="346"/>
      <c r="ENU2327" s="347"/>
      <c r="ENV2327" s="347"/>
      <c r="EOA2327" s="346"/>
      <c r="EOD2327" s="347"/>
      <c r="EOE2327" s="347"/>
      <c r="EOJ2327" s="346"/>
      <c r="EOM2327" s="347"/>
      <c r="EON2327" s="347"/>
      <c r="EOS2327" s="346"/>
      <c r="EOV2327" s="347"/>
      <c r="EOW2327" s="347"/>
      <c r="EPB2327" s="346"/>
      <c r="EPE2327" s="347"/>
      <c r="EPF2327" s="347"/>
      <c r="EPK2327" s="346"/>
      <c r="EPN2327" s="347"/>
      <c r="EPO2327" s="347"/>
      <c r="EPT2327" s="346"/>
      <c r="EPW2327" s="347"/>
      <c r="EPX2327" s="347"/>
      <c r="EQC2327" s="346"/>
      <c r="EQF2327" s="347"/>
      <c r="EQG2327" s="347"/>
      <c r="EQL2327" s="346"/>
      <c r="EQO2327" s="347"/>
      <c r="EQP2327" s="347"/>
      <c r="EQU2327" s="346"/>
      <c r="EQX2327" s="347"/>
      <c r="EQY2327" s="347"/>
      <c r="ERD2327" s="346"/>
      <c r="ERG2327" s="347"/>
      <c r="ERH2327" s="347"/>
      <c r="ERM2327" s="346"/>
      <c r="ERP2327" s="347"/>
      <c r="ERQ2327" s="347"/>
      <c r="ERV2327" s="346"/>
      <c r="ERY2327" s="347"/>
      <c r="ERZ2327" s="347"/>
      <c r="ESE2327" s="346"/>
      <c r="ESH2327" s="347"/>
      <c r="ESI2327" s="347"/>
      <c r="ESN2327" s="346"/>
      <c r="ESQ2327" s="347"/>
      <c r="ESR2327" s="347"/>
      <c r="ESW2327" s="346"/>
      <c r="ESZ2327" s="347"/>
      <c r="ETA2327" s="347"/>
      <c r="ETF2327" s="346"/>
      <c r="ETI2327" s="347"/>
      <c r="ETJ2327" s="347"/>
      <c r="ETO2327" s="346"/>
      <c r="ETR2327" s="347"/>
      <c r="ETS2327" s="347"/>
      <c r="ETX2327" s="346"/>
      <c r="EUA2327" s="347"/>
      <c r="EUB2327" s="347"/>
      <c r="EUG2327" s="346"/>
      <c r="EUJ2327" s="347"/>
      <c r="EUK2327" s="347"/>
      <c r="EUP2327" s="346"/>
      <c r="EUS2327" s="347"/>
      <c r="EUT2327" s="347"/>
      <c r="EUY2327" s="346"/>
      <c r="EVB2327" s="347"/>
      <c r="EVC2327" s="347"/>
      <c r="EVH2327" s="346"/>
      <c r="EVK2327" s="347"/>
      <c r="EVL2327" s="347"/>
      <c r="EVQ2327" s="346"/>
      <c r="EVT2327" s="347"/>
      <c r="EVU2327" s="347"/>
      <c r="EVZ2327" s="346"/>
      <c r="EWC2327" s="347"/>
      <c r="EWD2327" s="347"/>
      <c r="EWI2327" s="346"/>
      <c r="EWL2327" s="347"/>
      <c r="EWM2327" s="347"/>
      <c r="EWR2327" s="346"/>
      <c r="EWU2327" s="347"/>
      <c r="EWV2327" s="347"/>
      <c r="EXA2327" s="346"/>
      <c r="EXD2327" s="347"/>
      <c r="EXE2327" s="347"/>
      <c r="EXJ2327" s="346"/>
      <c r="EXM2327" s="347"/>
      <c r="EXN2327" s="347"/>
      <c r="EXS2327" s="346"/>
      <c r="EXV2327" s="347"/>
      <c r="EXW2327" s="347"/>
      <c r="EYB2327" s="346"/>
      <c r="EYE2327" s="347"/>
      <c r="EYF2327" s="347"/>
      <c r="EYK2327" s="346"/>
      <c r="EYN2327" s="347"/>
      <c r="EYO2327" s="347"/>
      <c r="EYT2327" s="346"/>
      <c r="EYW2327" s="347"/>
      <c r="EYX2327" s="347"/>
      <c r="EZC2327" s="346"/>
      <c r="EZF2327" s="347"/>
      <c r="EZG2327" s="347"/>
      <c r="EZL2327" s="346"/>
      <c r="EZO2327" s="347"/>
      <c r="EZP2327" s="347"/>
      <c r="EZU2327" s="346"/>
      <c r="EZX2327" s="347"/>
      <c r="EZY2327" s="347"/>
      <c r="FAD2327" s="346"/>
      <c r="FAG2327" s="347"/>
      <c r="FAH2327" s="347"/>
      <c r="FAM2327" s="346"/>
      <c r="FAP2327" s="347"/>
      <c r="FAQ2327" s="347"/>
      <c r="FAV2327" s="346"/>
      <c r="FAY2327" s="347"/>
      <c r="FAZ2327" s="347"/>
      <c r="FBE2327" s="346"/>
      <c r="FBH2327" s="347"/>
      <c r="FBI2327" s="347"/>
      <c r="FBN2327" s="346"/>
      <c r="FBQ2327" s="347"/>
      <c r="FBR2327" s="347"/>
      <c r="FBW2327" s="346"/>
      <c r="FBZ2327" s="347"/>
      <c r="FCA2327" s="347"/>
      <c r="FCF2327" s="346"/>
      <c r="FCI2327" s="347"/>
      <c r="FCJ2327" s="347"/>
      <c r="FCO2327" s="346"/>
      <c r="FCR2327" s="347"/>
      <c r="FCS2327" s="347"/>
      <c r="FCX2327" s="346"/>
      <c r="FDA2327" s="347"/>
      <c r="FDB2327" s="347"/>
      <c r="FDG2327" s="346"/>
      <c r="FDJ2327" s="347"/>
      <c r="FDK2327" s="347"/>
      <c r="FDP2327" s="346"/>
      <c r="FDS2327" s="347"/>
      <c r="FDT2327" s="347"/>
      <c r="FDY2327" s="346"/>
      <c r="FEB2327" s="347"/>
      <c r="FEC2327" s="347"/>
      <c r="FEH2327" s="346"/>
      <c r="FEK2327" s="347"/>
      <c r="FEL2327" s="347"/>
      <c r="FEQ2327" s="346"/>
      <c r="FET2327" s="347"/>
      <c r="FEU2327" s="347"/>
      <c r="FEZ2327" s="346"/>
      <c r="FFC2327" s="347"/>
      <c r="FFD2327" s="347"/>
      <c r="FFI2327" s="346"/>
      <c r="FFL2327" s="347"/>
      <c r="FFM2327" s="347"/>
      <c r="FFR2327" s="346"/>
      <c r="FFU2327" s="347"/>
      <c r="FFV2327" s="347"/>
      <c r="FGA2327" s="346"/>
      <c r="FGD2327" s="347"/>
      <c r="FGE2327" s="347"/>
      <c r="FGJ2327" s="346"/>
      <c r="FGM2327" s="347"/>
      <c r="FGN2327" s="347"/>
      <c r="FGS2327" s="346"/>
      <c r="FGV2327" s="347"/>
      <c r="FGW2327" s="347"/>
      <c r="FHB2327" s="346"/>
      <c r="FHE2327" s="347"/>
      <c r="FHF2327" s="347"/>
      <c r="FHK2327" s="346"/>
      <c r="FHN2327" s="347"/>
      <c r="FHO2327" s="347"/>
      <c r="FHT2327" s="346"/>
      <c r="FHW2327" s="347"/>
      <c r="FHX2327" s="347"/>
      <c r="FIC2327" s="346"/>
      <c r="FIF2327" s="347"/>
      <c r="FIG2327" s="347"/>
      <c r="FIL2327" s="346"/>
      <c r="FIO2327" s="347"/>
      <c r="FIP2327" s="347"/>
      <c r="FIU2327" s="346"/>
      <c r="FIX2327" s="347"/>
      <c r="FIY2327" s="347"/>
      <c r="FJD2327" s="346"/>
      <c r="FJG2327" s="347"/>
      <c r="FJH2327" s="347"/>
      <c r="FJM2327" s="346"/>
      <c r="FJP2327" s="347"/>
      <c r="FJQ2327" s="347"/>
      <c r="FJV2327" s="346"/>
      <c r="FJY2327" s="347"/>
      <c r="FJZ2327" s="347"/>
      <c r="FKE2327" s="346"/>
      <c r="FKH2327" s="347"/>
      <c r="FKI2327" s="347"/>
      <c r="FKN2327" s="346"/>
      <c r="FKQ2327" s="347"/>
      <c r="FKR2327" s="347"/>
      <c r="FKW2327" s="346"/>
      <c r="FKZ2327" s="347"/>
      <c r="FLA2327" s="347"/>
      <c r="FLF2327" s="346"/>
      <c r="FLI2327" s="347"/>
      <c r="FLJ2327" s="347"/>
      <c r="FLO2327" s="346"/>
      <c r="FLR2327" s="347"/>
      <c r="FLS2327" s="347"/>
      <c r="FLX2327" s="346"/>
      <c r="FMA2327" s="347"/>
      <c r="FMB2327" s="347"/>
      <c r="FMG2327" s="346"/>
      <c r="FMJ2327" s="347"/>
      <c r="FMK2327" s="347"/>
      <c r="FMP2327" s="346"/>
      <c r="FMS2327" s="347"/>
      <c r="FMT2327" s="347"/>
      <c r="FMY2327" s="346"/>
      <c r="FNB2327" s="347"/>
      <c r="FNC2327" s="347"/>
      <c r="FNH2327" s="346"/>
      <c r="FNK2327" s="347"/>
      <c r="FNL2327" s="347"/>
      <c r="FNQ2327" s="346"/>
      <c r="FNT2327" s="347"/>
      <c r="FNU2327" s="347"/>
      <c r="FNZ2327" s="346"/>
      <c r="FOC2327" s="347"/>
      <c r="FOD2327" s="347"/>
      <c r="FOI2327" s="346"/>
      <c r="FOL2327" s="347"/>
      <c r="FOM2327" s="347"/>
      <c r="FOR2327" s="346"/>
      <c r="FOU2327" s="347"/>
      <c r="FOV2327" s="347"/>
      <c r="FPA2327" s="346"/>
      <c r="FPD2327" s="347"/>
      <c r="FPE2327" s="347"/>
      <c r="FPJ2327" s="346"/>
      <c r="FPM2327" s="347"/>
      <c r="FPN2327" s="347"/>
      <c r="FPS2327" s="346"/>
      <c r="FPV2327" s="347"/>
      <c r="FPW2327" s="347"/>
      <c r="FQB2327" s="346"/>
      <c r="FQE2327" s="347"/>
      <c r="FQF2327" s="347"/>
      <c r="FQK2327" s="346"/>
      <c r="FQN2327" s="347"/>
      <c r="FQO2327" s="347"/>
      <c r="FQT2327" s="346"/>
      <c r="FQW2327" s="347"/>
      <c r="FQX2327" s="347"/>
      <c r="FRC2327" s="346"/>
      <c r="FRF2327" s="347"/>
      <c r="FRG2327" s="347"/>
      <c r="FRL2327" s="346"/>
      <c r="FRO2327" s="347"/>
      <c r="FRP2327" s="347"/>
      <c r="FRU2327" s="346"/>
      <c r="FRX2327" s="347"/>
      <c r="FRY2327" s="347"/>
      <c r="FSD2327" s="346"/>
      <c r="FSG2327" s="347"/>
      <c r="FSH2327" s="347"/>
      <c r="FSM2327" s="346"/>
      <c r="FSP2327" s="347"/>
      <c r="FSQ2327" s="347"/>
      <c r="FSV2327" s="346"/>
      <c r="FSY2327" s="347"/>
      <c r="FSZ2327" s="347"/>
      <c r="FTE2327" s="346"/>
      <c r="FTH2327" s="347"/>
      <c r="FTI2327" s="347"/>
      <c r="FTN2327" s="346"/>
      <c r="FTQ2327" s="347"/>
      <c r="FTR2327" s="347"/>
      <c r="FTW2327" s="346"/>
      <c r="FTZ2327" s="347"/>
      <c r="FUA2327" s="347"/>
      <c r="FUF2327" s="346"/>
      <c r="FUI2327" s="347"/>
      <c r="FUJ2327" s="347"/>
      <c r="FUO2327" s="346"/>
      <c r="FUR2327" s="347"/>
      <c r="FUS2327" s="347"/>
      <c r="FUX2327" s="346"/>
      <c r="FVA2327" s="347"/>
      <c r="FVB2327" s="347"/>
      <c r="FVG2327" s="346"/>
      <c r="FVJ2327" s="347"/>
      <c r="FVK2327" s="347"/>
      <c r="FVP2327" s="346"/>
      <c r="FVS2327" s="347"/>
      <c r="FVT2327" s="347"/>
      <c r="FVY2327" s="346"/>
      <c r="FWB2327" s="347"/>
      <c r="FWC2327" s="347"/>
      <c r="FWH2327" s="346"/>
      <c r="FWK2327" s="347"/>
      <c r="FWL2327" s="347"/>
      <c r="FWQ2327" s="346"/>
      <c r="FWT2327" s="347"/>
      <c r="FWU2327" s="347"/>
      <c r="FWZ2327" s="346"/>
      <c r="FXC2327" s="347"/>
      <c r="FXD2327" s="347"/>
      <c r="FXI2327" s="346"/>
      <c r="FXL2327" s="347"/>
      <c r="FXM2327" s="347"/>
      <c r="FXR2327" s="346"/>
      <c r="FXU2327" s="347"/>
      <c r="FXV2327" s="347"/>
      <c r="FYA2327" s="346"/>
      <c r="FYD2327" s="347"/>
      <c r="FYE2327" s="347"/>
      <c r="FYJ2327" s="346"/>
      <c r="FYM2327" s="347"/>
      <c r="FYN2327" s="347"/>
      <c r="FYS2327" s="346"/>
      <c r="FYV2327" s="347"/>
      <c r="FYW2327" s="347"/>
      <c r="FZB2327" s="346"/>
      <c r="FZE2327" s="347"/>
      <c r="FZF2327" s="347"/>
      <c r="FZK2327" s="346"/>
      <c r="FZN2327" s="347"/>
      <c r="FZO2327" s="347"/>
      <c r="FZT2327" s="346"/>
      <c r="FZW2327" s="347"/>
      <c r="FZX2327" s="347"/>
      <c r="GAC2327" s="346"/>
      <c r="GAF2327" s="347"/>
      <c r="GAG2327" s="347"/>
      <c r="GAL2327" s="346"/>
      <c r="GAO2327" s="347"/>
      <c r="GAP2327" s="347"/>
      <c r="GAU2327" s="346"/>
      <c r="GAX2327" s="347"/>
      <c r="GAY2327" s="347"/>
      <c r="GBD2327" s="346"/>
      <c r="GBG2327" s="347"/>
      <c r="GBH2327" s="347"/>
      <c r="GBM2327" s="346"/>
      <c r="GBP2327" s="347"/>
      <c r="GBQ2327" s="347"/>
      <c r="GBV2327" s="346"/>
      <c r="GBY2327" s="347"/>
      <c r="GBZ2327" s="347"/>
      <c r="GCE2327" s="346"/>
      <c r="GCH2327" s="347"/>
      <c r="GCI2327" s="347"/>
      <c r="GCN2327" s="346"/>
      <c r="GCQ2327" s="347"/>
      <c r="GCR2327" s="347"/>
      <c r="GCW2327" s="346"/>
      <c r="GCZ2327" s="347"/>
      <c r="GDA2327" s="347"/>
      <c r="GDF2327" s="346"/>
      <c r="GDI2327" s="347"/>
      <c r="GDJ2327" s="347"/>
      <c r="GDO2327" s="346"/>
      <c r="GDR2327" s="347"/>
      <c r="GDS2327" s="347"/>
      <c r="GDX2327" s="346"/>
      <c r="GEA2327" s="347"/>
      <c r="GEB2327" s="347"/>
      <c r="GEG2327" s="346"/>
      <c r="GEJ2327" s="347"/>
      <c r="GEK2327" s="347"/>
      <c r="GEP2327" s="346"/>
      <c r="GES2327" s="347"/>
      <c r="GET2327" s="347"/>
      <c r="GEY2327" s="346"/>
      <c r="GFB2327" s="347"/>
      <c r="GFC2327" s="347"/>
      <c r="GFH2327" s="346"/>
      <c r="GFK2327" s="347"/>
      <c r="GFL2327" s="347"/>
      <c r="GFQ2327" s="346"/>
      <c r="GFT2327" s="347"/>
      <c r="GFU2327" s="347"/>
      <c r="GFZ2327" s="346"/>
      <c r="GGC2327" s="347"/>
      <c r="GGD2327" s="347"/>
      <c r="GGI2327" s="346"/>
      <c r="GGL2327" s="347"/>
      <c r="GGM2327" s="347"/>
      <c r="GGR2327" s="346"/>
      <c r="GGU2327" s="347"/>
      <c r="GGV2327" s="347"/>
      <c r="GHA2327" s="346"/>
      <c r="GHD2327" s="347"/>
      <c r="GHE2327" s="347"/>
      <c r="GHJ2327" s="346"/>
      <c r="GHM2327" s="347"/>
      <c r="GHN2327" s="347"/>
      <c r="GHS2327" s="346"/>
      <c r="GHV2327" s="347"/>
      <c r="GHW2327" s="347"/>
      <c r="GIB2327" s="346"/>
      <c r="GIE2327" s="347"/>
      <c r="GIF2327" s="347"/>
      <c r="GIK2327" s="346"/>
      <c r="GIN2327" s="347"/>
      <c r="GIO2327" s="347"/>
      <c r="GIT2327" s="346"/>
      <c r="GIW2327" s="347"/>
      <c r="GIX2327" s="347"/>
      <c r="GJC2327" s="346"/>
      <c r="GJF2327" s="347"/>
      <c r="GJG2327" s="347"/>
      <c r="GJL2327" s="346"/>
      <c r="GJO2327" s="347"/>
      <c r="GJP2327" s="347"/>
      <c r="GJU2327" s="346"/>
      <c r="GJX2327" s="347"/>
      <c r="GJY2327" s="347"/>
      <c r="GKD2327" s="346"/>
      <c r="GKG2327" s="347"/>
      <c r="GKH2327" s="347"/>
      <c r="GKM2327" s="346"/>
      <c r="GKP2327" s="347"/>
      <c r="GKQ2327" s="347"/>
      <c r="GKV2327" s="346"/>
      <c r="GKY2327" s="347"/>
      <c r="GKZ2327" s="347"/>
      <c r="GLE2327" s="346"/>
      <c r="GLH2327" s="347"/>
      <c r="GLI2327" s="347"/>
      <c r="GLN2327" s="346"/>
      <c r="GLQ2327" s="347"/>
      <c r="GLR2327" s="347"/>
      <c r="GLW2327" s="346"/>
      <c r="GLZ2327" s="347"/>
      <c r="GMA2327" s="347"/>
      <c r="GMF2327" s="346"/>
      <c r="GMI2327" s="347"/>
      <c r="GMJ2327" s="347"/>
      <c r="GMO2327" s="346"/>
      <c r="GMR2327" s="347"/>
      <c r="GMS2327" s="347"/>
      <c r="GMX2327" s="346"/>
      <c r="GNA2327" s="347"/>
      <c r="GNB2327" s="347"/>
      <c r="GNG2327" s="346"/>
      <c r="GNJ2327" s="347"/>
      <c r="GNK2327" s="347"/>
      <c r="GNP2327" s="346"/>
      <c r="GNS2327" s="347"/>
      <c r="GNT2327" s="347"/>
      <c r="GNY2327" s="346"/>
      <c r="GOB2327" s="347"/>
      <c r="GOC2327" s="347"/>
      <c r="GOH2327" s="346"/>
      <c r="GOK2327" s="347"/>
      <c r="GOL2327" s="347"/>
      <c r="GOQ2327" s="346"/>
      <c r="GOT2327" s="347"/>
      <c r="GOU2327" s="347"/>
      <c r="GOZ2327" s="346"/>
      <c r="GPC2327" s="347"/>
      <c r="GPD2327" s="347"/>
      <c r="GPI2327" s="346"/>
      <c r="GPL2327" s="347"/>
      <c r="GPM2327" s="347"/>
      <c r="GPR2327" s="346"/>
      <c r="GPU2327" s="347"/>
      <c r="GPV2327" s="347"/>
      <c r="GQA2327" s="346"/>
      <c r="GQD2327" s="347"/>
      <c r="GQE2327" s="347"/>
      <c r="GQJ2327" s="346"/>
      <c r="GQM2327" s="347"/>
      <c r="GQN2327" s="347"/>
      <c r="GQS2327" s="346"/>
      <c r="GQV2327" s="347"/>
      <c r="GQW2327" s="347"/>
      <c r="GRB2327" s="346"/>
      <c r="GRE2327" s="347"/>
      <c r="GRF2327" s="347"/>
      <c r="GRK2327" s="346"/>
      <c r="GRN2327" s="347"/>
      <c r="GRO2327" s="347"/>
      <c r="GRT2327" s="346"/>
      <c r="GRW2327" s="347"/>
      <c r="GRX2327" s="347"/>
      <c r="GSC2327" s="346"/>
      <c r="GSF2327" s="347"/>
      <c r="GSG2327" s="347"/>
      <c r="GSL2327" s="346"/>
      <c r="GSO2327" s="347"/>
      <c r="GSP2327" s="347"/>
      <c r="GSU2327" s="346"/>
      <c r="GSX2327" s="347"/>
      <c r="GSY2327" s="347"/>
      <c r="GTD2327" s="346"/>
      <c r="GTG2327" s="347"/>
      <c r="GTH2327" s="347"/>
      <c r="GTM2327" s="346"/>
      <c r="GTP2327" s="347"/>
      <c r="GTQ2327" s="347"/>
      <c r="GTV2327" s="346"/>
      <c r="GTY2327" s="347"/>
      <c r="GTZ2327" s="347"/>
      <c r="GUE2327" s="346"/>
      <c r="GUH2327" s="347"/>
      <c r="GUI2327" s="347"/>
      <c r="GUN2327" s="346"/>
      <c r="GUQ2327" s="347"/>
      <c r="GUR2327" s="347"/>
      <c r="GUW2327" s="346"/>
      <c r="GUZ2327" s="347"/>
      <c r="GVA2327" s="347"/>
      <c r="GVF2327" s="346"/>
      <c r="GVI2327" s="347"/>
      <c r="GVJ2327" s="347"/>
      <c r="GVO2327" s="346"/>
      <c r="GVR2327" s="347"/>
      <c r="GVS2327" s="347"/>
      <c r="GVX2327" s="346"/>
      <c r="GWA2327" s="347"/>
      <c r="GWB2327" s="347"/>
      <c r="GWG2327" s="346"/>
      <c r="GWJ2327" s="347"/>
      <c r="GWK2327" s="347"/>
      <c r="GWP2327" s="346"/>
      <c r="GWS2327" s="347"/>
      <c r="GWT2327" s="347"/>
      <c r="GWY2327" s="346"/>
      <c r="GXB2327" s="347"/>
      <c r="GXC2327" s="347"/>
      <c r="GXH2327" s="346"/>
      <c r="GXK2327" s="347"/>
      <c r="GXL2327" s="347"/>
      <c r="GXQ2327" s="346"/>
      <c r="GXT2327" s="347"/>
      <c r="GXU2327" s="347"/>
      <c r="GXZ2327" s="346"/>
      <c r="GYC2327" s="347"/>
      <c r="GYD2327" s="347"/>
      <c r="GYI2327" s="346"/>
      <c r="GYL2327" s="347"/>
      <c r="GYM2327" s="347"/>
      <c r="GYR2327" s="346"/>
      <c r="GYU2327" s="347"/>
      <c r="GYV2327" s="347"/>
      <c r="GZA2327" s="346"/>
      <c r="GZD2327" s="347"/>
      <c r="GZE2327" s="347"/>
      <c r="GZJ2327" s="346"/>
      <c r="GZM2327" s="347"/>
      <c r="GZN2327" s="347"/>
      <c r="GZS2327" s="346"/>
      <c r="GZV2327" s="347"/>
      <c r="GZW2327" s="347"/>
      <c r="HAB2327" s="346"/>
      <c r="HAE2327" s="347"/>
      <c r="HAF2327" s="347"/>
      <c r="HAK2327" s="346"/>
      <c r="HAN2327" s="347"/>
      <c r="HAO2327" s="347"/>
      <c r="HAT2327" s="346"/>
      <c r="HAW2327" s="347"/>
      <c r="HAX2327" s="347"/>
      <c r="HBC2327" s="346"/>
      <c r="HBF2327" s="347"/>
      <c r="HBG2327" s="347"/>
      <c r="HBL2327" s="346"/>
      <c r="HBO2327" s="347"/>
      <c r="HBP2327" s="347"/>
      <c r="HBU2327" s="346"/>
      <c r="HBX2327" s="347"/>
      <c r="HBY2327" s="347"/>
      <c r="HCD2327" s="346"/>
      <c r="HCG2327" s="347"/>
      <c r="HCH2327" s="347"/>
      <c r="HCM2327" s="346"/>
      <c r="HCP2327" s="347"/>
      <c r="HCQ2327" s="347"/>
      <c r="HCV2327" s="346"/>
      <c r="HCY2327" s="347"/>
      <c r="HCZ2327" s="347"/>
      <c r="HDE2327" s="346"/>
      <c r="HDH2327" s="347"/>
      <c r="HDI2327" s="347"/>
      <c r="HDN2327" s="346"/>
      <c r="HDQ2327" s="347"/>
      <c r="HDR2327" s="347"/>
      <c r="HDW2327" s="346"/>
      <c r="HDZ2327" s="347"/>
      <c r="HEA2327" s="347"/>
      <c r="HEF2327" s="346"/>
      <c r="HEI2327" s="347"/>
      <c r="HEJ2327" s="347"/>
      <c r="HEO2327" s="346"/>
      <c r="HER2327" s="347"/>
      <c r="HES2327" s="347"/>
      <c r="HEX2327" s="346"/>
      <c r="HFA2327" s="347"/>
      <c r="HFB2327" s="347"/>
      <c r="HFG2327" s="346"/>
      <c r="HFJ2327" s="347"/>
      <c r="HFK2327" s="347"/>
      <c r="HFP2327" s="346"/>
      <c r="HFS2327" s="347"/>
      <c r="HFT2327" s="347"/>
      <c r="HFY2327" s="346"/>
      <c r="HGB2327" s="347"/>
      <c r="HGC2327" s="347"/>
      <c r="HGH2327" s="346"/>
      <c r="HGK2327" s="347"/>
      <c r="HGL2327" s="347"/>
      <c r="HGQ2327" s="346"/>
      <c r="HGT2327" s="347"/>
      <c r="HGU2327" s="347"/>
      <c r="HGZ2327" s="346"/>
      <c r="HHC2327" s="347"/>
      <c r="HHD2327" s="347"/>
      <c r="HHI2327" s="346"/>
      <c r="HHL2327" s="347"/>
      <c r="HHM2327" s="347"/>
      <c r="HHR2327" s="346"/>
      <c r="HHU2327" s="347"/>
      <c r="HHV2327" s="347"/>
      <c r="HIA2327" s="346"/>
      <c r="HID2327" s="347"/>
      <c r="HIE2327" s="347"/>
      <c r="HIJ2327" s="346"/>
      <c r="HIM2327" s="347"/>
      <c r="HIN2327" s="347"/>
      <c r="HIS2327" s="346"/>
      <c r="HIV2327" s="347"/>
      <c r="HIW2327" s="347"/>
      <c r="HJB2327" s="346"/>
      <c r="HJE2327" s="347"/>
      <c r="HJF2327" s="347"/>
      <c r="HJK2327" s="346"/>
      <c r="HJN2327" s="347"/>
      <c r="HJO2327" s="347"/>
      <c r="HJT2327" s="346"/>
      <c r="HJW2327" s="347"/>
      <c r="HJX2327" s="347"/>
      <c r="HKC2327" s="346"/>
      <c r="HKF2327" s="347"/>
      <c r="HKG2327" s="347"/>
      <c r="HKL2327" s="346"/>
      <c r="HKO2327" s="347"/>
      <c r="HKP2327" s="347"/>
      <c r="HKU2327" s="346"/>
      <c r="HKX2327" s="347"/>
      <c r="HKY2327" s="347"/>
      <c r="HLD2327" s="346"/>
      <c r="HLG2327" s="347"/>
      <c r="HLH2327" s="347"/>
      <c r="HLM2327" s="346"/>
      <c r="HLP2327" s="347"/>
      <c r="HLQ2327" s="347"/>
      <c r="HLV2327" s="346"/>
      <c r="HLY2327" s="347"/>
      <c r="HLZ2327" s="347"/>
      <c r="HME2327" s="346"/>
      <c r="HMH2327" s="347"/>
      <c r="HMI2327" s="347"/>
      <c r="HMN2327" s="346"/>
      <c r="HMQ2327" s="347"/>
      <c r="HMR2327" s="347"/>
      <c r="HMW2327" s="346"/>
      <c r="HMZ2327" s="347"/>
      <c r="HNA2327" s="347"/>
      <c r="HNF2327" s="346"/>
      <c r="HNI2327" s="347"/>
      <c r="HNJ2327" s="347"/>
      <c r="HNO2327" s="346"/>
      <c r="HNR2327" s="347"/>
      <c r="HNS2327" s="347"/>
      <c r="HNX2327" s="346"/>
      <c r="HOA2327" s="347"/>
      <c r="HOB2327" s="347"/>
      <c r="HOG2327" s="346"/>
      <c r="HOJ2327" s="347"/>
      <c r="HOK2327" s="347"/>
      <c r="HOP2327" s="346"/>
      <c r="HOS2327" s="347"/>
      <c r="HOT2327" s="347"/>
      <c r="HOY2327" s="346"/>
      <c r="HPB2327" s="347"/>
      <c r="HPC2327" s="347"/>
      <c r="HPH2327" s="346"/>
      <c r="HPK2327" s="347"/>
      <c r="HPL2327" s="347"/>
      <c r="HPQ2327" s="346"/>
      <c r="HPT2327" s="347"/>
      <c r="HPU2327" s="347"/>
      <c r="HPZ2327" s="346"/>
      <c r="HQC2327" s="347"/>
      <c r="HQD2327" s="347"/>
      <c r="HQI2327" s="346"/>
      <c r="HQL2327" s="347"/>
      <c r="HQM2327" s="347"/>
      <c r="HQR2327" s="346"/>
      <c r="HQU2327" s="347"/>
      <c r="HQV2327" s="347"/>
      <c r="HRA2327" s="346"/>
      <c r="HRD2327" s="347"/>
      <c r="HRE2327" s="347"/>
      <c r="HRJ2327" s="346"/>
      <c r="HRM2327" s="347"/>
      <c r="HRN2327" s="347"/>
      <c r="HRS2327" s="346"/>
      <c r="HRV2327" s="347"/>
      <c r="HRW2327" s="347"/>
      <c r="HSB2327" s="346"/>
      <c r="HSE2327" s="347"/>
      <c r="HSF2327" s="347"/>
      <c r="HSK2327" s="346"/>
      <c r="HSN2327" s="347"/>
      <c r="HSO2327" s="347"/>
      <c r="HST2327" s="346"/>
      <c r="HSW2327" s="347"/>
      <c r="HSX2327" s="347"/>
      <c r="HTC2327" s="346"/>
      <c r="HTF2327" s="347"/>
      <c r="HTG2327" s="347"/>
      <c r="HTL2327" s="346"/>
      <c r="HTO2327" s="347"/>
      <c r="HTP2327" s="347"/>
      <c r="HTU2327" s="346"/>
      <c r="HTX2327" s="347"/>
      <c r="HTY2327" s="347"/>
      <c r="HUD2327" s="346"/>
      <c r="HUG2327" s="347"/>
      <c r="HUH2327" s="347"/>
      <c r="HUM2327" s="346"/>
      <c r="HUP2327" s="347"/>
      <c r="HUQ2327" s="347"/>
      <c r="HUV2327" s="346"/>
      <c r="HUY2327" s="347"/>
      <c r="HUZ2327" s="347"/>
      <c r="HVE2327" s="346"/>
      <c r="HVH2327" s="347"/>
      <c r="HVI2327" s="347"/>
      <c r="HVN2327" s="346"/>
      <c r="HVQ2327" s="347"/>
      <c r="HVR2327" s="347"/>
      <c r="HVW2327" s="346"/>
      <c r="HVZ2327" s="347"/>
      <c r="HWA2327" s="347"/>
      <c r="HWF2327" s="346"/>
      <c r="HWI2327" s="347"/>
      <c r="HWJ2327" s="347"/>
      <c r="HWO2327" s="346"/>
      <c r="HWR2327" s="347"/>
      <c r="HWS2327" s="347"/>
      <c r="HWX2327" s="346"/>
      <c r="HXA2327" s="347"/>
      <c r="HXB2327" s="347"/>
      <c r="HXG2327" s="346"/>
      <c r="HXJ2327" s="347"/>
      <c r="HXK2327" s="347"/>
      <c r="HXP2327" s="346"/>
      <c r="HXS2327" s="347"/>
      <c r="HXT2327" s="347"/>
      <c r="HXY2327" s="346"/>
      <c r="HYB2327" s="347"/>
      <c r="HYC2327" s="347"/>
      <c r="HYH2327" s="346"/>
      <c r="HYK2327" s="347"/>
      <c r="HYL2327" s="347"/>
      <c r="HYQ2327" s="346"/>
      <c r="HYT2327" s="347"/>
      <c r="HYU2327" s="347"/>
      <c r="HYZ2327" s="346"/>
      <c r="HZC2327" s="347"/>
      <c r="HZD2327" s="347"/>
      <c r="HZI2327" s="346"/>
      <c r="HZL2327" s="347"/>
      <c r="HZM2327" s="347"/>
      <c r="HZR2327" s="346"/>
      <c r="HZU2327" s="347"/>
      <c r="HZV2327" s="347"/>
      <c r="IAA2327" s="346"/>
      <c r="IAD2327" s="347"/>
      <c r="IAE2327" s="347"/>
      <c r="IAJ2327" s="346"/>
      <c r="IAM2327" s="347"/>
      <c r="IAN2327" s="347"/>
      <c r="IAS2327" s="346"/>
      <c r="IAV2327" s="347"/>
      <c r="IAW2327" s="347"/>
      <c r="IBB2327" s="346"/>
      <c r="IBE2327" s="347"/>
      <c r="IBF2327" s="347"/>
      <c r="IBK2327" s="346"/>
      <c r="IBN2327" s="347"/>
      <c r="IBO2327" s="347"/>
      <c r="IBT2327" s="346"/>
      <c r="IBW2327" s="347"/>
      <c r="IBX2327" s="347"/>
      <c r="ICC2327" s="346"/>
      <c r="ICF2327" s="347"/>
      <c r="ICG2327" s="347"/>
      <c r="ICL2327" s="346"/>
      <c r="ICO2327" s="347"/>
      <c r="ICP2327" s="347"/>
      <c r="ICU2327" s="346"/>
      <c r="ICX2327" s="347"/>
      <c r="ICY2327" s="347"/>
      <c r="IDD2327" s="346"/>
      <c r="IDG2327" s="347"/>
      <c r="IDH2327" s="347"/>
      <c r="IDM2327" s="346"/>
      <c r="IDP2327" s="347"/>
      <c r="IDQ2327" s="347"/>
      <c r="IDV2327" s="346"/>
      <c r="IDY2327" s="347"/>
      <c r="IDZ2327" s="347"/>
      <c r="IEE2327" s="346"/>
      <c r="IEH2327" s="347"/>
      <c r="IEI2327" s="347"/>
      <c r="IEN2327" s="346"/>
      <c r="IEQ2327" s="347"/>
      <c r="IER2327" s="347"/>
      <c r="IEW2327" s="346"/>
      <c r="IEZ2327" s="347"/>
      <c r="IFA2327" s="347"/>
      <c r="IFF2327" s="346"/>
      <c r="IFI2327" s="347"/>
      <c r="IFJ2327" s="347"/>
      <c r="IFO2327" s="346"/>
      <c r="IFR2327" s="347"/>
      <c r="IFS2327" s="347"/>
      <c r="IFX2327" s="346"/>
      <c r="IGA2327" s="347"/>
      <c r="IGB2327" s="347"/>
      <c r="IGG2327" s="346"/>
      <c r="IGJ2327" s="347"/>
      <c r="IGK2327" s="347"/>
      <c r="IGP2327" s="346"/>
      <c r="IGS2327" s="347"/>
      <c r="IGT2327" s="347"/>
      <c r="IGY2327" s="346"/>
      <c r="IHB2327" s="347"/>
      <c r="IHC2327" s="347"/>
      <c r="IHH2327" s="346"/>
      <c r="IHK2327" s="347"/>
      <c r="IHL2327" s="347"/>
      <c r="IHQ2327" s="346"/>
      <c r="IHT2327" s="347"/>
      <c r="IHU2327" s="347"/>
      <c r="IHZ2327" s="346"/>
      <c r="IIC2327" s="347"/>
      <c r="IID2327" s="347"/>
      <c r="III2327" s="346"/>
      <c r="IIL2327" s="347"/>
      <c r="IIM2327" s="347"/>
      <c r="IIR2327" s="346"/>
      <c r="IIU2327" s="347"/>
      <c r="IIV2327" s="347"/>
      <c r="IJA2327" s="346"/>
      <c r="IJD2327" s="347"/>
      <c r="IJE2327" s="347"/>
      <c r="IJJ2327" s="346"/>
      <c r="IJM2327" s="347"/>
      <c r="IJN2327" s="347"/>
      <c r="IJS2327" s="346"/>
      <c r="IJV2327" s="347"/>
      <c r="IJW2327" s="347"/>
      <c r="IKB2327" s="346"/>
      <c r="IKE2327" s="347"/>
      <c r="IKF2327" s="347"/>
      <c r="IKK2327" s="346"/>
      <c r="IKN2327" s="347"/>
      <c r="IKO2327" s="347"/>
      <c r="IKT2327" s="346"/>
      <c r="IKW2327" s="347"/>
      <c r="IKX2327" s="347"/>
      <c r="ILC2327" s="346"/>
      <c r="ILF2327" s="347"/>
      <c r="ILG2327" s="347"/>
      <c r="ILL2327" s="346"/>
      <c r="ILO2327" s="347"/>
      <c r="ILP2327" s="347"/>
      <c r="ILU2327" s="346"/>
      <c r="ILX2327" s="347"/>
      <c r="ILY2327" s="347"/>
      <c r="IMD2327" s="346"/>
      <c r="IMG2327" s="347"/>
      <c r="IMH2327" s="347"/>
      <c r="IMM2327" s="346"/>
      <c r="IMP2327" s="347"/>
      <c r="IMQ2327" s="347"/>
      <c r="IMV2327" s="346"/>
      <c r="IMY2327" s="347"/>
      <c r="IMZ2327" s="347"/>
      <c r="INE2327" s="346"/>
      <c r="INH2327" s="347"/>
      <c r="INI2327" s="347"/>
      <c r="INN2327" s="346"/>
      <c r="INQ2327" s="347"/>
      <c r="INR2327" s="347"/>
      <c r="INW2327" s="346"/>
      <c r="INZ2327" s="347"/>
      <c r="IOA2327" s="347"/>
      <c r="IOF2327" s="346"/>
      <c r="IOI2327" s="347"/>
      <c r="IOJ2327" s="347"/>
      <c r="IOO2327" s="346"/>
      <c r="IOR2327" s="347"/>
      <c r="IOS2327" s="347"/>
      <c r="IOX2327" s="346"/>
      <c r="IPA2327" s="347"/>
      <c r="IPB2327" s="347"/>
      <c r="IPG2327" s="346"/>
      <c r="IPJ2327" s="347"/>
      <c r="IPK2327" s="347"/>
      <c r="IPP2327" s="346"/>
      <c r="IPS2327" s="347"/>
      <c r="IPT2327" s="347"/>
      <c r="IPY2327" s="346"/>
      <c r="IQB2327" s="347"/>
      <c r="IQC2327" s="347"/>
      <c r="IQH2327" s="346"/>
      <c r="IQK2327" s="347"/>
      <c r="IQL2327" s="347"/>
      <c r="IQQ2327" s="346"/>
      <c r="IQT2327" s="347"/>
      <c r="IQU2327" s="347"/>
      <c r="IQZ2327" s="346"/>
      <c r="IRC2327" s="347"/>
      <c r="IRD2327" s="347"/>
      <c r="IRI2327" s="346"/>
      <c r="IRL2327" s="347"/>
      <c r="IRM2327" s="347"/>
      <c r="IRR2327" s="346"/>
      <c r="IRU2327" s="347"/>
      <c r="IRV2327" s="347"/>
      <c r="ISA2327" s="346"/>
      <c r="ISD2327" s="347"/>
      <c r="ISE2327" s="347"/>
      <c r="ISJ2327" s="346"/>
      <c r="ISM2327" s="347"/>
      <c r="ISN2327" s="347"/>
      <c r="ISS2327" s="346"/>
      <c r="ISV2327" s="347"/>
      <c r="ISW2327" s="347"/>
      <c r="ITB2327" s="346"/>
      <c r="ITE2327" s="347"/>
      <c r="ITF2327" s="347"/>
      <c r="ITK2327" s="346"/>
      <c r="ITN2327" s="347"/>
      <c r="ITO2327" s="347"/>
      <c r="ITT2327" s="346"/>
      <c r="ITW2327" s="347"/>
      <c r="ITX2327" s="347"/>
      <c r="IUC2327" s="346"/>
      <c r="IUF2327" s="347"/>
      <c r="IUG2327" s="347"/>
      <c r="IUL2327" s="346"/>
      <c r="IUO2327" s="347"/>
      <c r="IUP2327" s="347"/>
      <c r="IUU2327" s="346"/>
      <c r="IUX2327" s="347"/>
      <c r="IUY2327" s="347"/>
      <c r="IVD2327" s="346"/>
      <c r="IVG2327" s="347"/>
      <c r="IVH2327" s="347"/>
      <c r="IVM2327" s="346"/>
      <c r="IVP2327" s="347"/>
      <c r="IVQ2327" s="347"/>
      <c r="IVV2327" s="346"/>
      <c r="IVY2327" s="347"/>
      <c r="IVZ2327" s="347"/>
      <c r="IWE2327" s="346"/>
      <c r="IWH2327" s="347"/>
      <c r="IWI2327" s="347"/>
      <c r="IWN2327" s="346"/>
      <c r="IWQ2327" s="347"/>
      <c r="IWR2327" s="347"/>
      <c r="IWW2327" s="346"/>
      <c r="IWZ2327" s="347"/>
      <c r="IXA2327" s="347"/>
      <c r="IXF2327" s="346"/>
      <c r="IXI2327" s="347"/>
      <c r="IXJ2327" s="347"/>
      <c r="IXO2327" s="346"/>
      <c r="IXR2327" s="347"/>
      <c r="IXS2327" s="347"/>
      <c r="IXX2327" s="346"/>
      <c r="IYA2327" s="347"/>
      <c r="IYB2327" s="347"/>
      <c r="IYG2327" s="346"/>
      <c r="IYJ2327" s="347"/>
      <c r="IYK2327" s="347"/>
      <c r="IYP2327" s="346"/>
      <c r="IYS2327" s="347"/>
      <c r="IYT2327" s="347"/>
      <c r="IYY2327" s="346"/>
      <c r="IZB2327" s="347"/>
      <c r="IZC2327" s="347"/>
      <c r="IZH2327" s="346"/>
      <c r="IZK2327" s="347"/>
      <c r="IZL2327" s="347"/>
      <c r="IZQ2327" s="346"/>
      <c r="IZT2327" s="347"/>
      <c r="IZU2327" s="347"/>
      <c r="IZZ2327" s="346"/>
      <c r="JAC2327" s="347"/>
      <c r="JAD2327" s="347"/>
      <c r="JAI2327" s="346"/>
      <c r="JAL2327" s="347"/>
      <c r="JAM2327" s="347"/>
      <c r="JAR2327" s="346"/>
      <c r="JAU2327" s="347"/>
      <c r="JAV2327" s="347"/>
      <c r="JBA2327" s="346"/>
      <c r="JBD2327" s="347"/>
      <c r="JBE2327" s="347"/>
      <c r="JBJ2327" s="346"/>
      <c r="JBM2327" s="347"/>
      <c r="JBN2327" s="347"/>
      <c r="JBS2327" s="346"/>
      <c r="JBV2327" s="347"/>
      <c r="JBW2327" s="347"/>
      <c r="JCB2327" s="346"/>
      <c r="JCE2327" s="347"/>
      <c r="JCF2327" s="347"/>
      <c r="JCK2327" s="346"/>
      <c r="JCN2327" s="347"/>
      <c r="JCO2327" s="347"/>
      <c r="JCT2327" s="346"/>
      <c r="JCW2327" s="347"/>
      <c r="JCX2327" s="347"/>
      <c r="JDC2327" s="346"/>
      <c r="JDF2327" s="347"/>
      <c r="JDG2327" s="347"/>
      <c r="JDL2327" s="346"/>
      <c r="JDO2327" s="347"/>
      <c r="JDP2327" s="347"/>
      <c r="JDU2327" s="346"/>
      <c r="JDX2327" s="347"/>
      <c r="JDY2327" s="347"/>
      <c r="JED2327" s="346"/>
      <c r="JEG2327" s="347"/>
      <c r="JEH2327" s="347"/>
      <c r="JEM2327" s="346"/>
      <c r="JEP2327" s="347"/>
      <c r="JEQ2327" s="347"/>
      <c r="JEV2327" s="346"/>
      <c r="JEY2327" s="347"/>
      <c r="JEZ2327" s="347"/>
      <c r="JFE2327" s="346"/>
      <c r="JFH2327" s="347"/>
      <c r="JFI2327" s="347"/>
      <c r="JFN2327" s="346"/>
      <c r="JFQ2327" s="347"/>
      <c r="JFR2327" s="347"/>
      <c r="JFW2327" s="346"/>
      <c r="JFZ2327" s="347"/>
      <c r="JGA2327" s="347"/>
      <c r="JGF2327" s="346"/>
      <c r="JGI2327" s="347"/>
      <c r="JGJ2327" s="347"/>
      <c r="JGO2327" s="346"/>
      <c r="JGR2327" s="347"/>
      <c r="JGS2327" s="347"/>
      <c r="JGX2327" s="346"/>
      <c r="JHA2327" s="347"/>
      <c r="JHB2327" s="347"/>
      <c r="JHG2327" s="346"/>
      <c r="JHJ2327" s="347"/>
      <c r="JHK2327" s="347"/>
      <c r="JHP2327" s="346"/>
      <c r="JHS2327" s="347"/>
      <c r="JHT2327" s="347"/>
      <c r="JHY2327" s="346"/>
      <c r="JIB2327" s="347"/>
      <c r="JIC2327" s="347"/>
      <c r="JIH2327" s="346"/>
      <c r="JIK2327" s="347"/>
      <c r="JIL2327" s="347"/>
      <c r="JIQ2327" s="346"/>
      <c r="JIT2327" s="347"/>
      <c r="JIU2327" s="347"/>
      <c r="JIZ2327" s="346"/>
      <c r="JJC2327" s="347"/>
      <c r="JJD2327" s="347"/>
      <c r="JJI2327" s="346"/>
      <c r="JJL2327" s="347"/>
      <c r="JJM2327" s="347"/>
      <c r="JJR2327" s="346"/>
      <c r="JJU2327" s="347"/>
      <c r="JJV2327" s="347"/>
      <c r="JKA2327" s="346"/>
      <c r="JKD2327" s="347"/>
      <c r="JKE2327" s="347"/>
      <c r="JKJ2327" s="346"/>
      <c r="JKM2327" s="347"/>
      <c r="JKN2327" s="347"/>
      <c r="JKS2327" s="346"/>
      <c r="JKV2327" s="347"/>
      <c r="JKW2327" s="347"/>
      <c r="JLB2327" s="346"/>
      <c r="JLE2327" s="347"/>
      <c r="JLF2327" s="347"/>
      <c r="JLK2327" s="346"/>
      <c r="JLN2327" s="347"/>
      <c r="JLO2327" s="347"/>
      <c r="JLT2327" s="346"/>
      <c r="JLW2327" s="347"/>
      <c r="JLX2327" s="347"/>
      <c r="JMC2327" s="346"/>
      <c r="JMF2327" s="347"/>
      <c r="JMG2327" s="347"/>
      <c r="JML2327" s="346"/>
      <c r="JMO2327" s="347"/>
      <c r="JMP2327" s="347"/>
      <c r="JMU2327" s="346"/>
      <c r="JMX2327" s="347"/>
      <c r="JMY2327" s="347"/>
      <c r="JND2327" s="346"/>
      <c r="JNG2327" s="347"/>
      <c r="JNH2327" s="347"/>
      <c r="JNM2327" s="346"/>
      <c r="JNP2327" s="347"/>
      <c r="JNQ2327" s="347"/>
      <c r="JNV2327" s="346"/>
      <c r="JNY2327" s="347"/>
      <c r="JNZ2327" s="347"/>
      <c r="JOE2327" s="346"/>
      <c r="JOH2327" s="347"/>
      <c r="JOI2327" s="347"/>
      <c r="JON2327" s="346"/>
      <c r="JOQ2327" s="347"/>
      <c r="JOR2327" s="347"/>
      <c r="JOW2327" s="346"/>
      <c r="JOZ2327" s="347"/>
      <c r="JPA2327" s="347"/>
      <c r="JPF2327" s="346"/>
      <c r="JPI2327" s="347"/>
      <c r="JPJ2327" s="347"/>
      <c r="JPO2327" s="346"/>
      <c r="JPR2327" s="347"/>
      <c r="JPS2327" s="347"/>
      <c r="JPX2327" s="346"/>
      <c r="JQA2327" s="347"/>
      <c r="JQB2327" s="347"/>
      <c r="JQG2327" s="346"/>
      <c r="JQJ2327" s="347"/>
      <c r="JQK2327" s="347"/>
      <c r="JQP2327" s="346"/>
      <c r="JQS2327" s="347"/>
      <c r="JQT2327" s="347"/>
      <c r="JQY2327" s="346"/>
      <c r="JRB2327" s="347"/>
      <c r="JRC2327" s="347"/>
      <c r="JRH2327" s="346"/>
      <c r="JRK2327" s="347"/>
      <c r="JRL2327" s="347"/>
      <c r="JRQ2327" s="346"/>
      <c r="JRT2327" s="347"/>
      <c r="JRU2327" s="347"/>
      <c r="JRZ2327" s="346"/>
      <c r="JSC2327" s="347"/>
      <c r="JSD2327" s="347"/>
      <c r="JSI2327" s="346"/>
      <c r="JSL2327" s="347"/>
      <c r="JSM2327" s="347"/>
      <c r="JSR2327" s="346"/>
      <c r="JSU2327" s="347"/>
      <c r="JSV2327" s="347"/>
      <c r="JTA2327" s="346"/>
      <c r="JTD2327" s="347"/>
      <c r="JTE2327" s="347"/>
      <c r="JTJ2327" s="346"/>
      <c r="JTM2327" s="347"/>
      <c r="JTN2327" s="347"/>
      <c r="JTS2327" s="346"/>
      <c r="JTV2327" s="347"/>
      <c r="JTW2327" s="347"/>
      <c r="JUB2327" s="346"/>
      <c r="JUE2327" s="347"/>
      <c r="JUF2327" s="347"/>
      <c r="JUK2327" s="346"/>
      <c r="JUN2327" s="347"/>
      <c r="JUO2327" s="347"/>
      <c r="JUT2327" s="346"/>
      <c r="JUW2327" s="347"/>
      <c r="JUX2327" s="347"/>
      <c r="JVC2327" s="346"/>
      <c r="JVF2327" s="347"/>
      <c r="JVG2327" s="347"/>
      <c r="JVL2327" s="346"/>
      <c r="JVO2327" s="347"/>
      <c r="JVP2327" s="347"/>
      <c r="JVU2327" s="346"/>
      <c r="JVX2327" s="347"/>
      <c r="JVY2327" s="347"/>
      <c r="JWD2327" s="346"/>
      <c r="JWG2327" s="347"/>
      <c r="JWH2327" s="347"/>
      <c r="JWM2327" s="346"/>
      <c r="JWP2327" s="347"/>
      <c r="JWQ2327" s="347"/>
      <c r="JWV2327" s="346"/>
      <c r="JWY2327" s="347"/>
      <c r="JWZ2327" s="347"/>
      <c r="JXE2327" s="346"/>
      <c r="JXH2327" s="347"/>
      <c r="JXI2327" s="347"/>
      <c r="JXN2327" s="346"/>
      <c r="JXQ2327" s="347"/>
      <c r="JXR2327" s="347"/>
      <c r="JXW2327" s="346"/>
      <c r="JXZ2327" s="347"/>
      <c r="JYA2327" s="347"/>
      <c r="JYF2327" s="346"/>
      <c r="JYI2327" s="347"/>
      <c r="JYJ2327" s="347"/>
      <c r="JYO2327" s="346"/>
      <c r="JYR2327" s="347"/>
      <c r="JYS2327" s="347"/>
      <c r="JYX2327" s="346"/>
      <c r="JZA2327" s="347"/>
      <c r="JZB2327" s="347"/>
      <c r="JZG2327" s="346"/>
      <c r="JZJ2327" s="347"/>
      <c r="JZK2327" s="347"/>
      <c r="JZP2327" s="346"/>
      <c r="JZS2327" s="347"/>
      <c r="JZT2327" s="347"/>
      <c r="JZY2327" s="346"/>
      <c r="KAB2327" s="347"/>
      <c r="KAC2327" s="347"/>
      <c r="KAH2327" s="346"/>
      <c r="KAK2327" s="347"/>
      <c r="KAL2327" s="347"/>
      <c r="KAQ2327" s="346"/>
      <c r="KAT2327" s="347"/>
      <c r="KAU2327" s="347"/>
      <c r="KAZ2327" s="346"/>
      <c r="KBC2327" s="347"/>
      <c r="KBD2327" s="347"/>
      <c r="KBI2327" s="346"/>
      <c r="KBL2327" s="347"/>
      <c r="KBM2327" s="347"/>
      <c r="KBR2327" s="346"/>
      <c r="KBU2327" s="347"/>
      <c r="KBV2327" s="347"/>
      <c r="KCA2327" s="346"/>
      <c r="KCD2327" s="347"/>
      <c r="KCE2327" s="347"/>
      <c r="KCJ2327" s="346"/>
      <c r="KCM2327" s="347"/>
      <c r="KCN2327" s="347"/>
      <c r="KCS2327" s="346"/>
      <c r="KCV2327" s="347"/>
      <c r="KCW2327" s="347"/>
      <c r="KDB2327" s="346"/>
      <c r="KDE2327" s="347"/>
      <c r="KDF2327" s="347"/>
      <c r="KDK2327" s="346"/>
      <c r="KDN2327" s="347"/>
      <c r="KDO2327" s="347"/>
      <c r="KDT2327" s="346"/>
      <c r="KDW2327" s="347"/>
      <c r="KDX2327" s="347"/>
      <c r="KEC2327" s="346"/>
      <c r="KEF2327" s="347"/>
      <c r="KEG2327" s="347"/>
      <c r="KEL2327" s="346"/>
      <c r="KEO2327" s="347"/>
      <c r="KEP2327" s="347"/>
      <c r="KEU2327" s="346"/>
      <c r="KEX2327" s="347"/>
      <c r="KEY2327" s="347"/>
      <c r="KFD2327" s="346"/>
      <c r="KFG2327" s="347"/>
      <c r="KFH2327" s="347"/>
      <c r="KFM2327" s="346"/>
      <c r="KFP2327" s="347"/>
      <c r="KFQ2327" s="347"/>
      <c r="KFV2327" s="346"/>
      <c r="KFY2327" s="347"/>
      <c r="KFZ2327" s="347"/>
      <c r="KGE2327" s="346"/>
      <c r="KGH2327" s="347"/>
      <c r="KGI2327" s="347"/>
      <c r="KGN2327" s="346"/>
      <c r="KGQ2327" s="347"/>
      <c r="KGR2327" s="347"/>
      <c r="KGW2327" s="346"/>
      <c r="KGZ2327" s="347"/>
      <c r="KHA2327" s="347"/>
      <c r="KHF2327" s="346"/>
      <c r="KHI2327" s="347"/>
      <c r="KHJ2327" s="347"/>
      <c r="KHO2327" s="346"/>
      <c r="KHR2327" s="347"/>
      <c r="KHS2327" s="347"/>
      <c r="KHX2327" s="346"/>
      <c r="KIA2327" s="347"/>
      <c r="KIB2327" s="347"/>
      <c r="KIG2327" s="346"/>
      <c r="KIJ2327" s="347"/>
      <c r="KIK2327" s="347"/>
      <c r="KIP2327" s="346"/>
      <c r="KIS2327" s="347"/>
      <c r="KIT2327" s="347"/>
      <c r="KIY2327" s="346"/>
      <c r="KJB2327" s="347"/>
      <c r="KJC2327" s="347"/>
      <c r="KJH2327" s="346"/>
      <c r="KJK2327" s="347"/>
      <c r="KJL2327" s="347"/>
      <c r="KJQ2327" s="346"/>
      <c r="KJT2327" s="347"/>
      <c r="KJU2327" s="347"/>
      <c r="KJZ2327" s="346"/>
      <c r="KKC2327" s="347"/>
      <c r="KKD2327" s="347"/>
      <c r="KKI2327" s="346"/>
      <c r="KKL2327" s="347"/>
      <c r="KKM2327" s="347"/>
      <c r="KKR2327" s="346"/>
      <c r="KKU2327" s="347"/>
      <c r="KKV2327" s="347"/>
      <c r="KLA2327" s="346"/>
      <c r="KLD2327" s="347"/>
      <c r="KLE2327" s="347"/>
      <c r="KLJ2327" s="346"/>
      <c r="KLM2327" s="347"/>
      <c r="KLN2327" s="347"/>
      <c r="KLS2327" s="346"/>
      <c r="KLV2327" s="347"/>
      <c r="KLW2327" s="347"/>
      <c r="KMB2327" s="346"/>
      <c r="KME2327" s="347"/>
      <c r="KMF2327" s="347"/>
      <c r="KMK2327" s="346"/>
      <c r="KMN2327" s="347"/>
      <c r="KMO2327" s="347"/>
      <c r="KMT2327" s="346"/>
      <c r="KMW2327" s="347"/>
      <c r="KMX2327" s="347"/>
      <c r="KNC2327" s="346"/>
      <c r="KNF2327" s="347"/>
      <c r="KNG2327" s="347"/>
      <c r="KNL2327" s="346"/>
      <c r="KNO2327" s="347"/>
      <c r="KNP2327" s="347"/>
      <c r="KNU2327" s="346"/>
      <c r="KNX2327" s="347"/>
      <c r="KNY2327" s="347"/>
      <c r="KOD2327" s="346"/>
      <c r="KOG2327" s="347"/>
      <c r="KOH2327" s="347"/>
      <c r="KOM2327" s="346"/>
      <c r="KOP2327" s="347"/>
      <c r="KOQ2327" s="347"/>
      <c r="KOV2327" s="346"/>
      <c r="KOY2327" s="347"/>
      <c r="KOZ2327" s="347"/>
      <c r="KPE2327" s="346"/>
      <c r="KPH2327" s="347"/>
      <c r="KPI2327" s="347"/>
      <c r="KPN2327" s="346"/>
      <c r="KPQ2327" s="347"/>
      <c r="KPR2327" s="347"/>
      <c r="KPW2327" s="346"/>
      <c r="KPZ2327" s="347"/>
      <c r="KQA2327" s="347"/>
      <c r="KQF2327" s="346"/>
      <c r="KQI2327" s="347"/>
      <c r="KQJ2327" s="347"/>
      <c r="KQO2327" s="346"/>
      <c r="KQR2327" s="347"/>
      <c r="KQS2327" s="347"/>
      <c r="KQX2327" s="346"/>
      <c r="KRA2327" s="347"/>
      <c r="KRB2327" s="347"/>
      <c r="KRG2327" s="346"/>
      <c r="KRJ2327" s="347"/>
      <c r="KRK2327" s="347"/>
      <c r="KRP2327" s="346"/>
      <c r="KRS2327" s="347"/>
      <c r="KRT2327" s="347"/>
      <c r="KRY2327" s="346"/>
      <c r="KSB2327" s="347"/>
      <c r="KSC2327" s="347"/>
      <c r="KSH2327" s="346"/>
      <c r="KSK2327" s="347"/>
      <c r="KSL2327" s="347"/>
      <c r="KSQ2327" s="346"/>
      <c r="KST2327" s="347"/>
      <c r="KSU2327" s="347"/>
      <c r="KSZ2327" s="346"/>
      <c r="KTC2327" s="347"/>
      <c r="KTD2327" s="347"/>
      <c r="KTI2327" s="346"/>
      <c r="KTL2327" s="347"/>
      <c r="KTM2327" s="347"/>
      <c r="KTR2327" s="346"/>
      <c r="KTU2327" s="347"/>
      <c r="KTV2327" s="347"/>
      <c r="KUA2327" s="346"/>
      <c r="KUD2327" s="347"/>
      <c r="KUE2327" s="347"/>
      <c r="KUJ2327" s="346"/>
      <c r="KUM2327" s="347"/>
      <c r="KUN2327" s="347"/>
      <c r="KUS2327" s="346"/>
      <c r="KUV2327" s="347"/>
      <c r="KUW2327" s="347"/>
      <c r="KVB2327" s="346"/>
      <c r="KVE2327" s="347"/>
      <c r="KVF2327" s="347"/>
      <c r="KVK2327" s="346"/>
      <c r="KVN2327" s="347"/>
      <c r="KVO2327" s="347"/>
      <c r="KVT2327" s="346"/>
      <c r="KVW2327" s="347"/>
      <c r="KVX2327" s="347"/>
      <c r="KWC2327" s="346"/>
      <c r="KWF2327" s="347"/>
      <c r="KWG2327" s="347"/>
      <c r="KWL2327" s="346"/>
      <c r="KWO2327" s="347"/>
      <c r="KWP2327" s="347"/>
      <c r="KWU2327" s="346"/>
      <c r="KWX2327" s="347"/>
      <c r="KWY2327" s="347"/>
      <c r="KXD2327" s="346"/>
      <c r="KXG2327" s="347"/>
      <c r="KXH2327" s="347"/>
      <c r="KXM2327" s="346"/>
      <c r="KXP2327" s="347"/>
      <c r="KXQ2327" s="347"/>
      <c r="KXV2327" s="346"/>
      <c r="KXY2327" s="347"/>
      <c r="KXZ2327" s="347"/>
      <c r="KYE2327" s="346"/>
      <c r="KYH2327" s="347"/>
      <c r="KYI2327" s="347"/>
      <c r="KYN2327" s="346"/>
      <c r="KYQ2327" s="347"/>
      <c r="KYR2327" s="347"/>
      <c r="KYW2327" s="346"/>
      <c r="KYZ2327" s="347"/>
      <c r="KZA2327" s="347"/>
      <c r="KZF2327" s="346"/>
      <c r="KZI2327" s="347"/>
      <c r="KZJ2327" s="347"/>
      <c r="KZO2327" s="346"/>
      <c r="KZR2327" s="347"/>
      <c r="KZS2327" s="347"/>
      <c r="KZX2327" s="346"/>
      <c r="LAA2327" s="347"/>
      <c r="LAB2327" s="347"/>
      <c r="LAG2327" s="346"/>
      <c r="LAJ2327" s="347"/>
      <c r="LAK2327" s="347"/>
      <c r="LAP2327" s="346"/>
      <c r="LAS2327" s="347"/>
      <c r="LAT2327" s="347"/>
      <c r="LAY2327" s="346"/>
      <c r="LBB2327" s="347"/>
      <c r="LBC2327" s="347"/>
      <c r="LBH2327" s="346"/>
      <c r="LBK2327" s="347"/>
      <c r="LBL2327" s="347"/>
      <c r="LBQ2327" s="346"/>
      <c r="LBT2327" s="347"/>
      <c r="LBU2327" s="347"/>
      <c r="LBZ2327" s="346"/>
      <c r="LCC2327" s="347"/>
      <c r="LCD2327" s="347"/>
      <c r="LCI2327" s="346"/>
      <c r="LCL2327" s="347"/>
      <c r="LCM2327" s="347"/>
      <c r="LCR2327" s="346"/>
      <c r="LCU2327" s="347"/>
      <c r="LCV2327" s="347"/>
      <c r="LDA2327" s="346"/>
      <c r="LDD2327" s="347"/>
      <c r="LDE2327" s="347"/>
      <c r="LDJ2327" s="346"/>
      <c r="LDM2327" s="347"/>
      <c r="LDN2327" s="347"/>
      <c r="LDS2327" s="346"/>
      <c r="LDV2327" s="347"/>
      <c r="LDW2327" s="347"/>
      <c r="LEB2327" s="346"/>
      <c r="LEE2327" s="347"/>
      <c r="LEF2327" s="347"/>
      <c r="LEK2327" s="346"/>
      <c r="LEN2327" s="347"/>
      <c r="LEO2327" s="347"/>
      <c r="LET2327" s="346"/>
      <c r="LEW2327" s="347"/>
      <c r="LEX2327" s="347"/>
      <c r="LFC2327" s="346"/>
      <c r="LFF2327" s="347"/>
      <c r="LFG2327" s="347"/>
      <c r="LFL2327" s="346"/>
      <c r="LFO2327" s="347"/>
      <c r="LFP2327" s="347"/>
      <c r="LFU2327" s="346"/>
      <c r="LFX2327" s="347"/>
      <c r="LFY2327" s="347"/>
      <c r="LGD2327" s="346"/>
      <c r="LGG2327" s="347"/>
      <c r="LGH2327" s="347"/>
      <c r="LGM2327" s="346"/>
      <c r="LGP2327" s="347"/>
      <c r="LGQ2327" s="347"/>
      <c r="LGV2327" s="346"/>
      <c r="LGY2327" s="347"/>
      <c r="LGZ2327" s="347"/>
      <c r="LHE2327" s="346"/>
      <c r="LHH2327" s="347"/>
      <c r="LHI2327" s="347"/>
      <c r="LHN2327" s="346"/>
      <c r="LHQ2327" s="347"/>
      <c r="LHR2327" s="347"/>
      <c r="LHW2327" s="346"/>
      <c r="LHZ2327" s="347"/>
      <c r="LIA2327" s="347"/>
      <c r="LIF2327" s="346"/>
      <c r="LII2327" s="347"/>
      <c r="LIJ2327" s="347"/>
      <c r="LIO2327" s="346"/>
      <c r="LIR2327" s="347"/>
      <c r="LIS2327" s="347"/>
      <c r="LIX2327" s="346"/>
      <c r="LJA2327" s="347"/>
      <c r="LJB2327" s="347"/>
      <c r="LJG2327" s="346"/>
      <c r="LJJ2327" s="347"/>
      <c r="LJK2327" s="347"/>
      <c r="LJP2327" s="346"/>
      <c r="LJS2327" s="347"/>
      <c r="LJT2327" s="347"/>
      <c r="LJY2327" s="346"/>
      <c r="LKB2327" s="347"/>
      <c r="LKC2327" s="347"/>
      <c r="LKH2327" s="346"/>
      <c r="LKK2327" s="347"/>
      <c r="LKL2327" s="347"/>
      <c r="LKQ2327" s="346"/>
      <c r="LKT2327" s="347"/>
      <c r="LKU2327" s="347"/>
      <c r="LKZ2327" s="346"/>
      <c r="LLC2327" s="347"/>
      <c r="LLD2327" s="347"/>
      <c r="LLI2327" s="346"/>
      <c r="LLL2327" s="347"/>
      <c r="LLM2327" s="347"/>
      <c r="LLR2327" s="346"/>
      <c r="LLU2327" s="347"/>
      <c r="LLV2327" s="347"/>
      <c r="LMA2327" s="346"/>
      <c r="LMD2327" s="347"/>
      <c r="LME2327" s="347"/>
      <c r="LMJ2327" s="346"/>
      <c r="LMM2327" s="347"/>
      <c r="LMN2327" s="347"/>
      <c r="LMS2327" s="346"/>
      <c r="LMV2327" s="347"/>
      <c r="LMW2327" s="347"/>
      <c r="LNB2327" s="346"/>
      <c r="LNE2327" s="347"/>
      <c r="LNF2327" s="347"/>
      <c r="LNK2327" s="346"/>
      <c r="LNN2327" s="347"/>
      <c r="LNO2327" s="347"/>
      <c r="LNT2327" s="346"/>
      <c r="LNW2327" s="347"/>
      <c r="LNX2327" s="347"/>
      <c r="LOC2327" s="346"/>
      <c r="LOF2327" s="347"/>
      <c r="LOG2327" s="347"/>
      <c r="LOL2327" s="346"/>
      <c r="LOO2327" s="347"/>
      <c r="LOP2327" s="347"/>
      <c r="LOU2327" s="346"/>
      <c r="LOX2327" s="347"/>
      <c r="LOY2327" s="347"/>
      <c r="LPD2327" s="346"/>
      <c r="LPG2327" s="347"/>
      <c r="LPH2327" s="347"/>
      <c r="LPM2327" s="346"/>
      <c r="LPP2327" s="347"/>
      <c r="LPQ2327" s="347"/>
      <c r="LPV2327" s="346"/>
      <c r="LPY2327" s="347"/>
      <c r="LPZ2327" s="347"/>
      <c r="LQE2327" s="346"/>
      <c r="LQH2327" s="347"/>
      <c r="LQI2327" s="347"/>
      <c r="LQN2327" s="346"/>
      <c r="LQQ2327" s="347"/>
      <c r="LQR2327" s="347"/>
      <c r="LQW2327" s="346"/>
      <c r="LQZ2327" s="347"/>
      <c r="LRA2327" s="347"/>
      <c r="LRF2327" s="346"/>
      <c r="LRI2327" s="347"/>
      <c r="LRJ2327" s="347"/>
      <c r="LRO2327" s="346"/>
      <c r="LRR2327" s="347"/>
      <c r="LRS2327" s="347"/>
      <c r="LRX2327" s="346"/>
      <c r="LSA2327" s="347"/>
      <c r="LSB2327" s="347"/>
      <c r="LSG2327" s="346"/>
      <c r="LSJ2327" s="347"/>
      <c r="LSK2327" s="347"/>
      <c r="LSP2327" s="346"/>
      <c r="LSS2327" s="347"/>
      <c r="LST2327" s="347"/>
      <c r="LSY2327" s="346"/>
      <c r="LTB2327" s="347"/>
      <c r="LTC2327" s="347"/>
      <c r="LTH2327" s="346"/>
      <c r="LTK2327" s="347"/>
      <c r="LTL2327" s="347"/>
      <c r="LTQ2327" s="346"/>
      <c r="LTT2327" s="347"/>
      <c r="LTU2327" s="347"/>
      <c r="LTZ2327" s="346"/>
      <c r="LUC2327" s="347"/>
      <c r="LUD2327" s="347"/>
      <c r="LUI2327" s="346"/>
      <c r="LUL2327" s="347"/>
      <c r="LUM2327" s="347"/>
      <c r="LUR2327" s="346"/>
      <c r="LUU2327" s="347"/>
      <c r="LUV2327" s="347"/>
      <c r="LVA2327" s="346"/>
      <c r="LVD2327" s="347"/>
      <c r="LVE2327" s="347"/>
      <c r="LVJ2327" s="346"/>
      <c r="LVM2327" s="347"/>
      <c r="LVN2327" s="347"/>
      <c r="LVS2327" s="346"/>
      <c r="LVV2327" s="347"/>
      <c r="LVW2327" s="347"/>
      <c r="LWB2327" s="346"/>
      <c r="LWE2327" s="347"/>
      <c r="LWF2327" s="347"/>
      <c r="LWK2327" s="346"/>
      <c r="LWN2327" s="347"/>
      <c r="LWO2327" s="347"/>
      <c r="LWT2327" s="346"/>
      <c r="LWW2327" s="347"/>
      <c r="LWX2327" s="347"/>
      <c r="LXC2327" s="346"/>
      <c r="LXF2327" s="347"/>
      <c r="LXG2327" s="347"/>
      <c r="LXL2327" s="346"/>
      <c r="LXO2327" s="347"/>
      <c r="LXP2327" s="347"/>
      <c r="LXU2327" s="346"/>
      <c r="LXX2327" s="347"/>
      <c r="LXY2327" s="347"/>
      <c r="LYD2327" s="346"/>
      <c r="LYG2327" s="347"/>
      <c r="LYH2327" s="347"/>
      <c r="LYM2327" s="346"/>
      <c r="LYP2327" s="347"/>
      <c r="LYQ2327" s="347"/>
      <c r="LYV2327" s="346"/>
      <c r="LYY2327" s="347"/>
      <c r="LYZ2327" s="347"/>
      <c r="LZE2327" s="346"/>
      <c r="LZH2327" s="347"/>
      <c r="LZI2327" s="347"/>
      <c r="LZN2327" s="346"/>
      <c r="LZQ2327" s="347"/>
      <c r="LZR2327" s="347"/>
      <c r="LZW2327" s="346"/>
      <c r="LZZ2327" s="347"/>
      <c r="MAA2327" s="347"/>
      <c r="MAF2327" s="346"/>
      <c r="MAI2327" s="347"/>
      <c r="MAJ2327" s="347"/>
      <c r="MAO2327" s="346"/>
      <c r="MAR2327" s="347"/>
      <c r="MAS2327" s="347"/>
      <c r="MAX2327" s="346"/>
      <c r="MBA2327" s="347"/>
      <c r="MBB2327" s="347"/>
      <c r="MBG2327" s="346"/>
      <c r="MBJ2327" s="347"/>
      <c r="MBK2327" s="347"/>
      <c r="MBP2327" s="346"/>
      <c r="MBS2327" s="347"/>
      <c r="MBT2327" s="347"/>
      <c r="MBY2327" s="346"/>
      <c r="MCB2327" s="347"/>
      <c r="MCC2327" s="347"/>
      <c r="MCH2327" s="346"/>
      <c r="MCK2327" s="347"/>
      <c r="MCL2327" s="347"/>
      <c r="MCQ2327" s="346"/>
      <c r="MCT2327" s="347"/>
      <c r="MCU2327" s="347"/>
      <c r="MCZ2327" s="346"/>
      <c r="MDC2327" s="347"/>
      <c r="MDD2327" s="347"/>
      <c r="MDI2327" s="346"/>
      <c r="MDL2327" s="347"/>
      <c r="MDM2327" s="347"/>
      <c r="MDR2327" s="346"/>
      <c r="MDU2327" s="347"/>
      <c r="MDV2327" s="347"/>
      <c r="MEA2327" s="346"/>
      <c r="MED2327" s="347"/>
      <c r="MEE2327" s="347"/>
      <c r="MEJ2327" s="346"/>
      <c r="MEM2327" s="347"/>
      <c r="MEN2327" s="347"/>
      <c r="MES2327" s="346"/>
      <c r="MEV2327" s="347"/>
      <c r="MEW2327" s="347"/>
      <c r="MFB2327" s="346"/>
      <c r="MFE2327" s="347"/>
      <c r="MFF2327" s="347"/>
      <c r="MFK2327" s="346"/>
      <c r="MFN2327" s="347"/>
      <c r="MFO2327" s="347"/>
      <c r="MFT2327" s="346"/>
      <c r="MFW2327" s="347"/>
      <c r="MFX2327" s="347"/>
      <c r="MGC2327" s="346"/>
      <c r="MGF2327" s="347"/>
      <c r="MGG2327" s="347"/>
      <c r="MGL2327" s="346"/>
      <c r="MGO2327" s="347"/>
      <c r="MGP2327" s="347"/>
      <c r="MGU2327" s="346"/>
      <c r="MGX2327" s="347"/>
      <c r="MGY2327" s="347"/>
      <c r="MHD2327" s="346"/>
      <c r="MHG2327" s="347"/>
      <c r="MHH2327" s="347"/>
      <c r="MHM2327" s="346"/>
      <c r="MHP2327" s="347"/>
      <c r="MHQ2327" s="347"/>
      <c r="MHV2327" s="346"/>
      <c r="MHY2327" s="347"/>
      <c r="MHZ2327" s="347"/>
      <c r="MIE2327" s="346"/>
      <c r="MIH2327" s="347"/>
      <c r="MII2327" s="347"/>
      <c r="MIN2327" s="346"/>
      <c r="MIQ2327" s="347"/>
      <c r="MIR2327" s="347"/>
      <c r="MIW2327" s="346"/>
      <c r="MIZ2327" s="347"/>
      <c r="MJA2327" s="347"/>
      <c r="MJF2327" s="346"/>
      <c r="MJI2327" s="347"/>
      <c r="MJJ2327" s="347"/>
      <c r="MJO2327" s="346"/>
      <c r="MJR2327" s="347"/>
      <c r="MJS2327" s="347"/>
      <c r="MJX2327" s="346"/>
      <c r="MKA2327" s="347"/>
      <c r="MKB2327" s="347"/>
      <c r="MKG2327" s="346"/>
      <c r="MKJ2327" s="347"/>
      <c r="MKK2327" s="347"/>
      <c r="MKP2327" s="346"/>
      <c r="MKS2327" s="347"/>
      <c r="MKT2327" s="347"/>
      <c r="MKY2327" s="346"/>
      <c r="MLB2327" s="347"/>
      <c r="MLC2327" s="347"/>
      <c r="MLH2327" s="346"/>
      <c r="MLK2327" s="347"/>
      <c r="MLL2327" s="347"/>
      <c r="MLQ2327" s="346"/>
      <c r="MLT2327" s="347"/>
      <c r="MLU2327" s="347"/>
      <c r="MLZ2327" s="346"/>
      <c r="MMC2327" s="347"/>
      <c r="MMD2327" s="347"/>
      <c r="MMI2327" s="346"/>
      <c r="MML2327" s="347"/>
      <c r="MMM2327" s="347"/>
      <c r="MMR2327" s="346"/>
      <c r="MMU2327" s="347"/>
      <c r="MMV2327" s="347"/>
      <c r="MNA2327" s="346"/>
      <c r="MND2327" s="347"/>
      <c r="MNE2327" s="347"/>
      <c r="MNJ2327" s="346"/>
      <c r="MNM2327" s="347"/>
      <c r="MNN2327" s="347"/>
      <c r="MNS2327" s="346"/>
      <c r="MNV2327" s="347"/>
      <c r="MNW2327" s="347"/>
      <c r="MOB2327" s="346"/>
      <c r="MOE2327" s="347"/>
      <c r="MOF2327" s="347"/>
      <c r="MOK2327" s="346"/>
      <c r="MON2327" s="347"/>
      <c r="MOO2327" s="347"/>
      <c r="MOT2327" s="346"/>
      <c r="MOW2327" s="347"/>
      <c r="MOX2327" s="347"/>
      <c r="MPC2327" s="346"/>
      <c r="MPF2327" s="347"/>
      <c r="MPG2327" s="347"/>
      <c r="MPL2327" s="346"/>
      <c r="MPO2327" s="347"/>
      <c r="MPP2327" s="347"/>
      <c r="MPU2327" s="346"/>
      <c r="MPX2327" s="347"/>
      <c r="MPY2327" s="347"/>
      <c r="MQD2327" s="346"/>
      <c r="MQG2327" s="347"/>
      <c r="MQH2327" s="347"/>
      <c r="MQM2327" s="346"/>
      <c r="MQP2327" s="347"/>
      <c r="MQQ2327" s="347"/>
      <c r="MQV2327" s="346"/>
      <c r="MQY2327" s="347"/>
      <c r="MQZ2327" s="347"/>
      <c r="MRE2327" s="346"/>
      <c r="MRH2327" s="347"/>
      <c r="MRI2327" s="347"/>
      <c r="MRN2327" s="346"/>
      <c r="MRQ2327" s="347"/>
      <c r="MRR2327" s="347"/>
      <c r="MRW2327" s="346"/>
      <c r="MRZ2327" s="347"/>
      <c r="MSA2327" s="347"/>
      <c r="MSF2327" s="346"/>
      <c r="MSI2327" s="347"/>
      <c r="MSJ2327" s="347"/>
      <c r="MSO2327" s="346"/>
      <c r="MSR2327" s="347"/>
      <c r="MSS2327" s="347"/>
      <c r="MSX2327" s="346"/>
      <c r="MTA2327" s="347"/>
      <c r="MTB2327" s="347"/>
      <c r="MTG2327" s="346"/>
      <c r="MTJ2327" s="347"/>
      <c r="MTK2327" s="347"/>
      <c r="MTP2327" s="346"/>
      <c r="MTS2327" s="347"/>
      <c r="MTT2327" s="347"/>
      <c r="MTY2327" s="346"/>
      <c r="MUB2327" s="347"/>
      <c r="MUC2327" s="347"/>
      <c r="MUH2327" s="346"/>
      <c r="MUK2327" s="347"/>
      <c r="MUL2327" s="347"/>
      <c r="MUQ2327" s="346"/>
      <c r="MUT2327" s="347"/>
      <c r="MUU2327" s="347"/>
      <c r="MUZ2327" s="346"/>
      <c r="MVC2327" s="347"/>
      <c r="MVD2327" s="347"/>
      <c r="MVI2327" s="346"/>
      <c r="MVL2327" s="347"/>
      <c r="MVM2327" s="347"/>
      <c r="MVR2327" s="346"/>
      <c r="MVU2327" s="347"/>
      <c r="MVV2327" s="347"/>
      <c r="MWA2327" s="346"/>
      <c r="MWD2327" s="347"/>
      <c r="MWE2327" s="347"/>
      <c r="MWJ2327" s="346"/>
      <c r="MWM2327" s="347"/>
      <c r="MWN2327" s="347"/>
      <c r="MWS2327" s="346"/>
      <c r="MWV2327" s="347"/>
      <c r="MWW2327" s="347"/>
      <c r="MXB2327" s="346"/>
      <c r="MXE2327" s="347"/>
      <c r="MXF2327" s="347"/>
      <c r="MXK2327" s="346"/>
      <c r="MXN2327" s="347"/>
      <c r="MXO2327" s="347"/>
      <c r="MXT2327" s="346"/>
      <c r="MXW2327" s="347"/>
      <c r="MXX2327" s="347"/>
      <c r="MYC2327" s="346"/>
      <c r="MYF2327" s="347"/>
      <c r="MYG2327" s="347"/>
      <c r="MYL2327" s="346"/>
      <c r="MYO2327" s="347"/>
      <c r="MYP2327" s="347"/>
      <c r="MYU2327" s="346"/>
      <c r="MYX2327" s="347"/>
      <c r="MYY2327" s="347"/>
      <c r="MZD2327" s="346"/>
      <c r="MZG2327" s="347"/>
      <c r="MZH2327" s="347"/>
      <c r="MZM2327" s="346"/>
      <c r="MZP2327" s="347"/>
      <c r="MZQ2327" s="347"/>
      <c r="MZV2327" s="346"/>
      <c r="MZY2327" s="347"/>
      <c r="MZZ2327" s="347"/>
      <c r="NAE2327" s="346"/>
      <c r="NAH2327" s="347"/>
      <c r="NAI2327" s="347"/>
      <c r="NAN2327" s="346"/>
      <c r="NAQ2327" s="347"/>
      <c r="NAR2327" s="347"/>
      <c r="NAW2327" s="346"/>
      <c r="NAZ2327" s="347"/>
      <c r="NBA2327" s="347"/>
      <c r="NBF2327" s="346"/>
      <c r="NBI2327" s="347"/>
      <c r="NBJ2327" s="347"/>
      <c r="NBO2327" s="346"/>
      <c r="NBR2327" s="347"/>
      <c r="NBS2327" s="347"/>
      <c r="NBX2327" s="346"/>
      <c r="NCA2327" s="347"/>
      <c r="NCB2327" s="347"/>
      <c r="NCG2327" s="346"/>
      <c r="NCJ2327" s="347"/>
      <c r="NCK2327" s="347"/>
      <c r="NCP2327" s="346"/>
      <c r="NCS2327" s="347"/>
      <c r="NCT2327" s="347"/>
      <c r="NCY2327" s="346"/>
      <c r="NDB2327" s="347"/>
      <c r="NDC2327" s="347"/>
      <c r="NDH2327" s="346"/>
      <c r="NDK2327" s="347"/>
      <c r="NDL2327" s="347"/>
      <c r="NDQ2327" s="346"/>
      <c r="NDT2327" s="347"/>
      <c r="NDU2327" s="347"/>
      <c r="NDZ2327" s="346"/>
      <c r="NEC2327" s="347"/>
      <c r="NED2327" s="347"/>
      <c r="NEI2327" s="346"/>
      <c r="NEL2327" s="347"/>
      <c r="NEM2327" s="347"/>
      <c r="NER2327" s="346"/>
      <c r="NEU2327" s="347"/>
      <c r="NEV2327" s="347"/>
      <c r="NFA2327" s="346"/>
      <c r="NFD2327" s="347"/>
      <c r="NFE2327" s="347"/>
      <c r="NFJ2327" s="346"/>
      <c r="NFM2327" s="347"/>
      <c r="NFN2327" s="347"/>
      <c r="NFS2327" s="346"/>
      <c r="NFV2327" s="347"/>
      <c r="NFW2327" s="347"/>
      <c r="NGB2327" s="346"/>
      <c r="NGE2327" s="347"/>
      <c r="NGF2327" s="347"/>
      <c r="NGK2327" s="346"/>
      <c r="NGN2327" s="347"/>
      <c r="NGO2327" s="347"/>
      <c r="NGT2327" s="346"/>
      <c r="NGW2327" s="347"/>
      <c r="NGX2327" s="347"/>
      <c r="NHC2327" s="346"/>
      <c r="NHF2327" s="347"/>
      <c r="NHG2327" s="347"/>
      <c r="NHL2327" s="346"/>
      <c r="NHO2327" s="347"/>
      <c r="NHP2327" s="347"/>
      <c r="NHU2327" s="346"/>
      <c r="NHX2327" s="347"/>
      <c r="NHY2327" s="347"/>
      <c r="NID2327" s="346"/>
      <c r="NIG2327" s="347"/>
      <c r="NIH2327" s="347"/>
      <c r="NIM2327" s="346"/>
      <c r="NIP2327" s="347"/>
      <c r="NIQ2327" s="347"/>
      <c r="NIV2327" s="346"/>
      <c r="NIY2327" s="347"/>
      <c r="NIZ2327" s="347"/>
      <c r="NJE2327" s="346"/>
      <c r="NJH2327" s="347"/>
      <c r="NJI2327" s="347"/>
      <c r="NJN2327" s="346"/>
      <c r="NJQ2327" s="347"/>
      <c r="NJR2327" s="347"/>
      <c r="NJW2327" s="346"/>
      <c r="NJZ2327" s="347"/>
      <c r="NKA2327" s="347"/>
      <c r="NKF2327" s="346"/>
      <c r="NKI2327" s="347"/>
      <c r="NKJ2327" s="347"/>
      <c r="NKO2327" s="346"/>
      <c r="NKR2327" s="347"/>
      <c r="NKS2327" s="347"/>
      <c r="NKX2327" s="346"/>
      <c r="NLA2327" s="347"/>
      <c r="NLB2327" s="347"/>
      <c r="NLG2327" s="346"/>
      <c r="NLJ2327" s="347"/>
      <c r="NLK2327" s="347"/>
      <c r="NLP2327" s="346"/>
      <c r="NLS2327" s="347"/>
      <c r="NLT2327" s="347"/>
      <c r="NLY2327" s="346"/>
      <c r="NMB2327" s="347"/>
      <c r="NMC2327" s="347"/>
      <c r="NMH2327" s="346"/>
      <c r="NMK2327" s="347"/>
      <c r="NML2327" s="347"/>
      <c r="NMQ2327" s="346"/>
      <c r="NMT2327" s="347"/>
      <c r="NMU2327" s="347"/>
      <c r="NMZ2327" s="346"/>
      <c r="NNC2327" s="347"/>
      <c r="NND2327" s="347"/>
      <c r="NNI2327" s="346"/>
      <c r="NNL2327" s="347"/>
      <c r="NNM2327" s="347"/>
      <c r="NNR2327" s="346"/>
      <c r="NNU2327" s="347"/>
      <c r="NNV2327" s="347"/>
      <c r="NOA2327" s="346"/>
      <c r="NOD2327" s="347"/>
      <c r="NOE2327" s="347"/>
      <c r="NOJ2327" s="346"/>
      <c r="NOM2327" s="347"/>
      <c r="NON2327" s="347"/>
      <c r="NOS2327" s="346"/>
      <c r="NOV2327" s="347"/>
      <c r="NOW2327" s="347"/>
      <c r="NPB2327" s="346"/>
      <c r="NPE2327" s="347"/>
      <c r="NPF2327" s="347"/>
      <c r="NPK2327" s="346"/>
      <c r="NPN2327" s="347"/>
      <c r="NPO2327" s="347"/>
      <c r="NPT2327" s="346"/>
      <c r="NPW2327" s="347"/>
      <c r="NPX2327" s="347"/>
      <c r="NQC2327" s="346"/>
      <c r="NQF2327" s="347"/>
      <c r="NQG2327" s="347"/>
      <c r="NQL2327" s="346"/>
      <c r="NQO2327" s="347"/>
      <c r="NQP2327" s="347"/>
      <c r="NQU2327" s="346"/>
      <c r="NQX2327" s="347"/>
      <c r="NQY2327" s="347"/>
      <c r="NRD2327" s="346"/>
      <c r="NRG2327" s="347"/>
      <c r="NRH2327" s="347"/>
      <c r="NRM2327" s="346"/>
      <c r="NRP2327" s="347"/>
      <c r="NRQ2327" s="347"/>
      <c r="NRV2327" s="346"/>
      <c r="NRY2327" s="347"/>
      <c r="NRZ2327" s="347"/>
      <c r="NSE2327" s="346"/>
      <c r="NSH2327" s="347"/>
      <c r="NSI2327" s="347"/>
      <c r="NSN2327" s="346"/>
      <c r="NSQ2327" s="347"/>
      <c r="NSR2327" s="347"/>
      <c r="NSW2327" s="346"/>
      <c r="NSZ2327" s="347"/>
      <c r="NTA2327" s="347"/>
      <c r="NTF2327" s="346"/>
      <c r="NTI2327" s="347"/>
      <c r="NTJ2327" s="347"/>
      <c r="NTO2327" s="346"/>
      <c r="NTR2327" s="347"/>
      <c r="NTS2327" s="347"/>
      <c r="NTX2327" s="346"/>
      <c r="NUA2327" s="347"/>
      <c r="NUB2327" s="347"/>
      <c r="NUG2327" s="346"/>
      <c r="NUJ2327" s="347"/>
      <c r="NUK2327" s="347"/>
      <c r="NUP2327" s="346"/>
      <c r="NUS2327" s="347"/>
      <c r="NUT2327" s="347"/>
      <c r="NUY2327" s="346"/>
      <c r="NVB2327" s="347"/>
      <c r="NVC2327" s="347"/>
      <c r="NVH2327" s="346"/>
      <c r="NVK2327" s="347"/>
      <c r="NVL2327" s="347"/>
      <c r="NVQ2327" s="346"/>
      <c r="NVT2327" s="347"/>
      <c r="NVU2327" s="347"/>
      <c r="NVZ2327" s="346"/>
      <c r="NWC2327" s="347"/>
      <c r="NWD2327" s="347"/>
      <c r="NWI2327" s="346"/>
      <c r="NWL2327" s="347"/>
      <c r="NWM2327" s="347"/>
      <c r="NWR2327" s="346"/>
      <c r="NWU2327" s="347"/>
      <c r="NWV2327" s="347"/>
      <c r="NXA2327" s="346"/>
      <c r="NXD2327" s="347"/>
      <c r="NXE2327" s="347"/>
      <c r="NXJ2327" s="346"/>
      <c r="NXM2327" s="347"/>
      <c r="NXN2327" s="347"/>
      <c r="NXS2327" s="346"/>
      <c r="NXV2327" s="347"/>
      <c r="NXW2327" s="347"/>
      <c r="NYB2327" s="346"/>
      <c r="NYE2327" s="347"/>
      <c r="NYF2327" s="347"/>
      <c r="NYK2327" s="346"/>
      <c r="NYN2327" s="347"/>
      <c r="NYO2327" s="347"/>
      <c r="NYT2327" s="346"/>
      <c r="NYW2327" s="347"/>
      <c r="NYX2327" s="347"/>
      <c r="NZC2327" s="346"/>
      <c r="NZF2327" s="347"/>
      <c r="NZG2327" s="347"/>
      <c r="NZL2327" s="346"/>
      <c r="NZO2327" s="347"/>
      <c r="NZP2327" s="347"/>
      <c r="NZU2327" s="346"/>
      <c r="NZX2327" s="347"/>
      <c r="NZY2327" s="347"/>
      <c r="OAD2327" s="346"/>
      <c r="OAG2327" s="347"/>
      <c r="OAH2327" s="347"/>
      <c r="OAM2327" s="346"/>
      <c r="OAP2327" s="347"/>
      <c r="OAQ2327" s="347"/>
      <c r="OAV2327" s="346"/>
      <c r="OAY2327" s="347"/>
      <c r="OAZ2327" s="347"/>
      <c r="OBE2327" s="346"/>
      <c r="OBH2327" s="347"/>
      <c r="OBI2327" s="347"/>
      <c r="OBN2327" s="346"/>
      <c r="OBQ2327" s="347"/>
      <c r="OBR2327" s="347"/>
      <c r="OBW2327" s="346"/>
      <c r="OBZ2327" s="347"/>
      <c r="OCA2327" s="347"/>
      <c r="OCF2327" s="346"/>
      <c r="OCI2327" s="347"/>
      <c r="OCJ2327" s="347"/>
      <c r="OCO2327" s="346"/>
      <c r="OCR2327" s="347"/>
      <c r="OCS2327" s="347"/>
      <c r="OCX2327" s="346"/>
      <c r="ODA2327" s="347"/>
      <c r="ODB2327" s="347"/>
      <c r="ODG2327" s="346"/>
      <c r="ODJ2327" s="347"/>
      <c r="ODK2327" s="347"/>
      <c r="ODP2327" s="346"/>
      <c r="ODS2327" s="347"/>
      <c r="ODT2327" s="347"/>
      <c r="ODY2327" s="346"/>
      <c r="OEB2327" s="347"/>
      <c r="OEC2327" s="347"/>
      <c r="OEH2327" s="346"/>
      <c r="OEK2327" s="347"/>
      <c r="OEL2327" s="347"/>
      <c r="OEQ2327" s="346"/>
      <c r="OET2327" s="347"/>
      <c r="OEU2327" s="347"/>
      <c r="OEZ2327" s="346"/>
      <c r="OFC2327" s="347"/>
      <c r="OFD2327" s="347"/>
      <c r="OFI2327" s="346"/>
      <c r="OFL2327" s="347"/>
      <c r="OFM2327" s="347"/>
      <c r="OFR2327" s="346"/>
      <c r="OFU2327" s="347"/>
      <c r="OFV2327" s="347"/>
      <c r="OGA2327" s="346"/>
      <c r="OGD2327" s="347"/>
      <c r="OGE2327" s="347"/>
      <c r="OGJ2327" s="346"/>
      <c r="OGM2327" s="347"/>
      <c r="OGN2327" s="347"/>
      <c r="OGS2327" s="346"/>
      <c r="OGV2327" s="347"/>
      <c r="OGW2327" s="347"/>
      <c r="OHB2327" s="346"/>
      <c r="OHE2327" s="347"/>
      <c r="OHF2327" s="347"/>
      <c r="OHK2327" s="346"/>
      <c r="OHN2327" s="347"/>
      <c r="OHO2327" s="347"/>
      <c r="OHT2327" s="346"/>
      <c r="OHW2327" s="347"/>
      <c r="OHX2327" s="347"/>
      <c r="OIC2327" s="346"/>
      <c r="OIF2327" s="347"/>
      <c r="OIG2327" s="347"/>
      <c r="OIL2327" s="346"/>
      <c r="OIO2327" s="347"/>
      <c r="OIP2327" s="347"/>
      <c r="OIU2327" s="346"/>
      <c r="OIX2327" s="347"/>
      <c r="OIY2327" s="347"/>
      <c r="OJD2327" s="346"/>
      <c r="OJG2327" s="347"/>
      <c r="OJH2327" s="347"/>
      <c r="OJM2327" s="346"/>
      <c r="OJP2327" s="347"/>
      <c r="OJQ2327" s="347"/>
      <c r="OJV2327" s="346"/>
      <c r="OJY2327" s="347"/>
      <c r="OJZ2327" s="347"/>
      <c r="OKE2327" s="346"/>
      <c r="OKH2327" s="347"/>
      <c r="OKI2327" s="347"/>
      <c r="OKN2327" s="346"/>
      <c r="OKQ2327" s="347"/>
      <c r="OKR2327" s="347"/>
      <c r="OKW2327" s="346"/>
      <c r="OKZ2327" s="347"/>
      <c r="OLA2327" s="347"/>
      <c r="OLF2327" s="346"/>
      <c r="OLI2327" s="347"/>
      <c r="OLJ2327" s="347"/>
      <c r="OLO2327" s="346"/>
      <c r="OLR2327" s="347"/>
      <c r="OLS2327" s="347"/>
      <c r="OLX2327" s="346"/>
      <c r="OMA2327" s="347"/>
      <c r="OMB2327" s="347"/>
      <c r="OMG2327" s="346"/>
      <c r="OMJ2327" s="347"/>
      <c r="OMK2327" s="347"/>
      <c r="OMP2327" s="346"/>
      <c r="OMS2327" s="347"/>
      <c r="OMT2327" s="347"/>
      <c r="OMY2327" s="346"/>
      <c r="ONB2327" s="347"/>
      <c r="ONC2327" s="347"/>
      <c r="ONH2327" s="346"/>
      <c r="ONK2327" s="347"/>
      <c r="ONL2327" s="347"/>
      <c r="ONQ2327" s="346"/>
      <c r="ONT2327" s="347"/>
      <c r="ONU2327" s="347"/>
      <c r="ONZ2327" s="346"/>
      <c r="OOC2327" s="347"/>
      <c r="OOD2327" s="347"/>
      <c r="OOI2327" s="346"/>
      <c r="OOL2327" s="347"/>
      <c r="OOM2327" s="347"/>
      <c r="OOR2327" s="346"/>
      <c r="OOU2327" s="347"/>
      <c r="OOV2327" s="347"/>
      <c r="OPA2327" s="346"/>
      <c r="OPD2327" s="347"/>
      <c r="OPE2327" s="347"/>
      <c r="OPJ2327" s="346"/>
      <c r="OPM2327" s="347"/>
      <c r="OPN2327" s="347"/>
      <c r="OPS2327" s="346"/>
      <c r="OPV2327" s="347"/>
      <c r="OPW2327" s="347"/>
      <c r="OQB2327" s="346"/>
      <c r="OQE2327" s="347"/>
      <c r="OQF2327" s="347"/>
      <c r="OQK2327" s="346"/>
      <c r="OQN2327" s="347"/>
      <c r="OQO2327" s="347"/>
      <c r="OQT2327" s="346"/>
      <c r="OQW2327" s="347"/>
      <c r="OQX2327" s="347"/>
      <c r="ORC2327" s="346"/>
      <c r="ORF2327" s="347"/>
      <c r="ORG2327" s="347"/>
      <c r="ORL2327" s="346"/>
      <c r="ORO2327" s="347"/>
      <c r="ORP2327" s="347"/>
      <c r="ORU2327" s="346"/>
      <c r="ORX2327" s="347"/>
      <c r="ORY2327" s="347"/>
      <c r="OSD2327" s="346"/>
      <c r="OSG2327" s="347"/>
      <c r="OSH2327" s="347"/>
      <c r="OSM2327" s="346"/>
      <c r="OSP2327" s="347"/>
      <c r="OSQ2327" s="347"/>
      <c r="OSV2327" s="346"/>
      <c r="OSY2327" s="347"/>
      <c r="OSZ2327" s="347"/>
      <c r="OTE2327" s="346"/>
      <c r="OTH2327" s="347"/>
      <c r="OTI2327" s="347"/>
      <c r="OTN2327" s="346"/>
      <c r="OTQ2327" s="347"/>
      <c r="OTR2327" s="347"/>
      <c r="OTW2327" s="346"/>
      <c r="OTZ2327" s="347"/>
      <c r="OUA2327" s="347"/>
      <c r="OUF2327" s="346"/>
      <c r="OUI2327" s="347"/>
      <c r="OUJ2327" s="347"/>
      <c r="OUO2327" s="346"/>
      <c r="OUR2327" s="347"/>
      <c r="OUS2327" s="347"/>
      <c r="OUX2327" s="346"/>
      <c r="OVA2327" s="347"/>
      <c r="OVB2327" s="347"/>
      <c r="OVG2327" s="346"/>
      <c r="OVJ2327" s="347"/>
      <c r="OVK2327" s="347"/>
      <c r="OVP2327" s="346"/>
      <c r="OVS2327" s="347"/>
      <c r="OVT2327" s="347"/>
      <c r="OVY2327" s="346"/>
      <c r="OWB2327" s="347"/>
      <c r="OWC2327" s="347"/>
      <c r="OWH2327" s="346"/>
      <c r="OWK2327" s="347"/>
      <c r="OWL2327" s="347"/>
      <c r="OWQ2327" s="346"/>
      <c r="OWT2327" s="347"/>
      <c r="OWU2327" s="347"/>
      <c r="OWZ2327" s="346"/>
      <c r="OXC2327" s="347"/>
      <c r="OXD2327" s="347"/>
      <c r="OXI2327" s="346"/>
      <c r="OXL2327" s="347"/>
      <c r="OXM2327" s="347"/>
      <c r="OXR2327" s="346"/>
      <c r="OXU2327" s="347"/>
      <c r="OXV2327" s="347"/>
      <c r="OYA2327" s="346"/>
      <c r="OYD2327" s="347"/>
      <c r="OYE2327" s="347"/>
      <c r="OYJ2327" s="346"/>
      <c r="OYM2327" s="347"/>
      <c r="OYN2327" s="347"/>
      <c r="OYS2327" s="346"/>
      <c r="OYV2327" s="347"/>
      <c r="OYW2327" s="347"/>
      <c r="OZB2327" s="346"/>
      <c r="OZE2327" s="347"/>
      <c r="OZF2327" s="347"/>
      <c r="OZK2327" s="346"/>
      <c r="OZN2327" s="347"/>
      <c r="OZO2327" s="347"/>
      <c r="OZT2327" s="346"/>
      <c r="OZW2327" s="347"/>
      <c r="OZX2327" s="347"/>
      <c r="PAC2327" s="346"/>
      <c r="PAF2327" s="347"/>
      <c r="PAG2327" s="347"/>
      <c r="PAL2327" s="346"/>
      <c r="PAO2327" s="347"/>
      <c r="PAP2327" s="347"/>
      <c r="PAU2327" s="346"/>
      <c r="PAX2327" s="347"/>
      <c r="PAY2327" s="347"/>
      <c r="PBD2327" s="346"/>
      <c r="PBG2327" s="347"/>
      <c r="PBH2327" s="347"/>
      <c r="PBM2327" s="346"/>
      <c r="PBP2327" s="347"/>
      <c r="PBQ2327" s="347"/>
      <c r="PBV2327" s="346"/>
      <c r="PBY2327" s="347"/>
      <c r="PBZ2327" s="347"/>
      <c r="PCE2327" s="346"/>
      <c r="PCH2327" s="347"/>
      <c r="PCI2327" s="347"/>
      <c r="PCN2327" s="346"/>
      <c r="PCQ2327" s="347"/>
      <c r="PCR2327" s="347"/>
      <c r="PCW2327" s="346"/>
      <c r="PCZ2327" s="347"/>
      <c r="PDA2327" s="347"/>
      <c r="PDF2327" s="346"/>
      <c r="PDI2327" s="347"/>
      <c r="PDJ2327" s="347"/>
      <c r="PDO2327" s="346"/>
      <c r="PDR2327" s="347"/>
      <c r="PDS2327" s="347"/>
      <c r="PDX2327" s="346"/>
      <c r="PEA2327" s="347"/>
      <c r="PEB2327" s="347"/>
      <c r="PEG2327" s="346"/>
      <c r="PEJ2327" s="347"/>
      <c r="PEK2327" s="347"/>
      <c r="PEP2327" s="346"/>
      <c r="PES2327" s="347"/>
      <c r="PET2327" s="347"/>
      <c r="PEY2327" s="346"/>
      <c r="PFB2327" s="347"/>
      <c r="PFC2327" s="347"/>
      <c r="PFH2327" s="346"/>
      <c r="PFK2327" s="347"/>
      <c r="PFL2327" s="347"/>
      <c r="PFQ2327" s="346"/>
      <c r="PFT2327" s="347"/>
      <c r="PFU2327" s="347"/>
      <c r="PFZ2327" s="346"/>
      <c r="PGC2327" s="347"/>
      <c r="PGD2327" s="347"/>
      <c r="PGI2327" s="346"/>
      <c r="PGL2327" s="347"/>
      <c r="PGM2327" s="347"/>
      <c r="PGR2327" s="346"/>
      <c r="PGU2327" s="347"/>
      <c r="PGV2327" s="347"/>
      <c r="PHA2327" s="346"/>
      <c r="PHD2327" s="347"/>
      <c r="PHE2327" s="347"/>
      <c r="PHJ2327" s="346"/>
      <c r="PHM2327" s="347"/>
      <c r="PHN2327" s="347"/>
      <c r="PHS2327" s="346"/>
      <c r="PHV2327" s="347"/>
      <c r="PHW2327" s="347"/>
      <c r="PIB2327" s="346"/>
      <c r="PIE2327" s="347"/>
      <c r="PIF2327" s="347"/>
      <c r="PIK2327" s="346"/>
      <c r="PIN2327" s="347"/>
      <c r="PIO2327" s="347"/>
      <c r="PIT2327" s="346"/>
      <c r="PIW2327" s="347"/>
      <c r="PIX2327" s="347"/>
      <c r="PJC2327" s="346"/>
      <c r="PJF2327" s="347"/>
      <c r="PJG2327" s="347"/>
      <c r="PJL2327" s="346"/>
      <c r="PJO2327" s="347"/>
      <c r="PJP2327" s="347"/>
      <c r="PJU2327" s="346"/>
      <c r="PJX2327" s="347"/>
      <c r="PJY2327" s="347"/>
      <c r="PKD2327" s="346"/>
      <c r="PKG2327" s="347"/>
      <c r="PKH2327" s="347"/>
      <c r="PKM2327" s="346"/>
      <c r="PKP2327" s="347"/>
      <c r="PKQ2327" s="347"/>
      <c r="PKV2327" s="346"/>
      <c r="PKY2327" s="347"/>
      <c r="PKZ2327" s="347"/>
      <c r="PLE2327" s="346"/>
      <c r="PLH2327" s="347"/>
      <c r="PLI2327" s="347"/>
      <c r="PLN2327" s="346"/>
      <c r="PLQ2327" s="347"/>
      <c r="PLR2327" s="347"/>
      <c r="PLW2327" s="346"/>
      <c r="PLZ2327" s="347"/>
      <c r="PMA2327" s="347"/>
      <c r="PMF2327" s="346"/>
      <c r="PMI2327" s="347"/>
      <c r="PMJ2327" s="347"/>
      <c r="PMO2327" s="346"/>
      <c r="PMR2327" s="347"/>
      <c r="PMS2327" s="347"/>
      <c r="PMX2327" s="346"/>
      <c r="PNA2327" s="347"/>
      <c r="PNB2327" s="347"/>
      <c r="PNG2327" s="346"/>
      <c r="PNJ2327" s="347"/>
      <c r="PNK2327" s="347"/>
      <c r="PNP2327" s="346"/>
      <c r="PNS2327" s="347"/>
      <c r="PNT2327" s="347"/>
      <c r="PNY2327" s="346"/>
      <c r="POB2327" s="347"/>
      <c r="POC2327" s="347"/>
      <c r="POH2327" s="346"/>
      <c r="POK2327" s="347"/>
      <c r="POL2327" s="347"/>
      <c r="POQ2327" s="346"/>
      <c r="POT2327" s="347"/>
      <c r="POU2327" s="347"/>
      <c r="POZ2327" s="346"/>
      <c r="PPC2327" s="347"/>
      <c r="PPD2327" s="347"/>
      <c r="PPI2327" s="346"/>
      <c r="PPL2327" s="347"/>
      <c r="PPM2327" s="347"/>
      <c r="PPR2327" s="346"/>
      <c r="PPU2327" s="347"/>
      <c r="PPV2327" s="347"/>
      <c r="PQA2327" s="346"/>
      <c r="PQD2327" s="347"/>
      <c r="PQE2327" s="347"/>
      <c r="PQJ2327" s="346"/>
      <c r="PQM2327" s="347"/>
      <c r="PQN2327" s="347"/>
      <c r="PQS2327" s="346"/>
      <c r="PQV2327" s="347"/>
      <c r="PQW2327" s="347"/>
      <c r="PRB2327" s="346"/>
      <c r="PRE2327" s="347"/>
      <c r="PRF2327" s="347"/>
      <c r="PRK2327" s="346"/>
      <c r="PRN2327" s="347"/>
      <c r="PRO2327" s="347"/>
      <c r="PRT2327" s="346"/>
      <c r="PRW2327" s="347"/>
      <c r="PRX2327" s="347"/>
      <c r="PSC2327" s="346"/>
      <c r="PSF2327" s="347"/>
      <c r="PSG2327" s="347"/>
      <c r="PSL2327" s="346"/>
      <c r="PSO2327" s="347"/>
      <c r="PSP2327" s="347"/>
      <c r="PSU2327" s="346"/>
      <c r="PSX2327" s="347"/>
      <c r="PSY2327" s="347"/>
      <c r="PTD2327" s="346"/>
      <c r="PTG2327" s="347"/>
      <c r="PTH2327" s="347"/>
      <c r="PTM2327" s="346"/>
      <c r="PTP2327" s="347"/>
      <c r="PTQ2327" s="347"/>
      <c r="PTV2327" s="346"/>
      <c r="PTY2327" s="347"/>
      <c r="PTZ2327" s="347"/>
      <c r="PUE2327" s="346"/>
      <c r="PUH2327" s="347"/>
      <c r="PUI2327" s="347"/>
      <c r="PUN2327" s="346"/>
      <c r="PUQ2327" s="347"/>
      <c r="PUR2327" s="347"/>
      <c r="PUW2327" s="346"/>
      <c r="PUZ2327" s="347"/>
      <c r="PVA2327" s="347"/>
      <c r="PVF2327" s="346"/>
      <c r="PVI2327" s="347"/>
      <c r="PVJ2327" s="347"/>
      <c r="PVO2327" s="346"/>
      <c r="PVR2327" s="347"/>
      <c r="PVS2327" s="347"/>
      <c r="PVX2327" s="346"/>
      <c r="PWA2327" s="347"/>
      <c r="PWB2327" s="347"/>
      <c r="PWG2327" s="346"/>
      <c r="PWJ2327" s="347"/>
      <c r="PWK2327" s="347"/>
      <c r="PWP2327" s="346"/>
      <c r="PWS2327" s="347"/>
      <c r="PWT2327" s="347"/>
      <c r="PWY2327" s="346"/>
      <c r="PXB2327" s="347"/>
      <c r="PXC2327" s="347"/>
      <c r="PXH2327" s="346"/>
      <c r="PXK2327" s="347"/>
      <c r="PXL2327" s="347"/>
      <c r="PXQ2327" s="346"/>
      <c r="PXT2327" s="347"/>
      <c r="PXU2327" s="347"/>
      <c r="PXZ2327" s="346"/>
      <c r="PYC2327" s="347"/>
      <c r="PYD2327" s="347"/>
      <c r="PYI2327" s="346"/>
      <c r="PYL2327" s="347"/>
      <c r="PYM2327" s="347"/>
      <c r="PYR2327" s="346"/>
      <c r="PYU2327" s="347"/>
      <c r="PYV2327" s="347"/>
      <c r="PZA2327" s="346"/>
      <c r="PZD2327" s="347"/>
      <c r="PZE2327" s="347"/>
      <c r="PZJ2327" s="346"/>
      <c r="PZM2327" s="347"/>
      <c r="PZN2327" s="347"/>
      <c r="PZS2327" s="346"/>
      <c r="PZV2327" s="347"/>
      <c r="PZW2327" s="347"/>
      <c r="QAB2327" s="346"/>
      <c r="QAE2327" s="347"/>
      <c r="QAF2327" s="347"/>
      <c r="QAK2327" s="346"/>
      <c r="QAN2327" s="347"/>
      <c r="QAO2327" s="347"/>
      <c r="QAT2327" s="346"/>
      <c r="QAW2327" s="347"/>
      <c r="QAX2327" s="347"/>
      <c r="QBC2327" s="346"/>
      <c r="QBF2327" s="347"/>
      <c r="QBG2327" s="347"/>
      <c r="QBL2327" s="346"/>
      <c r="QBO2327" s="347"/>
      <c r="QBP2327" s="347"/>
      <c r="QBU2327" s="346"/>
      <c r="QBX2327" s="347"/>
      <c r="QBY2327" s="347"/>
      <c r="QCD2327" s="346"/>
      <c r="QCG2327" s="347"/>
      <c r="QCH2327" s="347"/>
      <c r="QCM2327" s="346"/>
      <c r="QCP2327" s="347"/>
      <c r="QCQ2327" s="347"/>
      <c r="QCV2327" s="346"/>
      <c r="QCY2327" s="347"/>
      <c r="QCZ2327" s="347"/>
      <c r="QDE2327" s="346"/>
      <c r="QDH2327" s="347"/>
      <c r="QDI2327" s="347"/>
      <c r="QDN2327" s="346"/>
      <c r="QDQ2327" s="347"/>
      <c r="QDR2327" s="347"/>
      <c r="QDW2327" s="346"/>
      <c r="QDZ2327" s="347"/>
      <c r="QEA2327" s="347"/>
      <c r="QEF2327" s="346"/>
      <c r="QEI2327" s="347"/>
      <c r="QEJ2327" s="347"/>
      <c r="QEO2327" s="346"/>
      <c r="QER2327" s="347"/>
      <c r="QES2327" s="347"/>
      <c r="QEX2327" s="346"/>
      <c r="QFA2327" s="347"/>
      <c r="QFB2327" s="347"/>
      <c r="QFG2327" s="346"/>
      <c r="QFJ2327" s="347"/>
      <c r="QFK2327" s="347"/>
      <c r="QFP2327" s="346"/>
      <c r="QFS2327" s="347"/>
      <c r="QFT2327" s="347"/>
      <c r="QFY2327" s="346"/>
      <c r="QGB2327" s="347"/>
      <c r="QGC2327" s="347"/>
      <c r="QGH2327" s="346"/>
      <c r="QGK2327" s="347"/>
      <c r="QGL2327" s="347"/>
      <c r="QGQ2327" s="346"/>
      <c r="QGT2327" s="347"/>
      <c r="QGU2327" s="347"/>
      <c r="QGZ2327" s="346"/>
      <c r="QHC2327" s="347"/>
      <c r="QHD2327" s="347"/>
      <c r="QHI2327" s="346"/>
      <c r="QHL2327" s="347"/>
      <c r="QHM2327" s="347"/>
      <c r="QHR2327" s="346"/>
      <c r="QHU2327" s="347"/>
      <c r="QHV2327" s="347"/>
      <c r="QIA2327" s="346"/>
      <c r="QID2327" s="347"/>
      <c r="QIE2327" s="347"/>
      <c r="QIJ2327" s="346"/>
      <c r="QIM2327" s="347"/>
      <c r="QIN2327" s="347"/>
      <c r="QIS2327" s="346"/>
      <c r="QIV2327" s="347"/>
      <c r="QIW2327" s="347"/>
      <c r="QJB2327" s="346"/>
      <c r="QJE2327" s="347"/>
      <c r="QJF2327" s="347"/>
      <c r="QJK2327" s="346"/>
      <c r="QJN2327" s="347"/>
      <c r="QJO2327" s="347"/>
      <c r="QJT2327" s="346"/>
      <c r="QJW2327" s="347"/>
      <c r="QJX2327" s="347"/>
      <c r="QKC2327" s="346"/>
      <c r="QKF2327" s="347"/>
      <c r="QKG2327" s="347"/>
      <c r="QKL2327" s="346"/>
      <c r="QKO2327" s="347"/>
      <c r="QKP2327" s="347"/>
      <c r="QKU2327" s="346"/>
      <c r="QKX2327" s="347"/>
      <c r="QKY2327" s="347"/>
      <c r="QLD2327" s="346"/>
      <c r="QLG2327" s="347"/>
      <c r="QLH2327" s="347"/>
      <c r="QLM2327" s="346"/>
      <c r="QLP2327" s="347"/>
      <c r="QLQ2327" s="347"/>
      <c r="QLV2327" s="346"/>
      <c r="QLY2327" s="347"/>
      <c r="QLZ2327" s="347"/>
      <c r="QME2327" s="346"/>
      <c r="QMH2327" s="347"/>
      <c r="QMI2327" s="347"/>
      <c r="QMN2327" s="346"/>
      <c r="QMQ2327" s="347"/>
      <c r="QMR2327" s="347"/>
      <c r="QMW2327" s="346"/>
      <c r="QMZ2327" s="347"/>
      <c r="QNA2327" s="347"/>
      <c r="QNF2327" s="346"/>
      <c r="QNI2327" s="347"/>
      <c r="QNJ2327" s="347"/>
      <c r="QNO2327" s="346"/>
      <c r="QNR2327" s="347"/>
      <c r="QNS2327" s="347"/>
      <c r="QNX2327" s="346"/>
      <c r="QOA2327" s="347"/>
      <c r="QOB2327" s="347"/>
      <c r="QOG2327" s="346"/>
      <c r="QOJ2327" s="347"/>
      <c r="QOK2327" s="347"/>
      <c r="QOP2327" s="346"/>
      <c r="QOS2327" s="347"/>
      <c r="QOT2327" s="347"/>
      <c r="QOY2327" s="346"/>
      <c r="QPB2327" s="347"/>
      <c r="QPC2327" s="347"/>
      <c r="QPH2327" s="346"/>
      <c r="QPK2327" s="347"/>
      <c r="QPL2327" s="347"/>
      <c r="QPQ2327" s="346"/>
      <c r="QPT2327" s="347"/>
      <c r="QPU2327" s="347"/>
      <c r="QPZ2327" s="346"/>
      <c r="QQC2327" s="347"/>
      <c r="QQD2327" s="347"/>
      <c r="QQI2327" s="346"/>
      <c r="QQL2327" s="347"/>
      <c r="QQM2327" s="347"/>
      <c r="QQR2327" s="346"/>
      <c r="QQU2327" s="347"/>
      <c r="QQV2327" s="347"/>
      <c r="QRA2327" s="346"/>
      <c r="QRD2327" s="347"/>
      <c r="QRE2327" s="347"/>
      <c r="QRJ2327" s="346"/>
      <c r="QRM2327" s="347"/>
      <c r="QRN2327" s="347"/>
      <c r="QRS2327" s="346"/>
      <c r="QRV2327" s="347"/>
      <c r="QRW2327" s="347"/>
      <c r="QSB2327" s="346"/>
      <c r="QSE2327" s="347"/>
      <c r="QSF2327" s="347"/>
      <c r="QSK2327" s="346"/>
      <c r="QSN2327" s="347"/>
      <c r="QSO2327" s="347"/>
      <c r="QST2327" s="346"/>
      <c r="QSW2327" s="347"/>
      <c r="QSX2327" s="347"/>
      <c r="QTC2327" s="346"/>
      <c r="QTF2327" s="347"/>
      <c r="QTG2327" s="347"/>
      <c r="QTL2327" s="346"/>
      <c r="QTO2327" s="347"/>
      <c r="QTP2327" s="347"/>
      <c r="QTU2327" s="346"/>
      <c r="QTX2327" s="347"/>
      <c r="QTY2327" s="347"/>
      <c r="QUD2327" s="346"/>
      <c r="QUG2327" s="347"/>
      <c r="QUH2327" s="347"/>
      <c r="QUM2327" s="346"/>
      <c r="QUP2327" s="347"/>
      <c r="QUQ2327" s="347"/>
      <c r="QUV2327" s="346"/>
      <c r="QUY2327" s="347"/>
      <c r="QUZ2327" s="347"/>
      <c r="QVE2327" s="346"/>
      <c r="QVH2327" s="347"/>
      <c r="QVI2327" s="347"/>
      <c r="QVN2327" s="346"/>
      <c r="QVQ2327" s="347"/>
      <c r="QVR2327" s="347"/>
      <c r="QVW2327" s="346"/>
      <c r="QVZ2327" s="347"/>
      <c r="QWA2327" s="347"/>
      <c r="QWF2327" s="346"/>
      <c r="QWI2327" s="347"/>
      <c r="QWJ2327" s="347"/>
      <c r="QWO2327" s="346"/>
      <c r="QWR2327" s="347"/>
      <c r="QWS2327" s="347"/>
      <c r="QWX2327" s="346"/>
      <c r="QXA2327" s="347"/>
      <c r="QXB2327" s="347"/>
      <c r="QXG2327" s="346"/>
      <c r="QXJ2327" s="347"/>
      <c r="QXK2327" s="347"/>
      <c r="QXP2327" s="346"/>
      <c r="QXS2327" s="347"/>
      <c r="QXT2327" s="347"/>
      <c r="QXY2327" s="346"/>
      <c r="QYB2327" s="347"/>
      <c r="QYC2327" s="347"/>
      <c r="QYH2327" s="346"/>
      <c r="QYK2327" s="347"/>
      <c r="QYL2327" s="347"/>
      <c r="QYQ2327" s="346"/>
      <c r="QYT2327" s="347"/>
      <c r="QYU2327" s="347"/>
      <c r="QYZ2327" s="346"/>
      <c r="QZC2327" s="347"/>
      <c r="QZD2327" s="347"/>
      <c r="QZI2327" s="346"/>
      <c r="QZL2327" s="347"/>
      <c r="QZM2327" s="347"/>
      <c r="QZR2327" s="346"/>
      <c r="QZU2327" s="347"/>
      <c r="QZV2327" s="347"/>
      <c r="RAA2327" s="346"/>
      <c r="RAD2327" s="347"/>
      <c r="RAE2327" s="347"/>
      <c r="RAJ2327" s="346"/>
      <c r="RAM2327" s="347"/>
      <c r="RAN2327" s="347"/>
      <c r="RAS2327" s="346"/>
      <c r="RAV2327" s="347"/>
      <c r="RAW2327" s="347"/>
      <c r="RBB2327" s="346"/>
      <c r="RBE2327" s="347"/>
      <c r="RBF2327" s="347"/>
      <c r="RBK2327" s="346"/>
      <c r="RBN2327" s="347"/>
      <c r="RBO2327" s="347"/>
      <c r="RBT2327" s="346"/>
      <c r="RBW2327" s="347"/>
      <c r="RBX2327" s="347"/>
      <c r="RCC2327" s="346"/>
      <c r="RCF2327" s="347"/>
      <c r="RCG2327" s="347"/>
      <c r="RCL2327" s="346"/>
      <c r="RCO2327" s="347"/>
      <c r="RCP2327" s="347"/>
      <c r="RCU2327" s="346"/>
      <c r="RCX2327" s="347"/>
      <c r="RCY2327" s="347"/>
      <c r="RDD2327" s="346"/>
      <c r="RDG2327" s="347"/>
      <c r="RDH2327" s="347"/>
      <c r="RDM2327" s="346"/>
      <c r="RDP2327" s="347"/>
      <c r="RDQ2327" s="347"/>
      <c r="RDV2327" s="346"/>
      <c r="RDY2327" s="347"/>
      <c r="RDZ2327" s="347"/>
      <c r="REE2327" s="346"/>
      <c r="REH2327" s="347"/>
      <c r="REI2327" s="347"/>
      <c r="REN2327" s="346"/>
      <c r="REQ2327" s="347"/>
      <c r="RER2327" s="347"/>
      <c r="REW2327" s="346"/>
      <c r="REZ2327" s="347"/>
      <c r="RFA2327" s="347"/>
      <c r="RFF2327" s="346"/>
      <c r="RFI2327" s="347"/>
      <c r="RFJ2327" s="347"/>
      <c r="RFO2327" s="346"/>
      <c r="RFR2327" s="347"/>
      <c r="RFS2327" s="347"/>
      <c r="RFX2327" s="346"/>
      <c r="RGA2327" s="347"/>
      <c r="RGB2327" s="347"/>
      <c r="RGG2327" s="346"/>
      <c r="RGJ2327" s="347"/>
      <c r="RGK2327" s="347"/>
      <c r="RGP2327" s="346"/>
      <c r="RGS2327" s="347"/>
      <c r="RGT2327" s="347"/>
      <c r="RGY2327" s="346"/>
      <c r="RHB2327" s="347"/>
      <c r="RHC2327" s="347"/>
      <c r="RHH2327" s="346"/>
      <c r="RHK2327" s="347"/>
      <c r="RHL2327" s="347"/>
      <c r="RHQ2327" s="346"/>
      <c r="RHT2327" s="347"/>
      <c r="RHU2327" s="347"/>
      <c r="RHZ2327" s="346"/>
      <c r="RIC2327" s="347"/>
      <c r="RID2327" s="347"/>
      <c r="RII2327" s="346"/>
      <c r="RIL2327" s="347"/>
      <c r="RIM2327" s="347"/>
      <c r="RIR2327" s="346"/>
      <c r="RIU2327" s="347"/>
      <c r="RIV2327" s="347"/>
      <c r="RJA2327" s="346"/>
      <c r="RJD2327" s="347"/>
      <c r="RJE2327" s="347"/>
      <c r="RJJ2327" s="346"/>
      <c r="RJM2327" s="347"/>
      <c r="RJN2327" s="347"/>
      <c r="RJS2327" s="346"/>
      <c r="RJV2327" s="347"/>
      <c r="RJW2327" s="347"/>
      <c r="RKB2327" s="346"/>
      <c r="RKE2327" s="347"/>
      <c r="RKF2327" s="347"/>
      <c r="RKK2327" s="346"/>
      <c r="RKN2327" s="347"/>
      <c r="RKO2327" s="347"/>
      <c r="RKT2327" s="346"/>
      <c r="RKW2327" s="347"/>
      <c r="RKX2327" s="347"/>
      <c r="RLC2327" s="346"/>
      <c r="RLF2327" s="347"/>
      <c r="RLG2327" s="347"/>
      <c r="RLL2327" s="346"/>
      <c r="RLO2327" s="347"/>
      <c r="RLP2327" s="347"/>
      <c r="RLU2327" s="346"/>
      <c r="RLX2327" s="347"/>
      <c r="RLY2327" s="347"/>
      <c r="RMD2327" s="346"/>
      <c r="RMG2327" s="347"/>
      <c r="RMH2327" s="347"/>
      <c r="RMM2327" s="346"/>
      <c r="RMP2327" s="347"/>
      <c r="RMQ2327" s="347"/>
      <c r="RMV2327" s="346"/>
      <c r="RMY2327" s="347"/>
      <c r="RMZ2327" s="347"/>
      <c r="RNE2327" s="346"/>
      <c r="RNH2327" s="347"/>
      <c r="RNI2327" s="347"/>
      <c r="RNN2327" s="346"/>
      <c r="RNQ2327" s="347"/>
      <c r="RNR2327" s="347"/>
      <c r="RNW2327" s="346"/>
      <c r="RNZ2327" s="347"/>
      <c r="ROA2327" s="347"/>
      <c r="ROF2327" s="346"/>
      <c r="ROI2327" s="347"/>
      <c r="ROJ2327" s="347"/>
      <c r="ROO2327" s="346"/>
      <c r="ROR2327" s="347"/>
      <c r="ROS2327" s="347"/>
      <c r="ROX2327" s="346"/>
      <c r="RPA2327" s="347"/>
      <c r="RPB2327" s="347"/>
      <c r="RPG2327" s="346"/>
      <c r="RPJ2327" s="347"/>
      <c r="RPK2327" s="347"/>
      <c r="RPP2327" s="346"/>
      <c r="RPS2327" s="347"/>
      <c r="RPT2327" s="347"/>
      <c r="RPY2327" s="346"/>
      <c r="RQB2327" s="347"/>
      <c r="RQC2327" s="347"/>
      <c r="RQH2327" s="346"/>
      <c r="RQK2327" s="347"/>
      <c r="RQL2327" s="347"/>
      <c r="RQQ2327" s="346"/>
      <c r="RQT2327" s="347"/>
      <c r="RQU2327" s="347"/>
      <c r="RQZ2327" s="346"/>
      <c r="RRC2327" s="347"/>
      <c r="RRD2327" s="347"/>
      <c r="RRI2327" s="346"/>
      <c r="RRL2327" s="347"/>
      <c r="RRM2327" s="347"/>
      <c r="RRR2327" s="346"/>
      <c r="RRU2327" s="347"/>
      <c r="RRV2327" s="347"/>
      <c r="RSA2327" s="346"/>
      <c r="RSD2327" s="347"/>
      <c r="RSE2327" s="347"/>
      <c r="RSJ2327" s="346"/>
      <c r="RSM2327" s="347"/>
      <c r="RSN2327" s="347"/>
      <c r="RSS2327" s="346"/>
      <c r="RSV2327" s="347"/>
      <c r="RSW2327" s="347"/>
      <c r="RTB2327" s="346"/>
      <c r="RTE2327" s="347"/>
      <c r="RTF2327" s="347"/>
      <c r="RTK2327" s="346"/>
      <c r="RTN2327" s="347"/>
      <c r="RTO2327" s="347"/>
      <c r="RTT2327" s="346"/>
      <c r="RTW2327" s="347"/>
      <c r="RTX2327" s="347"/>
      <c r="RUC2327" s="346"/>
      <c r="RUF2327" s="347"/>
      <c r="RUG2327" s="347"/>
      <c r="RUL2327" s="346"/>
      <c r="RUO2327" s="347"/>
      <c r="RUP2327" s="347"/>
      <c r="RUU2327" s="346"/>
      <c r="RUX2327" s="347"/>
      <c r="RUY2327" s="347"/>
      <c r="RVD2327" s="346"/>
      <c r="RVG2327" s="347"/>
      <c r="RVH2327" s="347"/>
      <c r="RVM2327" s="346"/>
      <c r="RVP2327" s="347"/>
      <c r="RVQ2327" s="347"/>
      <c r="RVV2327" s="346"/>
      <c r="RVY2327" s="347"/>
      <c r="RVZ2327" s="347"/>
      <c r="RWE2327" s="346"/>
      <c r="RWH2327" s="347"/>
      <c r="RWI2327" s="347"/>
      <c r="RWN2327" s="346"/>
      <c r="RWQ2327" s="347"/>
      <c r="RWR2327" s="347"/>
      <c r="RWW2327" s="346"/>
      <c r="RWZ2327" s="347"/>
      <c r="RXA2327" s="347"/>
      <c r="RXF2327" s="346"/>
      <c r="RXI2327" s="347"/>
      <c r="RXJ2327" s="347"/>
      <c r="RXO2327" s="346"/>
      <c r="RXR2327" s="347"/>
      <c r="RXS2327" s="347"/>
      <c r="RXX2327" s="346"/>
      <c r="RYA2327" s="347"/>
      <c r="RYB2327" s="347"/>
      <c r="RYG2327" s="346"/>
      <c r="RYJ2327" s="347"/>
      <c r="RYK2327" s="347"/>
      <c r="RYP2327" s="346"/>
      <c r="RYS2327" s="347"/>
      <c r="RYT2327" s="347"/>
      <c r="RYY2327" s="346"/>
      <c r="RZB2327" s="347"/>
      <c r="RZC2327" s="347"/>
      <c r="RZH2327" s="346"/>
      <c r="RZK2327" s="347"/>
      <c r="RZL2327" s="347"/>
      <c r="RZQ2327" s="346"/>
      <c r="RZT2327" s="347"/>
      <c r="RZU2327" s="347"/>
      <c r="RZZ2327" s="346"/>
      <c r="SAC2327" s="347"/>
      <c r="SAD2327" s="347"/>
      <c r="SAI2327" s="346"/>
      <c r="SAL2327" s="347"/>
      <c r="SAM2327" s="347"/>
      <c r="SAR2327" s="346"/>
      <c r="SAU2327" s="347"/>
      <c r="SAV2327" s="347"/>
      <c r="SBA2327" s="346"/>
      <c r="SBD2327" s="347"/>
      <c r="SBE2327" s="347"/>
      <c r="SBJ2327" s="346"/>
      <c r="SBM2327" s="347"/>
      <c r="SBN2327" s="347"/>
      <c r="SBS2327" s="346"/>
      <c r="SBV2327" s="347"/>
      <c r="SBW2327" s="347"/>
      <c r="SCB2327" s="346"/>
      <c r="SCE2327" s="347"/>
      <c r="SCF2327" s="347"/>
      <c r="SCK2327" s="346"/>
      <c r="SCN2327" s="347"/>
      <c r="SCO2327" s="347"/>
      <c r="SCT2327" s="346"/>
      <c r="SCW2327" s="347"/>
      <c r="SCX2327" s="347"/>
      <c r="SDC2327" s="346"/>
      <c r="SDF2327" s="347"/>
      <c r="SDG2327" s="347"/>
      <c r="SDL2327" s="346"/>
      <c r="SDO2327" s="347"/>
      <c r="SDP2327" s="347"/>
      <c r="SDU2327" s="346"/>
      <c r="SDX2327" s="347"/>
      <c r="SDY2327" s="347"/>
      <c r="SED2327" s="346"/>
      <c r="SEG2327" s="347"/>
      <c r="SEH2327" s="347"/>
      <c r="SEM2327" s="346"/>
      <c r="SEP2327" s="347"/>
      <c r="SEQ2327" s="347"/>
      <c r="SEV2327" s="346"/>
      <c r="SEY2327" s="347"/>
      <c r="SEZ2327" s="347"/>
      <c r="SFE2327" s="346"/>
      <c r="SFH2327" s="347"/>
      <c r="SFI2327" s="347"/>
      <c r="SFN2327" s="346"/>
      <c r="SFQ2327" s="347"/>
      <c r="SFR2327" s="347"/>
      <c r="SFW2327" s="346"/>
      <c r="SFZ2327" s="347"/>
      <c r="SGA2327" s="347"/>
      <c r="SGF2327" s="346"/>
      <c r="SGI2327" s="347"/>
      <c r="SGJ2327" s="347"/>
      <c r="SGO2327" s="346"/>
      <c r="SGR2327" s="347"/>
      <c r="SGS2327" s="347"/>
      <c r="SGX2327" s="346"/>
      <c r="SHA2327" s="347"/>
      <c r="SHB2327" s="347"/>
      <c r="SHG2327" s="346"/>
      <c r="SHJ2327" s="347"/>
      <c r="SHK2327" s="347"/>
      <c r="SHP2327" s="346"/>
      <c r="SHS2327" s="347"/>
      <c r="SHT2327" s="347"/>
      <c r="SHY2327" s="346"/>
      <c r="SIB2327" s="347"/>
      <c r="SIC2327" s="347"/>
      <c r="SIH2327" s="346"/>
      <c r="SIK2327" s="347"/>
      <c r="SIL2327" s="347"/>
      <c r="SIQ2327" s="346"/>
      <c r="SIT2327" s="347"/>
      <c r="SIU2327" s="347"/>
      <c r="SIZ2327" s="346"/>
      <c r="SJC2327" s="347"/>
      <c r="SJD2327" s="347"/>
      <c r="SJI2327" s="346"/>
      <c r="SJL2327" s="347"/>
      <c r="SJM2327" s="347"/>
      <c r="SJR2327" s="346"/>
      <c r="SJU2327" s="347"/>
      <c r="SJV2327" s="347"/>
      <c r="SKA2327" s="346"/>
      <c r="SKD2327" s="347"/>
      <c r="SKE2327" s="347"/>
      <c r="SKJ2327" s="346"/>
      <c r="SKM2327" s="347"/>
      <c r="SKN2327" s="347"/>
      <c r="SKS2327" s="346"/>
      <c r="SKV2327" s="347"/>
      <c r="SKW2327" s="347"/>
      <c r="SLB2327" s="346"/>
      <c r="SLE2327" s="347"/>
      <c r="SLF2327" s="347"/>
      <c r="SLK2327" s="346"/>
      <c r="SLN2327" s="347"/>
      <c r="SLO2327" s="347"/>
      <c r="SLT2327" s="346"/>
      <c r="SLW2327" s="347"/>
      <c r="SLX2327" s="347"/>
      <c r="SMC2327" s="346"/>
      <c r="SMF2327" s="347"/>
      <c r="SMG2327" s="347"/>
      <c r="SML2327" s="346"/>
      <c r="SMO2327" s="347"/>
      <c r="SMP2327" s="347"/>
      <c r="SMU2327" s="346"/>
      <c r="SMX2327" s="347"/>
      <c r="SMY2327" s="347"/>
      <c r="SND2327" s="346"/>
      <c r="SNG2327" s="347"/>
      <c r="SNH2327" s="347"/>
      <c r="SNM2327" s="346"/>
      <c r="SNP2327" s="347"/>
      <c r="SNQ2327" s="347"/>
      <c r="SNV2327" s="346"/>
      <c r="SNY2327" s="347"/>
      <c r="SNZ2327" s="347"/>
      <c r="SOE2327" s="346"/>
      <c r="SOH2327" s="347"/>
      <c r="SOI2327" s="347"/>
      <c r="SON2327" s="346"/>
      <c r="SOQ2327" s="347"/>
      <c r="SOR2327" s="347"/>
      <c r="SOW2327" s="346"/>
      <c r="SOZ2327" s="347"/>
      <c r="SPA2327" s="347"/>
      <c r="SPF2327" s="346"/>
      <c r="SPI2327" s="347"/>
      <c r="SPJ2327" s="347"/>
      <c r="SPO2327" s="346"/>
      <c r="SPR2327" s="347"/>
      <c r="SPS2327" s="347"/>
      <c r="SPX2327" s="346"/>
      <c r="SQA2327" s="347"/>
      <c r="SQB2327" s="347"/>
      <c r="SQG2327" s="346"/>
      <c r="SQJ2327" s="347"/>
      <c r="SQK2327" s="347"/>
      <c r="SQP2327" s="346"/>
      <c r="SQS2327" s="347"/>
      <c r="SQT2327" s="347"/>
      <c r="SQY2327" s="346"/>
      <c r="SRB2327" s="347"/>
      <c r="SRC2327" s="347"/>
      <c r="SRH2327" s="346"/>
      <c r="SRK2327" s="347"/>
      <c r="SRL2327" s="347"/>
      <c r="SRQ2327" s="346"/>
      <c r="SRT2327" s="347"/>
      <c r="SRU2327" s="347"/>
      <c r="SRZ2327" s="346"/>
      <c r="SSC2327" s="347"/>
      <c r="SSD2327" s="347"/>
      <c r="SSI2327" s="346"/>
      <c r="SSL2327" s="347"/>
      <c r="SSM2327" s="347"/>
      <c r="SSR2327" s="346"/>
      <c r="SSU2327" s="347"/>
      <c r="SSV2327" s="347"/>
      <c r="STA2327" s="346"/>
      <c r="STD2327" s="347"/>
      <c r="STE2327" s="347"/>
      <c r="STJ2327" s="346"/>
      <c r="STM2327" s="347"/>
      <c r="STN2327" s="347"/>
      <c r="STS2327" s="346"/>
      <c r="STV2327" s="347"/>
      <c r="STW2327" s="347"/>
      <c r="SUB2327" s="346"/>
      <c r="SUE2327" s="347"/>
      <c r="SUF2327" s="347"/>
      <c r="SUK2327" s="346"/>
      <c r="SUN2327" s="347"/>
      <c r="SUO2327" s="347"/>
      <c r="SUT2327" s="346"/>
      <c r="SUW2327" s="347"/>
      <c r="SUX2327" s="347"/>
      <c r="SVC2327" s="346"/>
      <c r="SVF2327" s="347"/>
      <c r="SVG2327" s="347"/>
      <c r="SVL2327" s="346"/>
      <c r="SVO2327" s="347"/>
      <c r="SVP2327" s="347"/>
      <c r="SVU2327" s="346"/>
      <c r="SVX2327" s="347"/>
      <c r="SVY2327" s="347"/>
      <c r="SWD2327" s="346"/>
      <c r="SWG2327" s="347"/>
      <c r="SWH2327" s="347"/>
      <c r="SWM2327" s="346"/>
      <c r="SWP2327" s="347"/>
      <c r="SWQ2327" s="347"/>
      <c r="SWV2327" s="346"/>
      <c r="SWY2327" s="347"/>
      <c r="SWZ2327" s="347"/>
      <c r="SXE2327" s="346"/>
      <c r="SXH2327" s="347"/>
      <c r="SXI2327" s="347"/>
      <c r="SXN2327" s="346"/>
      <c r="SXQ2327" s="347"/>
      <c r="SXR2327" s="347"/>
      <c r="SXW2327" s="346"/>
      <c r="SXZ2327" s="347"/>
      <c r="SYA2327" s="347"/>
      <c r="SYF2327" s="346"/>
      <c r="SYI2327" s="347"/>
      <c r="SYJ2327" s="347"/>
      <c r="SYO2327" s="346"/>
      <c r="SYR2327" s="347"/>
      <c r="SYS2327" s="347"/>
      <c r="SYX2327" s="346"/>
      <c r="SZA2327" s="347"/>
      <c r="SZB2327" s="347"/>
      <c r="SZG2327" s="346"/>
      <c r="SZJ2327" s="347"/>
      <c r="SZK2327" s="347"/>
      <c r="SZP2327" s="346"/>
      <c r="SZS2327" s="347"/>
      <c r="SZT2327" s="347"/>
      <c r="SZY2327" s="346"/>
      <c r="TAB2327" s="347"/>
      <c r="TAC2327" s="347"/>
      <c r="TAH2327" s="346"/>
      <c r="TAK2327" s="347"/>
      <c r="TAL2327" s="347"/>
      <c r="TAQ2327" s="346"/>
      <c r="TAT2327" s="347"/>
      <c r="TAU2327" s="347"/>
      <c r="TAZ2327" s="346"/>
      <c r="TBC2327" s="347"/>
      <c r="TBD2327" s="347"/>
      <c r="TBI2327" s="346"/>
      <c r="TBL2327" s="347"/>
      <c r="TBM2327" s="347"/>
      <c r="TBR2327" s="346"/>
      <c r="TBU2327" s="347"/>
      <c r="TBV2327" s="347"/>
      <c r="TCA2327" s="346"/>
      <c r="TCD2327" s="347"/>
      <c r="TCE2327" s="347"/>
      <c r="TCJ2327" s="346"/>
      <c r="TCM2327" s="347"/>
      <c r="TCN2327" s="347"/>
      <c r="TCS2327" s="346"/>
      <c r="TCV2327" s="347"/>
      <c r="TCW2327" s="347"/>
      <c r="TDB2327" s="346"/>
      <c r="TDE2327" s="347"/>
      <c r="TDF2327" s="347"/>
      <c r="TDK2327" s="346"/>
      <c r="TDN2327" s="347"/>
      <c r="TDO2327" s="347"/>
      <c r="TDT2327" s="346"/>
      <c r="TDW2327" s="347"/>
      <c r="TDX2327" s="347"/>
      <c r="TEC2327" s="346"/>
      <c r="TEF2327" s="347"/>
      <c r="TEG2327" s="347"/>
      <c r="TEL2327" s="346"/>
      <c r="TEO2327" s="347"/>
      <c r="TEP2327" s="347"/>
      <c r="TEU2327" s="346"/>
      <c r="TEX2327" s="347"/>
      <c r="TEY2327" s="347"/>
      <c r="TFD2327" s="346"/>
      <c r="TFG2327" s="347"/>
      <c r="TFH2327" s="347"/>
      <c r="TFM2327" s="346"/>
      <c r="TFP2327" s="347"/>
      <c r="TFQ2327" s="347"/>
      <c r="TFV2327" s="346"/>
      <c r="TFY2327" s="347"/>
      <c r="TFZ2327" s="347"/>
      <c r="TGE2327" s="346"/>
      <c r="TGH2327" s="347"/>
      <c r="TGI2327" s="347"/>
      <c r="TGN2327" s="346"/>
      <c r="TGQ2327" s="347"/>
      <c r="TGR2327" s="347"/>
      <c r="TGW2327" s="346"/>
      <c r="TGZ2327" s="347"/>
      <c r="THA2327" s="347"/>
      <c r="THF2327" s="346"/>
      <c r="THI2327" s="347"/>
      <c r="THJ2327" s="347"/>
      <c r="THO2327" s="346"/>
      <c r="THR2327" s="347"/>
      <c r="THS2327" s="347"/>
      <c r="THX2327" s="346"/>
      <c r="TIA2327" s="347"/>
      <c r="TIB2327" s="347"/>
      <c r="TIG2327" s="346"/>
      <c r="TIJ2327" s="347"/>
      <c r="TIK2327" s="347"/>
      <c r="TIP2327" s="346"/>
      <c r="TIS2327" s="347"/>
      <c r="TIT2327" s="347"/>
      <c r="TIY2327" s="346"/>
      <c r="TJB2327" s="347"/>
      <c r="TJC2327" s="347"/>
      <c r="TJH2327" s="346"/>
      <c r="TJK2327" s="347"/>
      <c r="TJL2327" s="347"/>
      <c r="TJQ2327" s="346"/>
      <c r="TJT2327" s="347"/>
      <c r="TJU2327" s="347"/>
      <c r="TJZ2327" s="346"/>
      <c r="TKC2327" s="347"/>
      <c r="TKD2327" s="347"/>
      <c r="TKI2327" s="346"/>
      <c r="TKL2327" s="347"/>
      <c r="TKM2327" s="347"/>
      <c r="TKR2327" s="346"/>
      <c r="TKU2327" s="347"/>
      <c r="TKV2327" s="347"/>
      <c r="TLA2327" s="346"/>
      <c r="TLD2327" s="347"/>
      <c r="TLE2327" s="347"/>
      <c r="TLJ2327" s="346"/>
      <c r="TLM2327" s="347"/>
      <c r="TLN2327" s="347"/>
      <c r="TLS2327" s="346"/>
      <c r="TLV2327" s="347"/>
      <c r="TLW2327" s="347"/>
      <c r="TMB2327" s="346"/>
      <c r="TME2327" s="347"/>
      <c r="TMF2327" s="347"/>
      <c r="TMK2327" s="346"/>
      <c r="TMN2327" s="347"/>
      <c r="TMO2327" s="347"/>
      <c r="TMT2327" s="346"/>
      <c r="TMW2327" s="347"/>
      <c r="TMX2327" s="347"/>
      <c r="TNC2327" s="346"/>
      <c r="TNF2327" s="347"/>
      <c r="TNG2327" s="347"/>
      <c r="TNL2327" s="346"/>
      <c r="TNO2327" s="347"/>
      <c r="TNP2327" s="347"/>
      <c r="TNU2327" s="346"/>
      <c r="TNX2327" s="347"/>
      <c r="TNY2327" s="347"/>
      <c r="TOD2327" s="346"/>
      <c r="TOG2327" s="347"/>
      <c r="TOH2327" s="347"/>
      <c r="TOM2327" s="346"/>
      <c r="TOP2327" s="347"/>
      <c r="TOQ2327" s="347"/>
      <c r="TOV2327" s="346"/>
      <c r="TOY2327" s="347"/>
      <c r="TOZ2327" s="347"/>
      <c r="TPE2327" s="346"/>
      <c r="TPH2327" s="347"/>
      <c r="TPI2327" s="347"/>
      <c r="TPN2327" s="346"/>
      <c r="TPQ2327" s="347"/>
      <c r="TPR2327" s="347"/>
      <c r="TPW2327" s="346"/>
      <c r="TPZ2327" s="347"/>
      <c r="TQA2327" s="347"/>
      <c r="TQF2327" s="346"/>
      <c r="TQI2327" s="347"/>
      <c r="TQJ2327" s="347"/>
      <c r="TQO2327" s="346"/>
      <c r="TQR2327" s="347"/>
      <c r="TQS2327" s="347"/>
      <c r="TQX2327" s="346"/>
      <c r="TRA2327" s="347"/>
      <c r="TRB2327" s="347"/>
      <c r="TRG2327" s="346"/>
      <c r="TRJ2327" s="347"/>
      <c r="TRK2327" s="347"/>
      <c r="TRP2327" s="346"/>
      <c r="TRS2327" s="347"/>
      <c r="TRT2327" s="347"/>
      <c r="TRY2327" s="346"/>
      <c r="TSB2327" s="347"/>
      <c r="TSC2327" s="347"/>
      <c r="TSH2327" s="346"/>
      <c r="TSK2327" s="347"/>
      <c r="TSL2327" s="347"/>
      <c r="TSQ2327" s="346"/>
      <c r="TST2327" s="347"/>
      <c r="TSU2327" s="347"/>
      <c r="TSZ2327" s="346"/>
      <c r="TTC2327" s="347"/>
      <c r="TTD2327" s="347"/>
      <c r="TTI2327" s="346"/>
      <c r="TTL2327" s="347"/>
      <c r="TTM2327" s="347"/>
      <c r="TTR2327" s="346"/>
      <c r="TTU2327" s="347"/>
      <c r="TTV2327" s="347"/>
      <c r="TUA2327" s="346"/>
      <c r="TUD2327" s="347"/>
      <c r="TUE2327" s="347"/>
      <c r="TUJ2327" s="346"/>
      <c r="TUM2327" s="347"/>
      <c r="TUN2327" s="347"/>
      <c r="TUS2327" s="346"/>
      <c r="TUV2327" s="347"/>
      <c r="TUW2327" s="347"/>
      <c r="TVB2327" s="346"/>
      <c r="TVE2327" s="347"/>
      <c r="TVF2327" s="347"/>
      <c r="TVK2327" s="346"/>
      <c r="TVN2327" s="347"/>
      <c r="TVO2327" s="347"/>
      <c r="TVT2327" s="346"/>
      <c r="TVW2327" s="347"/>
      <c r="TVX2327" s="347"/>
      <c r="TWC2327" s="346"/>
      <c r="TWF2327" s="347"/>
      <c r="TWG2327" s="347"/>
      <c r="TWL2327" s="346"/>
      <c r="TWO2327" s="347"/>
      <c r="TWP2327" s="347"/>
      <c r="TWU2327" s="346"/>
      <c r="TWX2327" s="347"/>
      <c r="TWY2327" s="347"/>
      <c r="TXD2327" s="346"/>
      <c r="TXG2327" s="347"/>
      <c r="TXH2327" s="347"/>
      <c r="TXM2327" s="346"/>
      <c r="TXP2327" s="347"/>
      <c r="TXQ2327" s="347"/>
      <c r="TXV2327" s="346"/>
      <c r="TXY2327" s="347"/>
      <c r="TXZ2327" s="347"/>
      <c r="TYE2327" s="346"/>
      <c r="TYH2327" s="347"/>
      <c r="TYI2327" s="347"/>
      <c r="TYN2327" s="346"/>
      <c r="TYQ2327" s="347"/>
      <c r="TYR2327" s="347"/>
      <c r="TYW2327" s="346"/>
      <c r="TYZ2327" s="347"/>
      <c r="TZA2327" s="347"/>
      <c r="TZF2327" s="346"/>
      <c r="TZI2327" s="347"/>
      <c r="TZJ2327" s="347"/>
      <c r="TZO2327" s="346"/>
      <c r="TZR2327" s="347"/>
      <c r="TZS2327" s="347"/>
      <c r="TZX2327" s="346"/>
      <c r="UAA2327" s="347"/>
      <c r="UAB2327" s="347"/>
      <c r="UAG2327" s="346"/>
      <c r="UAJ2327" s="347"/>
      <c r="UAK2327" s="347"/>
      <c r="UAP2327" s="346"/>
      <c r="UAS2327" s="347"/>
      <c r="UAT2327" s="347"/>
      <c r="UAY2327" s="346"/>
      <c r="UBB2327" s="347"/>
      <c r="UBC2327" s="347"/>
      <c r="UBH2327" s="346"/>
      <c r="UBK2327" s="347"/>
      <c r="UBL2327" s="347"/>
      <c r="UBQ2327" s="346"/>
      <c r="UBT2327" s="347"/>
      <c r="UBU2327" s="347"/>
      <c r="UBZ2327" s="346"/>
      <c r="UCC2327" s="347"/>
      <c r="UCD2327" s="347"/>
      <c r="UCI2327" s="346"/>
      <c r="UCL2327" s="347"/>
      <c r="UCM2327" s="347"/>
      <c r="UCR2327" s="346"/>
      <c r="UCU2327" s="347"/>
      <c r="UCV2327" s="347"/>
      <c r="UDA2327" s="346"/>
      <c r="UDD2327" s="347"/>
      <c r="UDE2327" s="347"/>
      <c r="UDJ2327" s="346"/>
      <c r="UDM2327" s="347"/>
      <c r="UDN2327" s="347"/>
      <c r="UDS2327" s="346"/>
      <c r="UDV2327" s="347"/>
      <c r="UDW2327" s="347"/>
      <c r="UEB2327" s="346"/>
      <c r="UEE2327" s="347"/>
      <c r="UEF2327" s="347"/>
      <c r="UEK2327" s="346"/>
      <c r="UEN2327" s="347"/>
      <c r="UEO2327" s="347"/>
      <c r="UET2327" s="346"/>
      <c r="UEW2327" s="347"/>
      <c r="UEX2327" s="347"/>
      <c r="UFC2327" s="346"/>
      <c r="UFF2327" s="347"/>
      <c r="UFG2327" s="347"/>
      <c r="UFL2327" s="346"/>
      <c r="UFO2327" s="347"/>
      <c r="UFP2327" s="347"/>
      <c r="UFU2327" s="346"/>
      <c r="UFX2327" s="347"/>
      <c r="UFY2327" s="347"/>
      <c r="UGD2327" s="346"/>
      <c r="UGG2327" s="347"/>
      <c r="UGH2327" s="347"/>
      <c r="UGM2327" s="346"/>
      <c r="UGP2327" s="347"/>
      <c r="UGQ2327" s="347"/>
      <c r="UGV2327" s="346"/>
      <c r="UGY2327" s="347"/>
      <c r="UGZ2327" s="347"/>
      <c r="UHE2327" s="346"/>
      <c r="UHH2327" s="347"/>
      <c r="UHI2327" s="347"/>
      <c r="UHN2327" s="346"/>
      <c r="UHQ2327" s="347"/>
      <c r="UHR2327" s="347"/>
      <c r="UHW2327" s="346"/>
      <c r="UHZ2327" s="347"/>
      <c r="UIA2327" s="347"/>
      <c r="UIF2327" s="346"/>
      <c r="UII2327" s="347"/>
      <c r="UIJ2327" s="347"/>
      <c r="UIO2327" s="346"/>
      <c r="UIR2327" s="347"/>
      <c r="UIS2327" s="347"/>
      <c r="UIX2327" s="346"/>
      <c r="UJA2327" s="347"/>
      <c r="UJB2327" s="347"/>
      <c r="UJG2327" s="346"/>
      <c r="UJJ2327" s="347"/>
      <c r="UJK2327" s="347"/>
      <c r="UJP2327" s="346"/>
      <c r="UJS2327" s="347"/>
      <c r="UJT2327" s="347"/>
      <c r="UJY2327" s="346"/>
      <c r="UKB2327" s="347"/>
      <c r="UKC2327" s="347"/>
      <c r="UKH2327" s="346"/>
      <c r="UKK2327" s="347"/>
      <c r="UKL2327" s="347"/>
      <c r="UKQ2327" s="346"/>
      <c r="UKT2327" s="347"/>
      <c r="UKU2327" s="347"/>
      <c r="UKZ2327" s="346"/>
      <c r="ULC2327" s="347"/>
      <c r="ULD2327" s="347"/>
      <c r="ULI2327" s="346"/>
      <c r="ULL2327" s="347"/>
      <c r="ULM2327" s="347"/>
      <c r="ULR2327" s="346"/>
      <c r="ULU2327" s="347"/>
      <c r="ULV2327" s="347"/>
      <c r="UMA2327" s="346"/>
      <c r="UMD2327" s="347"/>
      <c r="UME2327" s="347"/>
      <c r="UMJ2327" s="346"/>
      <c r="UMM2327" s="347"/>
      <c r="UMN2327" s="347"/>
      <c r="UMS2327" s="346"/>
      <c r="UMV2327" s="347"/>
      <c r="UMW2327" s="347"/>
      <c r="UNB2327" s="346"/>
      <c r="UNE2327" s="347"/>
      <c r="UNF2327" s="347"/>
      <c r="UNK2327" s="346"/>
      <c r="UNN2327" s="347"/>
      <c r="UNO2327" s="347"/>
      <c r="UNT2327" s="346"/>
      <c r="UNW2327" s="347"/>
      <c r="UNX2327" s="347"/>
      <c r="UOC2327" s="346"/>
      <c r="UOF2327" s="347"/>
      <c r="UOG2327" s="347"/>
      <c r="UOL2327" s="346"/>
      <c r="UOO2327" s="347"/>
      <c r="UOP2327" s="347"/>
      <c r="UOU2327" s="346"/>
      <c r="UOX2327" s="347"/>
      <c r="UOY2327" s="347"/>
      <c r="UPD2327" s="346"/>
      <c r="UPG2327" s="347"/>
      <c r="UPH2327" s="347"/>
      <c r="UPM2327" s="346"/>
      <c r="UPP2327" s="347"/>
      <c r="UPQ2327" s="347"/>
      <c r="UPV2327" s="346"/>
      <c r="UPY2327" s="347"/>
      <c r="UPZ2327" s="347"/>
      <c r="UQE2327" s="346"/>
      <c r="UQH2327" s="347"/>
      <c r="UQI2327" s="347"/>
      <c r="UQN2327" s="346"/>
      <c r="UQQ2327" s="347"/>
      <c r="UQR2327" s="347"/>
      <c r="UQW2327" s="346"/>
      <c r="UQZ2327" s="347"/>
      <c r="URA2327" s="347"/>
      <c r="URF2327" s="346"/>
      <c r="URI2327" s="347"/>
      <c r="URJ2327" s="347"/>
      <c r="URO2327" s="346"/>
      <c r="URR2327" s="347"/>
      <c r="URS2327" s="347"/>
      <c r="URX2327" s="346"/>
      <c r="USA2327" s="347"/>
      <c r="USB2327" s="347"/>
      <c r="USG2327" s="346"/>
      <c r="USJ2327" s="347"/>
      <c r="USK2327" s="347"/>
      <c r="USP2327" s="346"/>
      <c r="USS2327" s="347"/>
      <c r="UST2327" s="347"/>
      <c r="USY2327" s="346"/>
      <c r="UTB2327" s="347"/>
      <c r="UTC2327" s="347"/>
      <c r="UTH2327" s="346"/>
      <c r="UTK2327" s="347"/>
      <c r="UTL2327" s="347"/>
      <c r="UTQ2327" s="346"/>
      <c r="UTT2327" s="347"/>
      <c r="UTU2327" s="347"/>
      <c r="UTZ2327" s="346"/>
      <c r="UUC2327" s="347"/>
      <c r="UUD2327" s="347"/>
      <c r="UUI2327" s="346"/>
      <c r="UUL2327" s="347"/>
      <c r="UUM2327" s="347"/>
      <c r="UUR2327" s="346"/>
      <c r="UUU2327" s="347"/>
      <c r="UUV2327" s="347"/>
      <c r="UVA2327" s="346"/>
      <c r="UVD2327" s="347"/>
      <c r="UVE2327" s="347"/>
      <c r="UVJ2327" s="346"/>
      <c r="UVM2327" s="347"/>
      <c r="UVN2327" s="347"/>
      <c r="UVS2327" s="346"/>
      <c r="UVV2327" s="347"/>
      <c r="UVW2327" s="347"/>
      <c r="UWB2327" s="346"/>
      <c r="UWE2327" s="347"/>
      <c r="UWF2327" s="347"/>
      <c r="UWK2327" s="346"/>
      <c r="UWN2327" s="347"/>
      <c r="UWO2327" s="347"/>
      <c r="UWT2327" s="346"/>
      <c r="UWW2327" s="347"/>
      <c r="UWX2327" s="347"/>
      <c r="UXC2327" s="346"/>
      <c r="UXF2327" s="347"/>
      <c r="UXG2327" s="347"/>
      <c r="UXL2327" s="346"/>
      <c r="UXO2327" s="347"/>
      <c r="UXP2327" s="347"/>
      <c r="UXU2327" s="346"/>
      <c r="UXX2327" s="347"/>
      <c r="UXY2327" s="347"/>
      <c r="UYD2327" s="346"/>
      <c r="UYG2327" s="347"/>
      <c r="UYH2327" s="347"/>
      <c r="UYM2327" s="346"/>
      <c r="UYP2327" s="347"/>
      <c r="UYQ2327" s="347"/>
      <c r="UYV2327" s="346"/>
      <c r="UYY2327" s="347"/>
      <c r="UYZ2327" s="347"/>
      <c r="UZE2327" s="346"/>
      <c r="UZH2327" s="347"/>
      <c r="UZI2327" s="347"/>
      <c r="UZN2327" s="346"/>
      <c r="UZQ2327" s="347"/>
      <c r="UZR2327" s="347"/>
      <c r="UZW2327" s="346"/>
      <c r="UZZ2327" s="347"/>
      <c r="VAA2327" s="347"/>
      <c r="VAF2327" s="346"/>
      <c r="VAI2327" s="347"/>
      <c r="VAJ2327" s="347"/>
      <c r="VAO2327" s="346"/>
      <c r="VAR2327" s="347"/>
      <c r="VAS2327" s="347"/>
      <c r="VAX2327" s="346"/>
      <c r="VBA2327" s="347"/>
      <c r="VBB2327" s="347"/>
      <c r="VBG2327" s="346"/>
      <c r="VBJ2327" s="347"/>
      <c r="VBK2327" s="347"/>
      <c r="VBP2327" s="346"/>
      <c r="VBS2327" s="347"/>
      <c r="VBT2327" s="347"/>
      <c r="VBY2327" s="346"/>
      <c r="VCB2327" s="347"/>
      <c r="VCC2327" s="347"/>
      <c r="VCH2327" s="346"/>
      <c r="VCK2327" s="347"/>
      <c r="VCL2327" s="347"/>
      <c r="VCQ2327" s="346"/>
      <c r="VCT2327" s="347"/>
      <c r="VCU2327" s="347"/>
      <c r="VCZ2327" s="346"/>
      <c r="VDC2327" s="347"/>
      <c r="VDD2327" s="347"/>
      <c r="VDI2327" s="346"/>
      <c r="VDL2327" s="347"/>
      <c r="VDM2327" s="347"/>
      <c r="VDR2327" s="346"/>
      <c r="VDU2327" s="347"/>
      <c r="VDV2327" s="347"/>
      <c r="VEA2327" s="346"/>
      <c r="VED2327" s="347"/>
      <c r="VEE2327" s="347"/>
      <c r="VEJ2327" s="346"/>
      <c r="VEM2327" s="347"/>
      <c r="VEN2327" s="347"/>
      <c r="VES2327" s="346"/>
      <c r="VEV2327" s="347"/>
      <c r="VEW2327" s="347"/>
      <c r="VFB2327" s="346"/>
      <c r="VFE2327" s="347"/>
      <c r="VFF2327" s="347"/>
      <c r="VFK2327" s="346"/>
      <c r="VFN2327" s="347"/>
      <c r="VFO2327" s="347"/>
      <c r="VFT2327" s="346"/>
      <c r="VFW2327" s="347"/>
      <c r="VFX2327" s="347"/>
      <c r="VGC2327" s="346"/>
      <c r="VGF2327" s="347"/>
      <c r="VGG2327" s="347"/>
      <c r="VGL2327" s="346"/>
      <c r="VGO2327" s="347"/>
      <c r="VGP2327" s="347"/>
      <c r="VGU2327" s="346"/>
      <c r="VGX2327" s="347"/>
      <c r="VGY2327" s="347"/>
      <c r="VHD2327" s="346"/>
      <c r="VHG2327" s="347"/>
      <c r="VHH2327" s="347"/>
      <c r="VHM2327" s="346"/>
      <c r="VHP2327" s="347"/>
      <c r="VHQ2327" s="347"/>
      <c r="VHV2327" s="346"/>
      <c r="VHY2327" s="347"/>
      <c r="VHZ2327" s="347"/>
      <c r="VIE2327" s="346"/>
      <c r="VIH2327" s="347"/>
      <c r="VII2327" s="347"/>
      <c r="VIN2327" s="346"/>
      <c r="VIQ2327" s="347"/>
      <c r="VIR2327" s="347"/>
      <c r="VIW2327" s="346"/>
      <c r="VIZ2327" s="347"/>
      <c r="VJA2327" s="347"/>
      <c r="VJF2327" s="346"/>
      <c r="VJI2327" s="347"/>
      <c r="VJJ2327" s="347"/>
      <c r="VJO2327" s="346"/>
      <c r="VJR2327" s="347"/>
      <c r="VJS2327" s="347"/>
      <c r="VJX2327" s="346"/>
      <c r="VKA2327" s="347"/>
      <c r="VKB2327" s="347"/>
      <c r="VKG2327" s="346"/>
      <c r="VKJ2327" s="347"/>
      <c r="VKK2327" s="347"/>
      <c r="VKP2327" s="346"/>
      <c r="VKS2327" s="347"/>
      <c r="VKT2327" s="347"/>
      <c r="VKY2327" s="346"/>
      <c r="VLB2327" s="347"/>
      <c r="VLC2327" s="347"/>
      <c r="VLH2327" s="346"/>
      <c r="VLK2327" s="347"/>
      <c r="VLL2327" s="347"/>
      <c r="VLQ2327" s="346"/>
      <c r="VLT2327" s="347"/>
      <c r="VLU2327" s="347"/>
      <c r="VLZ2327" s="346"/>
      <c r="VMC2327" s="347"/>
      <c r="VMD2327" s="347"/>
      <c r="VMI2327" s="346"/>
      <c r="VML2327" s="347"/>
      <c r="VMM2327" s="347"/>
      <c r="VMR2327" s="346"/>
      <c r="VMU2327" s="347"/>
      <c r="VMV2327" s="347"/>
      <c r="VNA2327" s="346"/>
      <c r="VND2327" s="347"/>
      <c r="VNE2327" s="347"/>
      <c r="VNJ2327" s="346"/>
      <c r="VNM2327" s="347"/>
      <c r="VNN2327" s="347"/>
      <c r="VNS2327" s="346"/>
      <c r="VNV2327" s="347"/>
      <c r="VNW2327" s="347"/>
      <c r="VOB2327" s="346"/>
      <c r="VOE2327" s="347"/>
      <c r="VOF2327" s="347"/>
      <c r="VOK2327" s="346"/>
      <c r="VON2327" s="347"/>
      <c r="VOO2327" s="347"/>
      <c r="VOT2327" s="346"/>
      <c r="VOW2327" s="347"/>
      <c r="VOX2327" s="347"/>
      <c r="VPC2327" s="346"/>
      <c r="VPF2327" s="347"/>
      <c r="VPG2327" s="347"/>
      <c r="VPL2327" s="346"/>
      <c r="VPO2327" s="347"/>
      <c r="VPP2327" s="347"/>
      <c r="VPU2327" s="346"/>
      <c r="VPX2327" s="347"/>
      <c r="VPY2327" s="347"/>
      <c r="VQD2327" s="346"/>
      <c r="VQG2327" s="347"/>
      <c r="VQH2327" s="347"/>
      <c r="VQM2327" s="346"/>
      <c r="VQP2327" s="347"/>
      <c r="VQQ2327" s="347"/>
      <c r="VQV2327" s="346"/>
      <c r="VQY2327" s="347"/>
      <c r="VQZ2327" s="347"/>
      <c r="VRE2327" s="346"/>
      <c r="VRH2327" s="347"/>
      <c r="VRI2327" s="347"/>
      <c r="VRN2327" s="346"/>
      <c r="VRQ2327" s="347"/>
      <c r="VRR2327" s="347"/>
      <c r="VRW2327" s="346"/>
      <c r="VRZ2327" s="347"/>
      <c r="VSA2327" s="347"/>
      <c r="VSF2327" s="346"/>
      <c r="VSI2327" s="347"/>
      <c r="VSJ2327" s="347"/>
      <c r="VSO2327" s="346"/>
      <c r="VSR2327" s="347"/>
      <c r="VSS2327" s="347"/>
      <c r="VSX2327" s="346"/>
      <c r="VTA2327" s="347"/>
      <c r="VTB2327" s="347"/>
      <c r="VTG2327" s="346"/>
      <c r="VTJ2327" s="347"/>
      <c r="VTK2327" s="347"/>
      <c r="VTP2327" s="346"/>
      <c r="VTS2327" s="347"/>
      <c r="VTT2327" s="347"/>
      <c r="VTY2327" s="346"/>
      <c r="VUB2327" s="347"/>
      <c r="VUC2327" s="347"/>
      <c r="VUH2327" s="346"/>
      <c r="VUK2327" s="347"/>
      <c r="VUL2327" s="347"/>
      <c r="VUQ2327" s="346"/>
      <c r="VUT2327" s="347"/>
      <c r="VUU2327" s="347"/>
      <c r="VUZ2327" s="346"/>
      <c r="VVC2327" s="347"/>
      <c r="VVD2327" s="347"/>
      <c r="VVI2327" s="346"/>
      <c r="VVL2327" s="347"/>
      <c r="VVM2327" s="347"/>
      <c r="VVR2327" s="346"/>
      <c r="VVU2327" s="347"/>
      <c r="VVV2327" s="347"/>
      <c r="VWA2327" s="346"/>
      <c r="VWD2327" s="347"/>
      <c r="VWE2327" s="347"/>
      <c r="VWJ2327" s="346"/>
      <c r="VWM2327" s="347"/>
      <c r="VWN2327" s="347"/>
      <c r="VWS2327" s="346"/>
      <c r="VWV2327" s="347"/>
      <c r="VWW2327" s="347"/>
      <c r="VXB2327" s="346"/>
      <c r="VXE2327" s="347"/>
      <c r="VXF2327" s="347"/>
      <c r="VXK2327" s="346"/>
      <c r="VXN2327" s="347"/>
      <c r="VXO2327" s="347"/>
      <c r="VXT2327" s="346"/>
      <c r="VXW2327" s="347"/>
      <c r="VXX2327" s="347"/>
      <c r="VYC2327" s="346"/>
      <c r="VYF2327" s="347"/>
      <c r="VYG2327" s="347"/>
      <c r="VYL2327" s="346"/>
      <c r="VYO2327" s="347"/>
      <c r="VYP2327" s="347"/>
      <c r="VYU2327" s="346"/>
      <c r="VYX2327" s="347"/>
      <c r="VYY2327" s="347"/>
      <c r="VZD2327" s="346"/>
      <c r="VZG2327" s="347"/>
      <c r="VZH2327" s="347"/>
      <c r="VZM2327" s="346"/>
      <c r="VZP2327" s="347"/>
      <c r="VZQ2327" s="347"/>
      <c r="VZV2327" s="346"/>
      <c r="VZY2327" s="347"/>
      <c r="VZZ2327" s="347"/>
      <c r="WAE2327" s="346"/>
      <c r="WAH2327" s="347"/>
      <c r="WAI2327" s="347"/>
      <c r="WAN2327" s="346"/>
      <c r="WAQ2327" s="347"/>
      <c r="WAR2327" s="347"/>
      <c r="WAW2327" s="346"/>
      <c r="WAZ2327" s="347"/>
      <c r="WBA2327" s="347"/>
      <c r="WBF2327" s="346"/>
      <c r="WBI2327" s="347"/>
      <c r="WBJ2327" s="347"/>
      <c r="WBO2327" s="346"/>
      <c r="WBR2327" s="347"/>
      <c r="WBS2327" s="347"/>
      <c r="WBX2327" s="346"/>
      <c r="WCA2327" s="347"/>
      <c r="WCB2327" s="347"/>
      <c r="WCG2327" s="346"/>
      <c r="WCJ2327" s="347"/>
      <c r="WCK2327" s="347"/>
      <c r="WCP2327" s="346"/>
      <c r="WCS2327" s="347"/>
      <c r="WCT2327" s="347"/>
      <c r="WCY2327" s="346"/>
      <c r="WDB2327" s="347"/>
      <c r="WDC2327" s="347"/>
      <c r="WDH2327" s="346"/>
      <c r="WDK2327" s="347"/>
      <c r="WDL2327" s="347"/>
      <c r="WDQ2327" s="346"/>
      <c r="WDT2327" s="347"/>
      <c r="WDU2327" s="347"/>
      <c r="WDZ2327" s="346"/>
      <c r="WEC2327" s="347"/>
      <c r="WED2327" s="347"/>
      <c r="WEI2327" s="346"/>
      <c r="WEL2327" s="347"/>
      <c r="WEM2327" s="347"/>
      <c r="WER2327" s="346"/>
      <c r="WEU2327" s="347"/>
      <c r="WEV2327" s="347"/>
      <c r="WFA2327" s="346"/>
      <c r="WFD2327" s="347"/>
      <c r="WFE2327" s="347"/>
      <c r="WFJ2327" s="346"/>
      <c r="WFM2327" s="347"/>
      <c r="WFN2327" s="347"/>
      <c r="WFS2327" s="346"/>
      <c r="WFV2327" s="347"/>
      <c r="WFW2327" s="347"/>
      <c r="WGB2327" s="346"/>
      <c r="WGE2327" s="347"/>
      <c r="WGF2327" s="347"/>
      <c r="WGK2327" s="346"/>
      <c r="WGN2327" s="347"/>
      <c r="WGO2327" s="347"/>
      <c r="WGT2327" s="346"/>
      <c r="WGW2327" s="347"/>
      <c r="WGX2327" s="347"/>
      <c r="WHC2327" s="346"/>
      <c r="WHF2327" s="347"/>
      <c r="WHG2327" s="347"/>
      <c r="WHL2327" s="346"/>
      <c r="WHO2327" s="347"/>
      <c r="WHP2327" s="347"/>
      <c r="WHU2327" s="346"/>
      <c r="WHX2327" s="347"/>
      <c r="WHY2327" s="347"/>
      <c r="WID2327" s="346"/>
      <c r="WIG2327" s="347"/>
      <c r="WIH2327" s="347"/>
      <c r="WIM2327" s="346"/>
      <c r="WIP2327" s="347"/>
      <c r="WIQ2327" s="347"/>
      <c r="WIV2327" s="346"/>
      <c r="WIY2327" s="347"/>
      <c r="WIZ2327" s="347"/>
      <c r="WJE2327" s="346"/>
      <c r="WJH2327" s="347"/>
      <c r="WJI2327" s="347"/>
      <c r="WJN2327" s="346"/>
      <c r="WJQ2327" s="347"/>
      <c r="WJR2327" s="347"/>
      <c r="WJW2327" s="346"/>
      <c r="WJZ2327" s="347"/>
      <c r="WKA2327" s="347"/>
      <c r="WKF2327" s="346"/>
      <c r="WKI2327" s="347"/>
      <c r="WKJ2327" s="347"/>
      <c r="WKO2327" s="346"/>
      <c r="WKR2327" s="347"/>
      <c r="WKS2327" s="347"/>
      <c r="WKX2327" s="346"/>
      <c r="WLA2327" s="347"/>
      <c r="WLB2327" s="347"/>
      <c r="WLG2327" s="346"/>
      <c r="WLJ2327" s="347"/>
      <c r="WLK2327" s="347"/>
      <c r="WLP2327" s="346"/>
      <c r="WLS2327" s="347"/>
      <c r="WLT2327" s="347"/>
      <c r="WLY2327" s="346"/>
      <c r="WMB2327" s="347"/>
      <c r="WMC2327" s="347"/>
      <c r="WMH2327" s="346"/>
      <c r="WMK2327" s="347"/>
      <c r="WML2327" s="347"/>
      <c r="WMQ2327" s="346"/>
      <c r="WMT2327" s="347"/>
      <c r="WMU2327" s="347"/>
      <c r="WMZ2327" s="346"/>
      <c r="WNC2327" s="347"/>
      <c r="WND2327" s="347"/>
      <c r="WNI2327" s="346"/>
      <c r="WNL2327" s="347"/>
      <c r="WNM2327" s="347"/>
      <c r="WNR2327" s="346"/>
      <c r="WNU2327" s="347"/>
      <c r="WNV2327" s="347"/>
      <c r="WOA2327" s="346"/>
      <c r="WOD2327" s="347"/>
      <c r="WOE2327" s="347"/>
      <c r="WOJ2327" s="346"/>
      <c r="WOM2327" s="347"/>
      <c r="WON2327" s="347"/>
      <c r="WOS2327" s="346"/>
      <c r="WOV2327" s="347"/>
      <c r="WOW2327" s="347"/>
      <c r="WPB2327" s="346"/>
      <c r="WPE2327" s="347"/>
      <c r="WPF2327" s="347"/>
      <c r="WPK2327" s="346"/>
      <c r="WPN2327" s="347"/>
      <c r="WPO2327" s="347"/>
      <c r="WPT2327" s="346"/>
      <c r="WPW2327" s="347"/>
      <c r="WPX2327" s="347"/>
      <c r="WQC2327" s="346"/>
      <c r="WQF2327" s="347"/>
      <c r="WQG2327" s="347"/>
      <c r="WQL2327" s="346"/>
      <c r="WQO2327" s="347"/>
      <c r="WQP2327" s="347"/>
      <c r="WQU2327" s="346"/>
      <c r="WQX2327" s="347"/>
      <c r="WQY2327" s="347"/>
      <c r="WRD2327" s="346"/>
      <c r="WRG2327" s="347"/>
      <c r="WRH2327" s="347"/>
      <c r="WRM2327" s="346"/>
      <c r="WRP2327" s="347"/>
      <c r="WRQ2327" s="347"/>
      <c r="WRV2327" s="346"/>
      <c r="WRY2327" s="347"/>
      <c r="WRZ2327" s="347"/>
      <c r="WSE2327" s="346"/>
      <c r="WSH2327" s="347"/>
      <c r="WSI2327" s="347"/>
      <c r="WSN2327" s="346"/>
      <c r="WSQ2327" s="347"/>
      <c r="WSR2327" s="347"/>
      <c r="WSW2327" s="346"/>
      <c r="WSZ2327" s="347"/>
      <c r="WTA2327" s="347"/>
      <c r="WTF2327" s="346"/>
      <c r="WTI2327" s="347"/>
      <c r="WTJ2327" s="347"/>
      <c r="WTO2327" s="346"/>
      <c r="WTR2327" s="347"/>
      <c r="WTS2327" s="347"/>
      <c r="WTX2327" s="346"/>
      <c r="WUA2327" s="347"/>
      <c r="WUB2327" s="347"/>
      <c r="WUG2327" s="346"/>
      <c r="WUJ2327" s="347"/>
      <c r="WUK2327" s="347"/>
      <c r="WUP2327" s="346"/>
      <c r="WUS2327" s="347"/>
      <c r="WUT2327" s="347"/>
      <c r="WUY2327" s="346"/>
      <c r="WVB2327" s="347"/>
      <c r="WVC2327" s="347"/>
      <c r="WVH2327" s="346"/>
      <c r="WVK2327" s="347"/>
      <c r="WVL2327" s="347"/>
      <c r="WVQ2327" s="346"/>
      <c r="WVT2327" s="347"/>
      <c r="WVU2327" s="347"/>
      <c r="WVZ2327" s="346"/>
      <c r="WWC2327" s="347"/>
      <c r="WWD2327" s="347"/>
      <c r="WWI2327" s="346"/>
      <c r="WWL2327" s="347"/>
      <c r="WWM2327" s="347"/>
      <c r="WWR2327" s="346"/>
      <c r="WWU2327" s="347"/>
      <c r="WWV2327" s="347"/>
      <c r="WXA2327" s="346"/>
      <c r="WXD2327" s="347"/>
      <c r="WXE2327" s="347"/>
      <c r="WXJ2327" s="346"/>
      <c r="WXM2327" s="347"/>
      <c r="WXN2327" s="347"/>
      <c r="WXS2327" s="346"/>
      <c r="WXV2327" s="347"/>
      <c r="WXW2327" s="347"/>
      <c r="WYB2327" s="346"/>
      <c r="WYE2327" s="347"/>
      <c r="WYF2327" s="347"/>
      <c r="WYK2327" s="346"/>
      <c r="WYN2327" s="347"/>
      <c r="WYO2327" s="347"/>
      <c r="WYT2327" s="346"/>
      <c r="WYW2327" s="347"/>
      <c r="WYX2327" s="347"/>
      <c r="WZC2327" s="346"/>
      <c r="WZF2327" s="347"/>
      <c r="WZG2327" s="347"/>
      <c r="WZL2327" s="346"/>
      <c r="WZO2327" s="347"/>
      <c r="WZP2327" s="347"/>
      <c r="WZU2327" s="346"/>
      <c r="WZX2327" s="347"/>
      <c r="WZY2327" s="347"/>
      <c r="XAD2327" s="346"/>
      <c r="XAG2327" s="347"/>
      <c r="XAH2327" s="347"/>
      <c r="XAM2327" s="346"/>
      <c r="XAP2327" s="347"/>
      <c r="XAQ2327" s="347"/>
      <c r="XAV2327" s="346"/>
      <c r="XAY2327" s="347"/>
      <c r="XAZ2327" s="347"/>
      <c r="XBE2327" s="346"/>
      <c r="XBH2327" s="347"/>
      <c r="XBI2327" s="347"/>
      <c r="XBN2327" s="346"/>
      <c r="XBQ2327" s="347"/>
      <c r="XBR2327" s="347"/>
    </row>
    <row r="2328" spans="1:1021 1026:2047 2052:4095 4098:5116 5121:6142 6147:7168 7173:8190 8193:9216 9219:10237 10242:11263 11268:13311 13314:14332 14337:15358 15363:16294" ht="28.95" customHeight="1" x14ac:dyDescent="0.3">
      <c r="A2328" s="336">
        <f>A2326+1</f>
        <v>2204</v>
      </c>
      <c r="B2328" s="272"/>
      <c r="C2328" s="297" t="s">
        <v>112</v>
      </c>
      <c r="D2328" s="272" t="s">
        <v>1473</v>
      </c>
      <c r="E2328" s="348" t="s">
        <v>5856</v>
      </c>
      <c r="F2328" s="272" t="s">
        <v>1473</v>
      </c>
      <c r="G2328" s="272" t="s">
        <v>135</v>
      </c>
      <c r="H2328" s="293">
        <v>7320</v>
      </c>
      <c r="I2328" s="333">
        <v>0</v>
      </c>
      <c r="J2328" s="277">
        <f t="shared" si="113"/>
        <v>7320</v>
      </c>
      <c r="K2328" s="277">
        <f t="shared" si="113"/>
        <v>0</v>
      </c>
    </row>
    <row r="2329" spans="1:1021 1026:2047 2052:4095 4098:5116 5121:6142 6147:7168 7173:8190 8193:9216 9219:10237 10242:11263 11268:13311 13314:14332 14337:15358 15363:16294" ht="28.95" customHeight="1" x14ac:dyDescent="0.3">
      <c r="A2329" s="336">
        <f>A2328+1</f>
        <v>2205</v>
      </c>
      <c r="B2329" s="272"/>
      <c r="C2329" s="297" t="s">
        <v>113</v>
      </c>
      <c r="D2329" s="272" t="s">
        <v>1473</v>
      </c>
      <c r="E2329" s="348" t="s">
        <v>5857</v>
      </c>
      <c r="F2329" s="272" t="s">
        <v>1473</v>
      </c>
      <c r="G2329" s="272" t="s">
        <v>135</v>
      </c>
      <c r="H2329" s="293">
        <v>8526</v>
      </c>
      <c r="I2329" s="333">
        <v>0</v>
      </c>
      <c r="J2329" s="277">
        <f t="shared" si="113"/>
        <v>8526</v>
      </c>
      <c r="K2329" s="277">
        <f t="shared" si="113"/>
        <v>0</v>
      </c>
    </row>
    <row r="2330" spans="1:1021 1026:2047 2052:4095 4098:5116 5121:6142 6147:7168 7173:8190 8193:9216 9219:10237 10242:11263 11268:13311 13314:14332 14337:15358 15363:16294" ht="28.95" customHeight="1" x14ac:dyDescent="0.3">
      <c r="A2330" s="336">
        <f t="shared" ref="A2330:A2333" si="115">A2329+1</f>
        <v>2206</v>
      </c>
      <c r="B2330" s="272"/>
      <c r="C2330" s="297" t="s">
        <v>114</v>
      </c>
      <c r="D2330" s="272" t="s">
        <v>1473</v>
      </c>
      <c r="E2330" s="348" t="s">
        <v>5858</v>
      </c>
      <c r="F2330" s="272" t="s">
        <v>1473</v>
      </c>
      <c r="G2330" s="272" t="s">
        <v>135</v>
      </c>
      <c r="H2330" s="293">
        <v>9760</v>
      </c>
      <c r="I2330" s="333">
        <v>0</v>
      </c>
      <c r="J2330" s="277">
        <f t="shared" si="113"/>
        <v>9760</v>
      </c>
      <c r="K2330" s="277">
        <f t="shared" si="113"/>
        <v>0</v>
      </c>
    </row>
    <row r="2331" spans="1:1021 1026:2047 2052:4095 4098:5116 5121:6142 6147:7168 7173:8190 8193:9216 9219:10237 10242:11263 11268:13311 13314:14332 14337:15358 15363:16294" ht="28.95" customHeight="1" x14ac:dyDescent="0.3">
      <c r="A2331" s="336">
        <f t="shared" si="115"/>
        <v>2207</v>
      </c>
      <c r="B2331" s="272"/>
      <c r="C2331" s="297" t="s">
        <v>124</v>
      </c>
      <c r="D2331" s="272" t="s">
        <v>1473</v>
      </c>
      <c r="E2331" s="348" t="s">
        <v>5859</v>
      </c>
      <c r="F2331" s="272" t="s">
        <v>1473</v>
      </c>
      <c r="G2331" s="272" t="s">
        <v>135</v>
      </c>
      <c r="H2331" s="293">
        <v>6558</v>
      </c>
      <c r="I2331" s="333">
        <v>0</v>
      </c>
      <c r="J2331" s="277">
        <f t="shared" si="113"/>
        <v>6558</v>
      </c>
      <c r="K2331" s="277">
        <f t="shared" si="113"/>
        <v>0</v>
      </c>
    </row>
    <row r="2332" spans="1:1021 1026:2047 2052:4095 4098:5116 5121:6142 6147:7168 7173:8190 8193:9216 9219:10237 10242:11263 11268:13311 13314:14332 14337:15358 15363:16294" ht="28.95" customHeight="1" x14ac:dyDescent="0.3">
      <c r="A2332" s="336">
        <f t="shared" si="115"/>
        <v>2208</v>
      </c>
      <c r="B2332" s="272"/>
      <c r="C2332" s="297" t="s">
        <v>126</v>
      </c>
      <c r="D2332" s="272" t="s">
        <v>1473</v>
      </c>
      <c r="E2332" s="348" t="s">
        <v>5860</v>
      </c>
      <c r="F2332" s="272" t="s">
        <v>1473</v>
      </c>
      <c r="G2332" s="272" t="s">
        <v>135</v>
      </c>
      <c r="H2332" s="293">
        <v>6267</v>
      </c>
      <c r="I2332" s="333">
        <v>0</v>
      </c>
      <c r="J2332" s="277">
        <f t="shared" si="113"/>
        <v>6267</v>
      </c>
      <c r="K2332" s="277">
        <f t="shared" si="113"/>
        <v>0</v>
      </c>
    </row>
    <row r="2333" spans="1:1021 1026:2047 2052:4095 4098:5116 5121:6142 6147:7168 7173:8190 8193:9216 9219:10237 10242:11263 11268:13311 13314:14332 14337:15358 15363:16294" ht="28.95" customHeight="1" x14ac:dyDescent="0.3">
      <c r="A2333" s="336">
        <f t="shared" si="115"/>
        <v>2209</v>
      </c>
      <c r="B2333" s="272"/>
      <c r="C2333" s="297" t="s">
        <v>128</v>
      </c>
      <c r="D2333" s="272" t="s">
        <v>1473</v>
      </c>
      <c r="E2333" s="348" t="s">
        <v>5861</v>
      </c>
      <c r="F2333" s="272" t="s">
        <v>1473</v>
      </c>
      <c r="G2333" s="272" t="s">
        <v>135</v>
      </c>
      <c r="H2333" s="293">
        <v>8273</v>
      </c>
      <c r="I2333" s="333">
        <v>0</v>
      </c>
      <c r="J2333" s="277">
        <f t="shared" si="113"/>
        <v>8273</v>
      </c>
      <c r="K2333" s="277">
        <f t="shared" si="113"/>
        <v>0</v>
      </c>
    </row>
    <row r="2334" spans="1:1021 1026:2047 2052:4095 4098:5116 5121:6142 6147:7168 7173:8190 8193:9216 9219:10237 10242:11263 11268:13311 13314:14332 14337:15358 15363:16294" ht="28.95" customHeight="1" x14ac:dyDescent="0.3">
      <c r="A2334" s="272"/>
      <c r="B2334" s="272" t="s">
        <v>1770</v>
      </c>
      <c r="C2334" s="297">
        <v>54.09</v>
      </c>
      <c r="D2334" s="272"/>
      <c r="E2334" s="281" t="s">
        <v>5862</v>
      </c>
      <c r="F2334" s="272"/>
      <c r="G2334" s="272"/>
      <c r="H2334" s="293"/>
      <c r="I2334" s="333"/>
      <c r="J2334" s="277">
        <f t="shared" si="113"/>
        <v>0</v>
      </c>
      <c r="K2334" s="277">
        <f t="shared" si="113"/>
        <v>0</v>
      </c>
    </row>
    <row r="2335" spans="1:1021 1026:2047 2052:4095 4098:5116 5121:6142 6147:7168 7173:8190 8193:9216 9219:10237 10242:11263 11268:13311 13314:14332 14337:15358 15363:16294" ht="28.95" customHeight="1" x14ac:dyDescent="0.3">
      <c r="A2335" s="272">
        <f>A2333+1</f>
        <v>2210</v>
      </c>
      <c r="B2335" s="272"/>
      <c r="C2335" s="297" t="s">
        <v>112</v>
      </c>
      <c r="D2335" s="272" t="s">
        <v>1473</v>
      </c>
      <c r="E2335" s="274" t="s">
        <v>5863</v>
      </c>
      <c r="F2335" s="272" t="s">
        <v>1473</v>
      </c>
      <c r="G2335" s="272" t="s">
        <v>135</v>
      </c>
      <c r="H2335" s="293">
        <v>10495</v>
      </c>
      <c r="I2335" s="333">
        <v>0</v>
      </c>
      <c r="J2335" s="277">
        <f t="shared" si="113"/>
        <v>10495</v>
      </c>
      <c r="K2335" s="277">
        <f t="shared" si="113"/>
        <v>0</v>
      </c>
    </row>
    <row r="2336" spans="1:1021 1026:2047 2052:4095 4098:5116 5121:6142 6147:7168 7173:8190 8193:9216 9219:10237 10242:11263 11268:13311 13314:14332 14337:15358 15363:16294" ht="28.95" customHeight="1" x14ac:dyDescent="0.3">
      <c r="A2336" s="282">
        <f>A2335+1</f>
        <v>2211</v>
      </c>
      <c r="B2336" s="282"/>
      <c r="C2336" s="297" t="s">
        <v>113</v>
      </c>
      <c r="D2336" s="272" t="s">
        <v>1473</v>
      </c>
      <c r="E2336" s="274" t="s">
        <v>5864</v>
      </c>
      <c r="F2336" s="272" t="s">
        <v>1473</v>
      </c>
      <c r="G2336" s="272" t="s">
        <v>135</v>
      </c>
      <c r="H2336" s="293">
        <v>9581</v>
      </c>
      <c r="I2336" s="333">
        <v>0</v>
      </c>
      <c r="J2336" s="277">
        <f t="shared" si="113"/>
        <v>9581</v>
      </c>
      <c r="K2336" s="277">
        <f t="shared" si="113"/>
        <v>0</v>
      </c>
    </row>
    <row r="2337" spans="1:11" ht="28.95" customHeight="1" x14ac:dyDescent="0.3">
      <c r="A2337" s="282">
        <f>A2336+1</f>
        <v>2212</v>
      </c>
      <c r="B2337" s="282"/>
      <c r="C2337" s="297" t="s">
        <v>114</v>
      </c>
      <c r="D2337" s="272" t="s">
        <v>1473</v>
      </c>
      <c r="E2337" s="274" t="s">
        <v>5865</v>
      </c>
      <c r="F2337" s="272" t="s">
        <v>1473</v>
      </c>
      <c r="G2337" s="272" t="s">
        <v>135</v>
      </c>
      <c r="H2337" s="293">
        <v>8342</v>
      </c>
      <c r="I2337" s="333">
        <v>0</v>
      </c>
      <c r="J2337" s="277">
        <f t="shared" si="113"/>
        <v>8342</v>
      </c>
      <c r="K2337" s="277">
        <f t="shared" si="113"/>
        <v>0</v>
      </c>
    </row>
    <row r="2338" spans="1:11" ht="28.95" customHeight="1" x14ac:dyDescent="0.3">
      <c r="A2338" s="282"/>
      <c r="B2338" s="272" t="s">
        <v>1770</v>
      </c>
      <c r="C2338" s="297">
        <v>54.1</v>
      </c>
      <c r="D2338" s="282"/>
      <c r="E2338" s="274" t="s">
        <v>5866</v>
      </c>
      <c r="F2338" s="282"/>
      <c r="G2338" s="349"/>
      <c r="H2338" s="293"/>
      <c r="I2338" s="333"/>
      <c r="J2338" s="277">
        <f t="shared" si="113"/>
        <v>0</v>
      </c>
      <c r="K2338" s="277">
        <f t="shared" si="113"/>
        <v>0</v>
      </c>
    </row>
    <row r="2339" spans="1:11" ht="28.95" customHeight="1" x14ac:dyDescent="0.3">
      <c r="A2339" s="282">
        <f>A2337+1</f>
        <v>2213</v>
      </c>
      <c r="B2339" s="272"/>
      <c r="C2339" s="297" t="s">
        <v>112</v>
      </c>
      <c r="D2339" s="272" t="s">
        <v>1473</v>
      </c>
      <c r="E2339" s="274" t="s">
        <v>5867</v>
      </c>
      <c r="F2339" s="272" t="s">
        <v>1473</v>
      </c>
      <c r="G2339" s="272" t="s">
        <v>135</v>
      </c>
      <c r="H2339" s="293">
        <v>18783</v>
      </c>
      <c r="I2339" s="333">
        <v>0</v>
      </c>
      <c r="J2339" s="277">
        <f t="shared" si="113"/>
        <v>18783</v>
      </c>
      <c r="K2339" s="277">
        <f t="shared" si="113"/>
        <v>0</v>
      </c>
    </row>
    <row r="2340" spans="1:11" ht="28.95" customHeight="1" x14ac:dyDescent="0.3">
      <c r="A2340" s="282">
        <f t="shared" ref="A2340:A2343" si="116">A2339+1</f>
        <v>2214</v>
      </c>
      <c r="B2340" s="282"/>
      <c r="C2340" s="297" t="s">
        <v>113</v>
      </c>
      <c r="D2340" s="272" t="s">
        <v>1473</v>
      </c>
      <c r="E2340" s="274" t="s">
        <v>5868</v>
      </c>
      <c r="F2340" s="272" t="s">
        <v>1473</v>
      </c>
      <c r="G2340" s="272" t="s">
        <v>135</v>
      </c>
      <c r="H2340" s="293">
        <v>13744</v>
      </c>
      <c r="I2340" s="333">
        <v>0</v>
      </c>
      <c r="J2340" s="277">
        <f t="shared" si="113"/>
        <v>13744</v>
      </c>
      <c r="K2340" s="277">
        <f t="shared" si="113"/>
        <v>0</v>
      </c>
    </row>
    <row r="2341" spans="1:11" ht="28.95" customHeight="1" x14ac:dyDescent="0.3">
      <c r="A2341" s="282">
        <f t="shared" si="116"/>
        <v>2215</v>
      </c>
      <c r="B2341" s="272" t="s">
        <v>1770</v>
      </c>
      <c r="C2341" s="297">
        <v>54.11</v>
      </c>
      <c r="D2341" s="272" t="s">
        <v>1473</v>
      </c>
      <c r="E2341" s="274" t="s">
        <v>5869</v>
      </c>
      <c r="F2341" s="272" t="s">
        <v>1473</v>
      </c>
      <c r="G2341" s="272" t="s">
        <v>135</v>
      </c>
      <c r="H2341" s="293">
        <v>9232</v>
      </c>
      <c r="I2341" s="333">
        <v>0</v>
      </c>
      <c r="J2341" s="277">
        <f t="shared" si="113"/>
        <v>9232</v>
      </c>
      <c r="K2341" s="277">
        <f t="shared" si="113"/>
        <v>0</v>
      </c>
    </row>
    <row r="2342" spans="1:11" ht="28.95" customHeight="1" x14ac:dyDescent="0.3">
      <c r="A2342" s="282">
        <f t="shared" si="116"/>
        <v>2216</v>
      </c>
      <c r="B2342" s="272" t="s">
        <v>1770</v>
      </c>
      <c r="C2342" s="297">
        <v>54.12</v>
      </c>
      <c r="D2342" s="272" t="s">
        <v>1473</v>
      </c>
      <c r="E2342" s="274" t="s">
        <v>5870</v>
      </c>
      <c r="F2342" s="272" t="s">
        <v>1473</v>
      </c>
      <c r="G2342" s="272" t="s">
        <v>135</v>
      </c>
      <c r="H2342" s="293">
        <v>555</v>
      </c>
      <c r="I2342" s="333">
        <v>0</v>
      </c>
      <c r="J2342" s="277">
        <f t="shared" si="113"/>
        <v>555</v>
      </c>
      <c r="K2342" s="277">
        <f t="shared" si="113"/>
        <v>0</v>
      </c>
    </row>
    <row r="2343" spans="1:11" ht="28.95" customHeight="1" x14ac:dyDescent="0.3">
      <c r="A2343" s="282">
        <f t="shared" si="116"/>
        <v>2217</v>
      </c>
      <c r="B2343" s="272" t="s">
        <v>1770</v>
      </c>
      <c r="C2343" s="297">
        <v>54.13</v>
      </c>
      <c r="D2343" s="272" t="s">
        <v>1473</v>
      </c>
      <c r="E2343" s="274" t="s">
        <v>5871</v>
      </c>
      <c r="F2343" s="272" t="s">
        <v>1473</v>
      </c>
      <c r="G2343" s="272" t="s">
        <v>135</v>
      </c>
      <c r="H2343" s="293">
        <v>3801</v>
      </c>
      <c r="I2343" s="333">
        <v>0</v>
      </c>
      <c r="J2343" s="277">
        <f t="shared" si="113"/>
        <v>3801</v>
      </c>
      <c r="K2343" s="277">
        <f t="shared" si="113"/>
        <v>0</v>
      </c>
    </row>
    <row r="2344" spans="1:11" ht="28.95" customHeight="1" x14ac:dyDescent="0.3">
      <c r="A2344" s="336">
        <f>A2343+1</f>
        <v>2218</v>
      </c>
      <c r="B2344" s="344" t="s">
        <v>5840</v>
      </c>
      <c r="C2344" s="350">
        <v>54.15</v>
      </c>
      <c r="D2344" s="344" t="str">
        <f>F2344</f>
        <v>As directed by
Engineer in
charge</v>
      </c>
      <c r="E2344" s="346" t="s">
        <v>5872</v>
      </c>
      <c r="F2344" s="344" t="s">
        <v>3436</v>
      </c>
      <c r="G2344" s="344" t="s">
        <v>5873</v>
      </c>
      <c r="H2344" s="293">
        <v>126</v>
      </c>
      <c r="I2344" s="333">
        <v>95</v>
      </c>
      <c r="J2344" s="277">
        <f t="shared" si="113"/>
        <v>126</v>
      </c>
      <c r="K2344" s="277">
        <f t="shared" si="113"/>
        <v>95</v>
      </c>
    </row>
    <row r="2345" spans="1:11" ht="28.95" customHeight="1" x14ac:dyDescent="0.3">
      <c r="A2345" s="336">
        <f t="shared" ref="A2345:A2362" si="117">A2344+1</f>
        <v>2219</v>
      </c>
      <c r="B2345" s="344" t="s">
        <v>5840</v>
      </c>
      <c r="C2345" s="350">
        <v>54.16</v>
      </c>
      <c r="D2345" s="344" t="str">
        <f>D2344</f>
        <v>As directed by
Engineer in
charge</v>
      </c>
      <c r="E2345" s="346" t="s">
        <v>5874</v>
      </c>
      <c r="F2345" s="344" t="str">
        <f>D2345</f>
        <v>As directed by
Engineer in
charge</v>
      </c>
      <c r="G2345" s="344" t="s">
        <v>3437</v>
      </c>
      <c r="H2345" s="293">
        <v>15222</v>
      </c>
      <c r="I2345" s="333">
        <v>3111</v>
      </c>
      <c r="J2345" s="277">
        <f t="shared" si="113"/>
        <v>15222</v>
      </c>
      <c r="K2345" s="277">
        <f t="shared" si="113"/>
        <v>3111</v>
      </c>
    </row>
    <row r="2346" spans="1:11" ht="28.95" customHeight="1" x14ac:dyDescent="0.3">
      <c r="A2346" s="336">
        <f t="shared" si="117"/>
        <v>2220</v>
      </c>
      <c r="B2346" s="344" t="s">
        <v>5840</v>
      </c>
      <c r="C2346" s="350">
        <v>54.169999999999995</v>
      </c>
      <c r="D2346" s="344" t="str">
        <f>D2344</f>
        <v>As directed by
Engineer in
charge</v>
      </c>
      <c r="E2346" s="346" t="s">
        <v>5875</v>
      </c>
      <c r="F2346" s="344" t="str">
        <f t="shared" ref="F2346:F2362" si="118">D2346</f>
        <v>As directed by
Engineer in
charge</v>
      </c>
      <c r="G2346" s="344" t="s">
        <v>3437</v>
      </c>
      <c r="H2346" s="293">
        <v>14152</v>
      </c>
      <c r="I2346" s="333">
        <v>3051</v>
      </c>
      <c r="J2346" s="277">
        <f t="shared" si="113"/>
        <v>14152</v>
      </c>
      <c r="K2346" s="277">
        <f t="shared" si="113"/>
        <v>3051</v>
      </c>
    </row>
    <row r="2347" spans="1:11" ht="28.95" customHeight="1" x14ac:dyDescent="0.3">
      <c r="A2347" s="336">
        <f t="shared" si="117"/>
        <v>2221</v>
      </c>
      <c r="B2347" s="344" t="s">
        <v>5840</v>
      </c>
      <c r="C2347" s="350">
        <v>54.179999999999993</v>
      </c>
      <c r="D2347" s="344" t="str">
        <f t="shared" ref="D2347:D2362" si="119">D2345</f>
        <v>As directed by
Engineer in
charge</v>
      </c>
      <c r="E2347" s="346" t="s">
        <v>5876</v>
      </c>
      <c r="F2347" s="344" t="str">
        <f t="shared" si="118"/>
        <v>As directed by
Engineer in
charge</v>
      </c>
      <c r="G2347" s="344" t="s">
        <v>3437</v>
      </c>
      <c r="H2347" s="293">
        <v>16103</v>
      </c>
      <c r="I2347" s="333">
        <v>3122</v>
      </c>
      <c r="J2347" s="277">
        <f t="shared" si="113"/>
        <v>16103</v>
      </c>
      <c r="K2347" s="277">
        <f t="shared" si="113"/>
        <v>3122</v>
      </c>
    </row>
    <row r="2348" spans="1:11" ht="28.95" customHeight="1" x14ac:dyDescent="0.3">
      <c r="A2348" s="336">
        <f t="shared" si="117"/>
        <v>2222</v>
      </c>
      <c r="B2348" s="344" t="s">
        <v>5840</v>
      </c>
      <c r="C2348" s="350">
        <v>54.189999999999991</v>
      </c>
      <c r="D2348" s="344" t="str">
        <f t="shared" si="119"/>
        <v>As directed by
Engineer in
charge</v>
      </c>
      <c r="E2348" s="346" t="s">
        <v>5877</v>
      </c>
      <c r="F2348" s="344" t="str">
        <f t="shared" si="118"/>
        <v>As directed by
Engineer in
charge</v>
      </c>
      <c r="G2348" s="344" t="s">
        <v>3437</v>
      </c>
      <c r="H2348" s="293">
        <v>13972</v>
      </c>
      <c r="I2348" s="333">
        <v>2796</v>
      </c>
      <c r="J2348" s="277">
        <f t="shared" si="113"/>
        <v>13972</v>
      </c>
      <c r="K2348" s="277">
        <f t="shared" si="113"/>
        <v>2796</v>
      </c>
    </row>
    <row r="2349" spans="1:11" ht="28.95" customHeight="1" x14ac:dyDescent="0.3">
      <c r="A2349" s="336">
        <f t="shared" si="117"/>
        <v>2223</v>
      </c>
      <c r="B2349" s="344" t="s">
        <v>5840</v>
      </c>
      <c r="C2349" s="345">
        <v>54.199999999999989</v>
      </c>
      <c r="D2349" s="344" t="str">
        <f t="shared" si="119"/>
        <v>As directed by
Engineer in
charge</v>
      </c>
      <c r="E2349" s="346" t="s">
        <v>5878</v>
      </c>
      <c r="F2349" s="344" t="str">
        <f t="shared" si="118"/>
        <v>As directed by
Engineer in
charge</v>
      </c>
      <c r="G2349" s="344" t="s">
        <v>3437</v>
      </c>
      <c r="H2349" s="293">
        <v>12903</v>
      </c>
      <c r="I2349" s="333">
        <v>2736</v>
      </c>
      <c r="J2349" s="277">
        <f t="shared" si="113"/>
        <v>12903</v>
      </c>
      <c r="K2349" s="277">
        <f t="shared" si="113"/>
        <v>2736</v>
      </c>
    </row>
    <row r="2350" spans="1:11" ht="28.95" customHeight="1" x14ac:dyDescent="0.3">
      <c r="A2350" s="336">
        <f t="shared" si="117"/>
        <v>2224</v>
      </c>
      <c r="B2350" s="344" t="s">
        <v>5840</v>
      </c>
      <c r="C2350" s="350">
        <v>54.209999999999987</v>
      </c>
      <c r="D2350" s="344" t="str">
        <f t="shared" si="119"/>
        <v>As directed by
Engineer in
charge</v>
      </c>
      <c r="E2350" s="346" t="s">
        <v>5879</v>
      </c>
      <c r="F2350" s="344" t="str">
        <f t="shared" si="118"/>
        <v>As directed by
Engineer in
charge</v>
      </c>
      <c r="G2350" s="344" t="s">
        <v>3437</v>
      </c>
      <c r="H2350" s="293">
        <v>14854</v>
      </c>
      <c r="I2350" s="333">
        <v>2807</v>
      </c>
      <c r="J2350" s="277">
        <f t="shared" si="113"/>
        <v>14854</v>
      </c>
      <c r="K2350" s="277">
        <f t="shared" si="113"/>
        <v>2807</v>
      </c>
    </row>
    <row r="2351" spans="1:11" ht="28.95" customHeight="1" x14ac:dyDescent="0.3">
      <c r="A2351" s="336">
        <f t="shared" si="117"/>
        <v>2225</v>
      </c>
      <c r="B2351" s="344" t="s">
        <v>5840</v>
      </c>
      <c r="C2351" s="350">
        <v>54.219999999999985</v>
      </c>
      <c r="D2351" s="344" t="str">
        <f t="shared" si="119"/>
        <v>As directed by
Engineer in
charge</v>
      </c>
      <c r="E2351" s="346" t="s">
        <v>5880</v>
      </c>
      <c r="F2351" s="344" t="str">
        <f t="shared" si="118"/>
        <v>As directed by
Engineer in
charge</v>
      </c>
      <c r="G2351" s="344" t="s">
        <v>3437</v>
      </c>
      <c r="H2351" s="293">
        <v>12746</v>
      </c>
      <c r="I2351" s="333">
        <v>2481</v>
      </c>
      <c r="J2351" s="277">
        <f t="shared" si="113"/>
        <v>12746</v>
      </c>
      <c r="K2351" s="277">
        <f t="shared" si="113"/>
        <v>2481</v>
      </c>
    </row>
    <row r="2352" spans="1:11" ht="28.95" customHeight="1" x14ac:dyDescent="0.3">
      <c r="A2352" s="336">
        <f t="shared" si="117"/>
        <v>2226</v>
      </c>
      <c r="B2352" s="344" t="s">
        <v>5840</v>
      </c>
      <c r="C2352" s="350">
        <v>54.229999999999983</v>
      </c>
      <c r="D2352" s="344" t="str">
        <f t="shared" si="119"/>
        <v>As directed by
Engineer in
charge</v>
      </c>
      <c r="E2352" s="346" t="s">
        <v>5881</v>
      </c>
      <c r="F2352" s="344" t="str">
        <f t="shared" si="118"/>
        <v>As directed by
Engineer in
charge</v>
      </c>
      <c r="G2352" s="344" t="s">
        <v>3437</v>
      </c>
      <c r="H2352" s="293">
        <v>11677</v>
      </c>
      <c r="I2352" s="333">
        <v>2421</v>
      </c>
      <c r="J2352" s="277">
        <f t="shared" si="113"/>
        <v>11677</v>
      </c>
      <c r="K2352" s="277">
        <f t="shared" si="113"/>
        <v>2421</v>
      </c>
    </row>
    <row r="2353" spans="1:11" ht="28.95" customHeight="1" x14ac:dyDescent="0.3">
      <c r="A2353" s="336">
        <f t="shared" si="117"/>
        <v>2227</v>
      </c>
      <c r="B2353" s="344" t="s">
        <v>5840</v>
      </c>
      <c r="C2353" s="350">
        <v>54.239999999999981</v>
      </c>
      <c r="D2353" s="344" t="str">
        <f t="shared" si="119"/>
        <v>As directed by
Engineer in
charge</v>
      </c>
      <c r="E2353" s="346" t="s">
        <v>5879</v>
      </c>
      <c r="F2353" s="344" t="str">
        <f t="shared" si="118"/>
        <v>As directed by
Engineer in
charge</v>
      </c>
      <c r="G2353" s="344" t="s">
        <v>3437</v>
      </c>
      <c r="H2353" s="293">
        <v>13628</v>
      </c>
      <c r="I2353" s="333">
        <v>2492</v>
      </c>
      <c r="J2353" s="277">
        <f t="shared" si="113"/>
        <v>13628</v>
      </c>
      <c r="K2353" s="277">
        <f t="shared" si="113"/>
        <v>2492</v>
      </c>
    </row>
    <row r="2354" spans="1:11" ht="28.95" customHeight="1" x14ac:dyDescent="0.3">
      <c r="A2354" s="336">
        <f t="shared" si="117"/>
        <v>2228</v>
      </c>
      <c r="B2354" s="344" t="s">
        <v>5840</v>
      </c>
      <c r="C2354" s="350">
        <v>54.249999999999979</v>
      </c>
      <c r="D2354" s="344" t="str">
        <f t="shared" si="119"/>
        <v>As directed by
Engineer in
charge</v>
      </c>
      <c r="E2354" s="346" t="s">
        <v>5882</v>
      </c>
      <c r="F2354" s="344" t="str">
        <f t="shared" si="118"/>
        <v>As directed by
Engineer in
charge</v>
      </c>
      <c r="G2354" s="344" t="s">
        <v>3437</v>
      </c>
      <c r="H2354" s="293">
        <v>11731</v>
      </c>
      <c r="I2354" s="333">
        <v>824</v>
      </c>
      <c r="J2354" s="277">
        <f t="shared" si="113"/>
        <v>11731</v>
      </c>
      <c r="K2354" s="277">
        <f t="shared" si="113"/>
        <v>824</v>
      </c>
    </row>
    <row r="2355" spans="1:11" ht="28.95" customHeight="1" x14ac:dyDescent="0.3">
      <c r="A2355" s="336">
        <f t="shared" si="117"/>
        <v>2229</v>
      </c>
      <c r="B2355" s="344" t="s">
        <v>5840</v>
      </c>
      <c r="C2355" s="350">
        <v>54.259999999999977</v>
      </c>
      <c r="D2355" s="344" t="str">
        <f t="shared" si="119"/>
        <v>As directed by
Engineer in
charge</v>
      </c>
      <c r="E2355" s="346" t="s">
        <v>5883</v>
      </c>
      <c r="F2355" s="344" t="str">
        <f t="shared" si="118"/>
        <v>As directed by
Engineer in
charge</v>
      </c>
      <c r="G2355" s="344" t="s">
        <v>3437</v>
      </c>
      <c r="H2355" s="293">
        <v>10891</v>
      </c>
      <c r="I2355" s="333">
        <v>824</v>
      </c>
      <c r="J2355" s="277">
        <f t="shared" si="113"/>
        <v>10891</v>
      </c>
      <c r="K2355" s="277">
        <f t="shared" si="113"/>
        <v>824</v>
      </c>
    </row>
    <row r="2356" spans="1:11" ht="28.95" customHeight="1" x14ac:dyDescent="0.3">
      <c r="A2356" s="336">
        <f t="shared" si="117"/>
        <v>2230</v>
      </c>
      <c r="B2356" s="344" t="s">
        <v>5840</v>
      </c>
      <c r="C2356" s="350">
        <v>54.269999999999975</v>
      </c>
      <c r="D2356" s="344" t="str">
        <f t="shared" si="119"/>
        <v>As directed by
Engineer in
charge</v>
      </c>
      <c r="E2356" s="346" t="s">
        <v>5884</v>
      </c>
      <c r="F2356" s="344" t="str">
        <f t="shared" si="118"/>
        <v>As directed by
Engineer in
charge</v>
      </c>
      <c r="G2356" s="344" t="s">
        <v>3437</v>
      </c>
      <c r="H2356" s="293">
        <v>12572</v>
      </c>
      <c r="I2356" s="333">
        <v>824</v>
      </c>
      <c r="J2356" s="277">
        <f t="shared" si="113"/>
        <v>12572</v>
      </c>
      <c r="K2356" s="277">
        <f t="shared" si="113"/>
        <v>824</v>
      </c>
    </row>
    <row r="2357" spans="1:11" ht="28.95" customHeight="1" x14ac:dyDescent="0.3">
      <c r="A2357" s="336">
        <f t="shared" si="117"/>
        <v>2231</v>
      </c>
      <c r="B2357" s="344" t="s">
        <v>5840</v>
      </c>
      <c r="C2357" s="350">
        <v>54.279999999999973</v>
      </c>
      <c r="D2357" s="344" t="str">
        <f t="shared" si="119"/>
        <v>As directed by
Engineer in
charge</v>
      </c>
      <c r="E2357" s="346" t="s">
        <v>5884</v>
      </c>
      <c r="F2357" s="344" t="str">
        <f t="shared" si="118"/>
        <v>As directed by
Engineer in
charge</v>
      </c>
      <c r="G2357" s="344" t="s">
        <v>3437</v>
      </c>
      <c r="H2357" s="293">
        <v>10892</v>
      </c>
      <c r="I2357" s="333">
        <v>824</v>
      </c>
      <c r="J2357" s="277">
        <f t="shared" si="113"/>
        <v>10892</v>
      </c>
      <c r="K2357" s="277">
        <f t="shared" si="113"/>
        <v>824</v>
      </c>
    </row>
    <row r="2358" spans="1:11" ht="28.95" customHeight="1" x14ac:dyDescent="0.3">
      <c r="A2358" s="336">
        <f t="shared" si="117"/>
        <v>2232</v>
      </c>
      <c r="B2358" s="344" t="s">
        <v>5840</v>
      </c>
      <c r="C2358" s="350">
        <v>54.289999999999971</v>
      </c>
      <c r="D2358" s="344" t="str">
        <f t="shared" si="119"/>
        <v>As directed by
Engineer in
charge</v>
      </c>
      <c r="E2358" s="346" t="s">
        <v>5885</v>
      </c>
      <c r="F2358" s="344" t="str">
        <f t="shared" si="118"/>
        <v>As directed by
Engineer in
charge</v>
      </c>
      <c r="G2358" s="344" t="s">
        <v>3437</v>
      </c>
      <c r="H2358" s="293">
        <v>10052</v>
      </c>
      <c r="I2358" s="333">
        <v>824</v>
      </c>
      <c r="J2358" s="277">
        <f t="shared" si="113"/>
        <v>10052</v>
      </c>
      <c r="K2358" s="277">
        <f t="shared" si="113"/>
        <v>824</v>
      </c>
    </row>
    <row r="2359" spans="1:11" ht="28.95" customHeight="1" x14ac:dyDescent="0.3">
      <c r="A2359" s="336">
        <f t="shared" si="117"/>
        <v>2233</v>
      </c>
      <c r="B2359" s="344" t="s">
        <v>5840</v>
      </c>
      <c r="C2359" s="345">
        <v>54.299999999999969</v>
      </c>
      <c r="D2359" s="344" t="str">
        <f t="shared" si="119"/>
        <v>As directed by
Engineer in
charge</v>
      </c>
      <c r="E2359" s="346" t="s">
        <v>5886</v>
      </c>
      <c r="F2359" s="344" t="str">
        <f t="shared" si="118"/>
        <v>As directed by
Engineer in
charge</v>
      </c>
      <c r="G2359" s="344" t="s">
        <v>3437</v>
      </c>
      <c r="H2359" s="293">
        <v>11732</v>
      </c>
      <c r="I2359" s="333">
        <v>824</v>
      </c>
      <c r="J2359" s="277">
        <f t="shared" si="113"/>
        <v>11732</v>
      </c>
      <c r="K2359" s="277">
        <f t="shared" si="113"/>
        <v>824</v>
      </c>
    </row>
    <row r="2360" spans="1:11" ht="28.95" customHeight="1" x14ac:dyDescent="0.3">
      <c r="A2360" s="336">
        <f t="shared" si="117"/>
        <v>2234</v>
      </c>
      <c r="B2360" s="344" t="s">
        <v>5840</v>
      </c>
      <c r="C2360" s="350">
        <v>54.309999999999967</v>
      </c>
      <c r="D2360" s="344" t="str">
        <f t="shared" si="119"/>
        <v>As directed by
Engineer in
charge</v>
      </c>
      <c r="E2360" s="346" t="s">
        <v>5887</v>
      </c>
      <c r="F2360" s="344" t="str">
        <f t="shared" si="118"/>
        <v>As directed by
Engineer in
charge</v>
      </c>
      <c r="G2360" s="344" t="s">
        <v>3437</v>
      </c>
      <c r="H2360" s="293">
        <v>10052</v>
      </c>
      <c r="I2360" s="333">
        <v>824</v>
      </c>
      <c r="J2360" s="277">
        <f t="shared" si="113"/>
        <v>10052</v>
      </c>
      <c r="K2360" s="277">
        <f t="shared" si="113"/>
        <v>824</v>
      </c>
    </row>
    <row r="2361" spans="1:11" ht="28.95" customHeight="1" x14ac:dyDescent="0.3">
      <c r="A2361" s="336">
        <f t="shared" si="117"/>
        <v>2235</v>
      </c>
      <c r="B2361" s="344" t="s">
        <v>5840</v>
      </c>
      <c r="C2361" s="350">
        <v>54.319999999999965</v>
      </c>
      <c r="D2361" s="344" t="str">
        <f t="shared" si="119"/>
        <v>As directed by
Engineer in
charge</v>
      </c>
      <c r="E2361" s="346" t="s">
        <v>5888</v>
      </c>
      <c r="F2361" s="344" t="str">
        <f t="shared" si="118"/>
        <v>As directed by
Engineer in
charge</v>
      </c>
      <c r="G2361" s="344" t="s">
        <v>3437</v>
      </c>
      <c r="H2361" s="293">
        <v>9212</v>
      </c>
      <c r="I2361" s="333">
        <v>824</v>
      </c>
      <c r="J2361" s="277">
        <f t="shared" si="113"/>
        <v>9212</v>
      </c>
      <c r="K2361" s="277">
        <f t="shared" si="113"/>
        <v>824</v>
      </c>
    </row>
    <row r="2362" spans="1:11" ht="28.95" customHeight="1" x14ac:dyDescent="0.3">
      <c r="A2362" s="336">
        <f t="shared" si="117"/>
        <v>2236</v>
      </c>
      <c r="B2362" s="344" t="s">
        <v>5840</v>
      </c>
      <c r="C2362" s="350">
        <v>54.329999999999963</v>
      </c>
      <c r="D2362" s="344" t="str">
        <f t="shared" si="119"/>
        <v>As directed by
Engineer in
charge</v>
      </c>
      <c r="E2362" s="346" t="s">
        <v>5889</v>
      </c>
      <c r="F2362" s="344" t="str">
        <f t="shared" si="118"/>
        <v>As directed by
Engineer in
charge</v>
      </c>
      <c r="G2362" s="344" t="s">
        <v>3437</v>
      </c>
      <c r="H2362" s="293">
        <v>10892</v>
      </c>
      <c r="I2362" s="333">
        <v>824</v>
      </c>
      <c r="J2362" s="277">
        <f t="shared" si="113"/>
        <v>10892</v>
      </c>
      <c r="K2362" s="277">
        <f t="shared" si="113"/>
        <v>824</v>
      </c>
    </row>
    <row r="2363" spans="1:11" ht="28.95" customHeight="1" x14ac:dyDescent="0.3"/>
  </sheetData>
  <sheetProtection algorithmName="SHA-512" hashValue="zLUQ9QNeUU6cciVnYTLzH7E2T2z+inH1EmbsuIHi3hM5L1bVZdliPuzDOK7LiE6332/bMOnY5eO1yNGXUKVIiQ==" saltValue="Ru9+57imoaggSo1fouottQ==" spinCount="100000" sheet="1" objects="1" scenarios="1"/>
  <mergeCells count="32">
    <mergeCell ref="B1875:B1880"/>
    <mergeCell ref="D1875:D1880"/>
    <mergeCell ref="B1858:B1860"/>
    <mergeCell ref="D1858:D1860"/>
    <mergeCell ref="B1861:B1863"/>
    <mergeCell ref="D1861:D1863"/>
    <mergeCell ref="B1864:B1865"/>
    <mergeCell ref="C1864:C1865"/>
    <mergeCell ref="D1864:D1865"/>
    <mergeCell ref="B1866:B1867"/>
    <mergeCell ref="C1866:C1867"/>
    <mergeCell ref="D1866:D1867"/>
    <mergeCell ref="B1868:B1874"/>
    <mergeCell ref="D1868:D1874"/>
    <mergeCell ref="B1849:B1851"/>
    <mergeCell ref="D1849:D1851"/>
    <mergeCell ref="B1852:B1854"/>
    <mergeCell ref="D1852:D1854"/>
    <mergeCell ref="B1855:B1857"/>
    <mergeCell ref="D1855:D1857"/>
    <mergeCell ref="B1840:B1842"/>
    <mergeCell ref="D1840:D1842"/>
    <mergeCell ref="B1843:B1845"/>
    <mergeCell ref="D1843:D1845"/>
    <mergeCell ref="B1846:B1848"/>
    <mergeCell ref="D1846:D1848"/>
    <mergeCell ref="A1:I1"/>
    <mergeCell ref="B1805:B1809"/>
    <mergeCell ref="D1805:D1809"/>
    <mergeCell ref="B1831:B1833"/>
    <mergeCell ref="B1834:B1839"/>
    <mergeCell ref="D1834:D1839"/>
  </mergeCells>
  <pageMargins left="0.59055118110236227" right="0.47244094488188981" top="0.74803149606299213" bottom="0.74803149606299213" header="0.31496062992125984" footer="0.31496062992125984"/>
  <pageSetup paperSize="9" scale="80" orientation="landscape" r:id="rId1"/>
  <rowBreaks count="52" manualBreakCount="52">
    <brk id="81" max="16383" man="1"/>
    <brk id="117" max="16383" man="1"/>
    <brk id="166" max="16383" man="1"/>
    <brk id="176" max="16383" man="1"/>
    <brk id="200" max="16383" man="1"/>
    <brk id="332" max="16383" man="1"/>
    <brk id="367" max="16383" man="1"/>
    <brk id="403" max="16383" man="1"/>
    <brk id="432" max="16383" man="1"/>
    <brk id="476" max="16383" man="1"/>
    <brk id="485" max="16383" man="1"/>
    <brk id="550" max="16383" man="1"/>
    <brk id="613" max="16383" man="1"/>
    <brk id="620" max="16383" man="1"/>
    <brk id="694" max="16383" man="1"/>
    <brk id="703" max="16383" man="1"/>
    <brk id="754" max="16383" man="1"/>
    <brk id="790" max="16383" man="1"/>
    <brk id="852" max="16383" man="1"/>
    <brk id="864" max="16383" man="1"/>
    <brk id="874" max="16383" man="1"/>
    <brk id="895" max="16383" man="1"/>
    <brk id="929" max="16383" man="1"/>
    <brk id="945" max="16383" man="1"/>
    <brk id="959" max="16383" man="1"/>
    <brk id="969" max="16383" man="1"/>
    <brk id="981" max="16383" man="1"/>
    <brk id="1000" max="16383" man="1"/>
    <brk id="1034" max="16383" man="1"/>
    <brk id="1107" max="16383" man="1"/>
    <brk id="1119" max="16383" man="1"/>
    <brk id="1146" max="16383" man="1"/>
    <brk id="1165" max="16383" man="1"/>
    <brk id="1192" max="16383" man="1"/>
    <brk id="1246" max="16383" man="1"/>
    <brk id="1348" max="16383" man="1"/>
    <brk id="1360" max="16383" man="1"/>
    <brk id="1431" max="16383" man="1"/>
    <brk id="1532" max="16383" man="1"/>
    <brk id="1577" max="16383" man="1"/>
    <brk id="1601" max="16383" man="1"/>
    <brk id="1659" max="16383" man="1"/>
    <brk id="1679" max="16383" man="1"/>
    <brk id="1741" max="16383" man="1"/>
    <brk id="1793" max="16383" man="1"/>
    <brk id="1923" max="16383" man="1"/>
    <brk id="2079" max="16383" man="1"/>
    <brk id="2155" max="16383" man="1"/>
    <brk id="2213" max="16383" man="1"/>
    <brk id="2281" max="8" man="1"/>
    <brk id="2283" max="8" man="1"/>
    <brk id="2313"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2AFB-60E4-47A4-971B-50539A37D88F}">
  <sheetPr>
    <tabColor rgb="FF99FF99"/>
  </sheetPr>
  <dimension ref="A1:AA207"/>
  <sheetViews>
    <sheetView tabSelected="1" topLeftCell="A79" zoomScaleNormal="100" workbookViewId="0">
      <pane ySplit="3" topLeftCell="A82" activePane="bottomLeft" state="frozen"/>
      <selection activeCell="A79" sqref="A79"/>
      <selection pane="bottomLeft" activeCell="J79" sqref="J79:K79"/>
    </sheetView>
  </sheetViews>
  <sheetFormatPr defaultRowHeight="13.2" x14ac:dyDescent="0.25"/>
  <cols>
    <col min="1" max="1" width="9.33203125" style="13" customWidth="1"/>
    <col min="2" max="2" width="10.33203125" style="13" customWidth="1"/>
    <col min="3" max="3" width="11.109375" style="13" customWidth="1"/>
    <col min="4" max="4" width="12.33203125" style="13" customWidth="1"/>
    <col min="5" max="5" width="9.88671875" style="13" customWidth="1"/>
    <col min="6" max="6" width="10.88671875" style="13" customWidth="1"/>
    <col min="7" max="7" width="11.5546875" style="13" customWidth="1"/>
    <col min="8" max="8" width="12.5546875" style="13" customWidth="1"/>
    <col min="9" max="9" width="10.6640625" style="13" customWidth="1"/>
    <col min="10" max="11" width="11.6640625" style="13" customWidth="1"/>
    <col min="12" max="12" width="10.33203125" style="3" customWidth="1"/>
    <col min="13" max="13" width="14.5546875" style="3" customWidth="1"/>
    <col min="14" max="256" width="8.88671875" style="3"/>
    <col min="257" max="257" width="9.33203125" style="3" customWidth="1"/>
    <col min="258" max="258" width="10.33203125" style="3" customWidth="1"/>
    <col min="259" max="259" width="11.109375" style="3" customWidth="1"/>
    <col min="260" max="260" width="12.33203125" style="3" customWidth="1"/>
    <col min="261" max="261" width="9.88671875" style="3" customWidth="1"/>
    <col min="262" max="262" width="10.88671875" style="3" customWidth="1"/>
    <col min="263" max="263" width="10.6640625" style="3" customWidth="1"/>
    <col min="264" max="264" width="12.5546875" style="3" customWidth="1"/>
    <col min="265" max="265" width="10.6640625" style="3" customWidth="1"/>
    <col min="266" max="267" width="11.6640625" style="3" customWidth="1"/>
    <col min="268" max="268" width="10.33203125" style="3" customWidth="1"/>
    <col min="269" max="269" width="14.5546875" style="3" customWidth="1"/>
    <col min="270" max="512" width="8.88671875" style="3"/>
    <col min="513" max="513" width="9.33203125" style="3" customWidth="1"/>
    <col min="514" max="514" width="10.33203125" style="3" customWidth="1"/>
    <col min="515" max="515" width="11.109375" style="3" customWidth="1"/>
    <col min="516" max="516" width="12.33203125" style="3" customWidth="1"/>
    <col min="517" max="517" width="9.88671875" style="3" customWidth="1"/>
    <col min="518" max="518" width="10.88671875" style="3" customWidth="1"/>
    <col min="519" max="519" width="10.6640625" style="3" customWidth="1"/>
    <col min="520" max="520" width="12.5546875" style="3" customWidth="1"/>
    <col min="521" max="521" width="10.6640625" style="3" customWidth="1"/>
    <col min="522" max="523" width="11.6640625" style="3" customWidth="1"/>
    <col min="524" max="524" width="10.33203125" style="3" customWidth="1"/>
    <col min="525" max="525" width="14.5546875" style="3" customWidth="1"/>
    <col min="526" max="768" width="8.88671875" style="3"/>
    <col min="769" max="769" width="9.33203125" style="3" customWidth="1"/>
    <col min="770" max="770" width="10.33203125" style="3" customWidth="1"/>
    <col min="771" max="771" width="11.109375" style="3" customWidth="1"/>
    <col min="772" max="772" width="12.33203125" style="3" customWidth="1"/>
    <col min="773" max="773" width="9.88671875" style="3" customWidth="1"/>
    <col min="774" max="774" width="10.88671875" style="3" customWidth="1"/>
    <col min="775" max="775" width="10.6640625" style="3" customWidth="1"/>
    <col min="776" max="776" width="12.5546875" style="3" customWidth="1"/>
    <col min="777" max="777" width="10.6640625" style="3" customWidth="1"/>
    <col min="778" max="779" width="11.6640625" style="3" customWidth="1"/>
    <col min="780" max="780" width="10.33203125" style="3" customWidth="1"/>
    <col min="781" max="781" width="14.5546875" style="3" customWidth="1"/>
    <col min="782" max="1024" width="8.88671875" style="3"/>
    <col min="1025" max="1025" width="9.33203125" style="3" customWidth="1"/>
    <col min="1026" max="1026" width="10.33203125" style="3" customWidth="1"/>
    <col min="1027" max="1027" width="11.109375" style="3" customWidth="1"/>
    <col min="1028" max="1028" width="12.33203125" style="3" customWidth="1"/>
    <col min="1029" max="1029" width="9.88671875" style="3" customWidth="1"/>
    <col min="1030" max="1030" width="10.88671875" style="3" customWidth="1"/>
    <col min="1031" max="1031" width="10.6640625" style="3" customWidth="1"/>
    <col min="1032" max="1032" width="12.5546875" style="3" customWidth="1"/>
    <col min="1033" max="1033" width="10.6640625" style="3" customWidth="1"/>
    <col min="1034" max="1035" width="11.6640625" style="3" customWidth="1"/>
    <col min="1036" max="1036" width="10.33203125" style="3" customWidth="1"/>
    <col min="1037" max="1037" width="14.5546875" style="3" customWidth="1"/>
    <col min="1038" max="1280" width="8.88671875" style="3"/>
    <col min="1281" max="1281" width="9.33203125" style="3" customWidth="1"/>
    <col min="1282" max="1282" width="10.33203125" style="3" customWidth="1"/>
    <col min="1283" max="1283" width="11.109375" style="3" customWidth="1"/>
    <col min="1284" max="1284" width="12.33203125" style="3" customWidth="1"/>
    <col min="1285" max="1285" width="9.88671875" style="3" customWidth="1"/>
    <col min="1286" max="1286" width="10.88671875" style="3" customWidth="1"/>
    <col min="1287" max="1287" width="10.6640625" style="3" customWidth="1"/>
    <col min="1288" max="1288" width="12.5546875" style="3" customWidth="1"/>
    <col min="1289" max="1289" width="10.6640625" style="3" customWidth="1"/>
    <col min="1290" max="1291" width="11.6640625" style="3" customWidth="1"/>
    <col min="1292" max="1292" width="10.33203125" style="3" customWidth="1"/>
    <col min="1293" max="1293" width="14.5546875" style="3" customWidth="1"/>
    <col min="1294" max="1536" width="8.88671875" style="3"/>
    <col min="1537" max="1537" width="9.33203125" style="3" customWidth="1"/>
    <col min="1538" max="1538" width="10.33203125" style="3" customWidth="1"/>
    <col min="1539" max="1539" width="11.109375" style="3" customWidth="1"/>
    <col min="1540" max="1540" width="12.33203125" style="3" customWidth="1"/>
    <col min="1541" max="1541" width="9.88671875" style="3" customWidth="1"/>
    <col min="1542" max="1542" width="10.88671875" style="3" customWidth="1"/>
    <col min="1543" max="1543" width="10.6640625" style="3" customWidth="1"/>
    <col min="1544" max="1544" width="12.5546875" style="3" customWidth="1"/>
    <col min="1545" max="1545" width="10.6640625" style="3" customWidth="1"/>
    <col min="1546" max="1547" width="11.6640625" style="3" customWidth="1"/>
    <col min="1548" max="1548" width="10.33203125" style="3" customWidth="1"/>
    <col min="1549" max="1549" width="14.5546875" style="3" customWidth="1"/>
    <col min="1550" max="1792" width="8.88671875" style="3"/>
    <col min="1793" max="1793" width="9.33203125" style="3" customWidth="1"/>
    <col min="1794" max="1794" width="10.33203125" style="3" customWidth="1"/>
    <col min="1795" max="1795" width="11.109375" style="3" customWidth="1"/>
    <col min="1796" max="1796" width="12.33203125" style="3" customWidth="1"/>
    <col min="1797" max="1797" width="9.88671875" style="3" customWidth="1"/>
    <col min="1798" max="1798" width="10.88671875" style="3" customWidth="1"/>
    <col min="1799" max="1799" width="10.6640625" style="3" customWidth="1"/>
    <col min="1800" max="1800" width="12.5546875" style="3" customWidth="1"/>
    <col min="1801" max="1801" width="10.6640625" style="3" customWidth="1"/>
    <col min="1802" max="1803" width="11.6640625" style="3" customWidth="1"/>
    <col min="1804" max="1804" width="10.33203125" style="3" customWidth="1"/>
    <col min="1805" max="1805" width="14.5546875" style="3" customWidth="1"/>
    <col min="1806" max="2048" width="8.88671875" style="3"/>
    <col min="2049" max="2049" width="9.33203125" style="3" customWidth="1"/>
    <col min="2050" max="2050" width="10.33203125" style="3" customWidth="1"/>
    <col min="2051" max="2051" width="11.109375" style="3" customWidth="1"/>
    <col min="2052" max="2052" width="12.33203125" style="3" customWidth="1"/>
    <col min="2053" max="2053" width="9.88671875" style="3" customWidth="1"/>
    <col min="2054" max="2054" width="10.88671875" style="3" customWidth="1"/>
    <col min="2055" max="2055" width="10.6640625" style="3" customWidth="1"/>
    <col min="2056" max="2056" width="12.5546875" style="3" customWidth="1"/>
    <col min="2057" max="2057" width="10.6640625" style="3" customWidth="1"/>
    <col min="2058" max="2059" width="11.6640625" style="3" customWidth="1"/>
    <col min="2060" max="2060" width="10.33203125" style="3" customWidth="1"/>
    <col min="2061" max="2061" width="14.5546875" style="3" customWidth="1"/>
    <col min="2062" max="2304" width="8.88671875" style="3"/>
    <col min="2305" max="2305" width="9.33203125" style="3" customWidth="1"/>
    <col min="2306" max="2306" width="10.33203125" style="3" customWidth="1"/>
    <col min="2307" max="2307" width="11.109375" style="3" customWidth="1"/>
    <col min="2308" max="2308" width="12.33203125" style="3" customWidth="1"/>
    <col min="2309" max="2309" width="9.88671875" style="3" customWidth="1"/>
    <col min="2310" max="2310" width="10.88671875" style="3" customWidth="1"/>
    <col min="2311" max="2311" width="10.6640625" style="3" customWidth="1"/>
    <col min="2312" max="2312" width="12.5546875" style="3" customWidth="1"/>
    <col min="2313" max="2313" width="10.6640625" style="3" customWidth="1"/>
    <col min="2314" max="2315" width="11.6640625" style="3" customWidth="1"/>
    <col min="2316" max="2316" width="10.33203125" style="3" customWidth="1"/>
    <col min="2317" max="2317" width="14.5546875" style="3" customWidth="1"/>
    <col min="2318" max="2560" width="8.88671875" style="3"/>
    <col min="2561" max="2561" width="9.33203125" style="3" customWidth="1"/>
    <col min="2562" max="2562" width="10.33203125" style="3" customWidth="1"/>
    <col min="2563" max="2563" width="11.109375" style="3" customWidth="1"/>
    <col min="2564" max="2564" width="12.33203125" style="3" customWidth="1"/>
    <col min="2565" max="2565" width="9.88671875" style="3" customWidth="1"/>
    <col min="2566" max="2566" width="10.88671875" style="3" customWidth="1"/>
    <col min="2567" max="2567" width="10.6640625" style="3" customWidth="1"/>
    <col min="2568" max="2568" width="12.5546875" style="3" customWidth="1"/>
    <col min="2569" max="2569" width="10.6640625" style="3" customWidth="1"/>
    <col min="2570" max="2571" width="11.6640625" style="3" customWidth="1"/>
    <col min="2572" max="2572" width="10.33203125" style="3" customWidth="1"/>
    <col min="2573" max="2573" width="14.5546875" style="3" customWidth="1"/>
    <col min="2574" max="2816" width="8.88671875" style="3"/>
    <col min="2817" max="2817" width="9.33203125" style="3" customWidth="1"/>
    <col min="2818" max="2818" width="10.33203125" style="3" customWidth="1"/>
    <col min="2819" max="2819" width="11.109375" style="3" customWidth="1"/>
    <col min="2820" max="2820" width="12.33203125" style="3" customWidth="1"/>
    <col min="2821" max="2821" width="9.88671875" style="3" customWidth="1"/>
    <col min="2822" max="2822" width="10.88671875" style="3" customWidth="1"/>
    <col min="2823" max="2823" width="10.6640625" style="3" customWidth="1"/>
    <col min="2824" max="2824" width="12.5546875" style="3" customWidth="1"/>
    <col min="2825" max="2825" width="10.6640625" style="3" customWidth="1"/>
    <col min="2826" max="2827" width="11.6640625" style="3" customWidth="1"/>
    <col min="2828" max="2828" width="10.33203125" style="3" customWidth="1"/>
    <col min="2829" max="2829" width="14.5546875" style="3" customWidth="1"/>
    <col min="2830" max="3072" width="8.88671875" style="3"/>
    <col min="3073" max="3073" width="9.33203125" style="3" customWidth="1"/>
    <col min="3074" max="3074" width="10.33203125" style="3" customWidth="1"/>
    <col min="3075" max="3075" width="11.109375" style="3" customWidth="1"/>
    <col min="3076" max="3076" width="12.33203125" style="3" customWidth="1"/>
    <col min="3077" max="3077" width="9.88671875" style="3" customWidth="1"/>
    <col min="3078" max="3078" width="10.88671875" style="3" customWidth="1"/>
    <col min="3079" max="3079" width="10.6640625" style="3" customWidth="1"/>
    <col min="3080" max="3080" width="12.5546875" style="3" customWidth="1"/>
    <col min="3081" max="3081" width="10.6640625" style="3" customWidth="1"/>
    <col min="3082" max="3083" width="11.6640625" style="3" customWidth="1"/>
    <col min="3084" max="3084" width="10.33203125" style="3" customWidth="1"/>
    <col min="3085" max="3085" width="14.5546875" style="3" customWidth="1"/>
    <col min="3086" max="3328" width="8.88671875" style="3"/>
    <col min="3329" max="3329" width="9.33203125" style="3" customWidth="1"/>
    <col min="3330" max="3330" width="10.33203125" style="3" customWidth="1"/>
    <col min="3331" max="3331" width="11.109375" style="3" customWidth="1"/>
    <col min="3332" max="3332" width="12.33203125" style="3" customWidth="1"/>
    <col min="3333" max="3333" width="9.88671875" style="3" customWidth="1"/>
    <col min="3334" max="3334" width="10.88671875" style="3" customWidth="1"/>
    <col min="3335" max="3335" width="10.6640625" style="3" customWidth="1"/>
    <col min="3336" max="3336" width="12.5546875" style="3" customWidth="1"/>
    <col min="3337" max="3337" width="10.6640625" style="3" customWidth="1"/>
    <col min="3338" max="3339" width="11.6640625" style="3" customWidth="1"/>
    <col min="3340" max="3340" width="10.33203125" style="3" customWidth="1"/>
    <col min="3341" max="3341" width="14.5546875" style="3" customWidth="1"/>
    <col min="3342" max="3584" width="8.88671875" style="3"/>
    <col min="3585" max="3585" width="9.33203125" style="3" customWidth="1"/>
    <col min="3586" max="3586" width="10.33203125" style="3" customWidth="1"/>
    <col min="3587" max="3587" width="11.109375" style="3" customWidth="1"/>
    <col min="3588" max="3588" width="12.33203125" style="3" customWidth="1"/>
    <col min="3589" max="3589" width="9.88671875" style="3" customWidth="1"/>
    <col min="3590" max="3590" width="10.88671875" style="3" customWidth="1"/>
    <col min="3591" max="3591" width="10.6640625" style="3" customWidth="1"/>
    <col min="3592" max="3592" width="12.5546875" style="3" customWidth="1"/>
    <col min="3593" max="3593" width="10.6640625" style="3" customWidth="1"/>
    <col min="3594" max="3595" width="11.6640625" style="3" customWidth="1"/>
    <col min="3596" max="3596" width="10.33203125" style="3" customWidth="1"/>
    <col min="3597" max="3597" width="14.5546875" style="3" customWidth="1"/>
    <col min="3598" max="3840" width="8.88671875" style="3"/>
    <col min="3841" max="3841" width="9.33203125" style="3" customWidth="1"/>
    <col min="3842" max="3842" width="10.33203125" style="3" customWidth="1"/>
    <col min="3843" max="3843" width="11.109375" style="3" customWidth="1"/>
    <col min="3844" max="3844" width="12.33203125" style="3" customWidth="1"/>
    <col min="3845" max="3845" width="9.88671875" style="3" customWidth="1"/>
    <col min="3846" max="3846" width="10.88671875" style="3" customWidth="1"/>
    <col min="3847" max="3847" width="10.6640625" style="3" customWidth="1"/>
    <col min="3848" max="3848" width="12.5546875" style="3" customWidth="1"/>
    <col min="3849" max="3849" width="10.6640625" style="3" customWidth="1"/>
    <col min="3850" max="3851" width="11.6640625" style="3" customWidth="1"/>
    <col min="3852" max="3852" width="10.33203125" style="3" customWidth="1"/>
    <col min="3853" max="3853" width="14.5546875" style="3" customWidth="1"/>
    <col min="3854" max="4096" width="8.88671875" style="3"/>
    <col min="4097" max="4097" width="9.33203125" style="3" customWidth="1"/>
    <col min="4098" max="4098" width="10.33203125" style="3" customWidth="1"/>
    <col min="4099" max="4099" width="11.109375" style="3" customWidth="1"/>
    <col min="4100" max="4100" width="12.33203125" style="3" customWidth="1"/>
    <col min="4101" max="4101" width="9.88671875" style="3" customWidth="1"/>
    <col min="4102" max="4102" width="10.88671875" style="3" customWidth="1"/>
    <col min="4103" max="4103" width="10.6640625" style="3" customWidth="1"/>
    <col min="4104" max="4104" width="12.5546875" style="3" customWidth="1"/>
    <col min="4105" max="4105" width="10.6640625" style="3" customWidth="1"/>
    <col min="4106" max="4107" width="11.6640625" style="3" customWidth="1"/>
    <col min="4108" max="4108" width="10.33203125" style="3" customWidth="1"/>
    <col min="4109" max="4109" width="14.5546875" style="3" customWidth="1"/>
    <col min="4110" max="4352" width="8.88671875" style="3"/>
    <col min="4353" max="4353" width="9.33203125" style="3" customWidth="1"/>
    <col min="4354" max="4354" width="10.33203125" style="3" customWidth="1"/>
    <col min="4355" max="4355" width="11.109375" style="3" customWidth="1"/>
    <col min="4356" max="4356" width="12.33203125" style="3" customWidth="1"/>
    <col min="4357" max="4357" width="9.88671875" style="3" customWidth="1"/>
    <col min="4358" max="4358" width="10.88671875" style="3" customWidth="1"/>
    <col min="4359" max="4359" width="10.6640625" style="3" customWidth="1"/>
    <col min="4360" max="4360" width="12.5546875" style="3" customWidth="1"/>
    <col min="4361" max="4361" width="10.6640625" style="3" customWidth="1"/>
    <col min="4362" max="4363" width="11.6640625" style="3" customWidth="1"/>
    <col min="4364" max="4364" width="10.33203125" style="3" customWidth="1"/>
    <col min="4365" max="4365" width="14.5546875" style="3" customWidth="1"/>
    <col min="4366" max="4608" width="8.88671875" style="3"/>
    <col min="4609" max="4609" width="9.33203125" style="3" customWidth="1"/>
    <col min="4610" max="4610" width="10.33203125" style="3" customWidth="1"/>
    <col min="4611" max="4611" width="11.109375" style="3" customWidth="1"/>
    <col min="4612" max="4612" width="12.33203125" style="3" customWidth="1"/>
    <col min="4613" max="4613" width="9.88671875" style="3" customWidth="1"/>
    <col min="4614" max="4614" width="10.88671875" style="3" customWidth="1"/>
    <col min="4615" max="4615" width="10.6640625" style="3" customWidth="1"/>
    <col min="4616" max="4616" width="12.5546875" style="3" customWidth="1"/>
    <col min="4617" max="4617" width="10.6640625" style="3" customWidth="1"/>
    <col min="4618" max="4619" width="11.6640625" style="3" customWidth="1"/>
    <col min="4620" max="4620" width="10.33203125" style="3" customWidth="1"/>
    <col min="4621" max="4621" width="14.5546875" style="3" customWidth="1"/>
    <col min="4622" max="4864" width="8.88671875" style="3"/>
    <col min="4865" max="4865" width="9.33203125" style="3" customWidth="1"/>
    <col min="4866" max="4866" width="10.33203125" style="3" customWidth="1"/>
    <col min="4867" max="4867" width="11.109375" style="3" customWidth="1"/>
    <col min="4868" max="4868" width="12.33203125" style="3" customWidth="1"/>
    <col min="4869" max="4869" width="9.88671875" style="3" customWidth="1"/>
    <col min="4870" max="4870" width="10.88671875" style="3" customWidth="1"/>
    <col min="4871" max="4871" width="10.6640625" style="3" customWidth="1"/>
    <col min="4872" max="4872" width="12.5546875" style="3" customWidth="1"/>
    <col min="4873" max="4873" width="10.6640625" style="3" customWidth="1"/>
    <col min="4874" max="4875" width="11.6640625" style="3" customWidth="1"/>
    <col min="4876" max="4876" width="10.33203125" style="3" customWidth="1"/>
    <col min="4877" max="4877" width="14.5546875" style="3" customWidth="1"/>
    <col min="4878" max="5120" width="8.88671875" style="3"/>
    <col min="5121" max="5121" width="9.33203125" style="3" customWidth="1"/>
    <col min="5122" max="5122" width="10.33203125" style="3" customWidth="1"/>
    <col min="5123" max="5123" width="11.109375" style="3" customWidth="1"/>
    <col min="5124" max="5124" width="12.33203125" style="3" customWidth="1"/>
    <col min="5125" max="5125" width="9.88671875" style="3" customWidth="1"/>
    <col min="5126" max="5126" width="10.88671875" style="3" customWidth="1"/>
    <col min="5127" max="5127" width="10.6640625" style="3" customWidth="1"/>
    <col min="5128" max="5128" width="12.5546875" style="3" customWidth="1"/>
    <col min="5129" max="5129" width="10.6640625" style="3" customWidth="1"/>
    <col min="5130" max="5131" width="11.6640625" style="3" customWidth="1"/>
    <col min="5132" max="5132" width="10.33203125" style="3" customWidth="1"/>
    <col min="5133" max="5133" width="14.5546875" style="3" customWidth="1"/>
    <col min="5134" max="5376" width="8.88671875" style="3"/>
    <col min="5377" max="5377" width="9.33203125" style="3" customWidth="1"/>
    <col min="5378" max="5378" width="10.33203125" style="3" customWidth="1"/>
    <col min="5379" max="5379" width="11.109375" style="3" customWidth="1"/>
    <col min="5380" max="5380" width="12.33203125" style="3" customWidth="1"/>
    <col min="5381" max="5381" width="9.88671875" style="3" customWidth="1"/>
    <col min="5382" max="5382" width="10.88671875" style="3" customWidth="1"/>
    <col min="5383" max="5383" width="10.6640625" style="3" customWidth="1"/>
    <col min="5384" max="5384" width="12.5546875" style="3" customWidth="1"/>
    <col min="5385" max="5385" width="10.6640625" style="3" customWidth="1"/>
    <col min="5386" max="5387" width="11.6640625" style="3" customWidth="1"/>
    <col min="5388" max="5388" width="10.33203125" style="3" customWidth="1"/>
    <col min="5389" max="5389" width="14.5546875" style="3" customWidth="1"/>
    <col min="5390" max="5632" width="8.88671875" style="3"/>
    <col min="5633" max="5633" width="9.33203125" style="3" customWidth="1"/>
    <col min="5634" max="5634" width="10.33203125" style="3" customWidth="1"/>
    <col min="5635" max="5635" width="11.109375" style="3" customWidth="1"/>
    <col min="5636" max="5636" width="12.33203125" style="3" customWidth="1"/>
    <col min="5637" max="5637" width="9.88671875" style="3" customWidth="1"/>
    <col min="5638" max="5638" width="10.88671875" style="3" customWidth="1"/>
    <col min="5639" max="5639" width="10.6640625" style="3" customWidth="1"/>
    <col min="5640" max="5640" width="12.5546875" style="3" customWidth="1"/>
    <col min="5641" max="5641" width="10.6640625" style="3" customWidth="1"/>
    <col min="5642" max="5643" width="11.6640625" style="3" customWidth="1"/>
    <col min="5644" max="5644" width="10.33203125" style="3" customWidth="1"/>
    <col min="5645" max="5645" width="14.5546875" style="3" customWidth="1"/>
    <col min="5646" max="5888" width="8.88671875" style="3"/>
    <col min="5889" max="5889" width="9.33203125" style="3" customWidth="1"/>
    <col min="5890" max="5890" width="10.33203125" style="3" customWidth="1"/>
    <col min="5891" max="5891" width="11.109375" style="3" customWidth="1"/>
    <col min="5892" max="5892" width="12.33203125" style="3" customWidth="1"/>
    <col min="5893" max="5893" width="9.88671875" style="3" customWidth="1"/>
    <col min="5894" max="5894" width="10.88671875" style="3" customWidth="1"/>
    <col min="5895" max="5895" width="10.6640625" style="3" customWidth="1"/>
    <col min="5896" max="5896" width="12.5546875" style="3" customWidth="1"/>
    <col min="5897" max="5897" width="10.6640625" style="3" customWidth="1"/>
    <col min="5898" max="5899" width="11.6640625" style="3" customWidth="1"/>
    <col min="5900" max="5900" width="10.33203125" style="3" customWidth="1"/>
    <col min="5901" max="5901" width="14.5546875" style="3" customWidth="1"/>
    <col min="5902" max="6144" width="8.88671875" style="3"/>
    <col min="6145" max="6145" width="9.33203125" style="3" customWidth="1"/>
    <col min="6146" max="6146" width="10.33203125" style="3" customWidth="1"/>
    <col min="6147" max="6147" width="11.109375" style="3" customWidth="1"/>
    <col min="6148" max="6148" width="12.33203125" style="3" customWidth="1"/>
    <col min="6149" max="6149" width="9.88671875" style="3" customWidth="1"/>
    <col min="6150" max="6150" width="10.88671875" style="3" customWidth="1"/>
    <col min="6151" max="6151" width="10.6640625" style="3" customWidth="1"/>
    <col min="6152" max="6152" width="12.5546875" style="3" customWidth="1"/>
    <col min="6153" max="6153" width="10.6640625" style="3" customWidth="1"/>
    <col min="6154" max="6155" width="11.6640625" style="3" customWidth="1"/>
    <col min="6156" max="6156" width="10.33203125" style="3" customWidth="1"/>
    <col min="6157" max="6157" width="14.5546875" style="3" customWidth="1"/>
    <col min="6158" max="6400" width="8.88671875" style="3"/>
    <col min="6401" max="6401" width="9.33203125" style="3" customWidth="1"/>
    <col min="6402" max="6402" width="10.33203125" style="3" customWidth="1"/>
    <col min="6403" max="6403" width="11.109375" style="3" customWidth="1"/>
    <col min="6404" max="6404" width="12.33203125" style="3" customWidth="1"/>
    <col min="6405" max="6405" width="9.88671875" style="3" customWidth="1"/>
    <col min="6406" max="6406" width="10.88671875" style="3" customWidth="1"/>
    <col min="6407" max="6407" width="10.6640625" style="3" customWidth="1"/>
    <col min="6408" max="6408" width="12.5546875" style="3" customWidth="1"/>
    <col min="6409" max="6409" width="10.6640625" style="3" customWidth="1"/>
    <col min="6410" max="6411" width="11.6640625" style="3" customWidth="1"/>
    <col min="6412" max="6412" width="10.33203125" style="3" customWidth="1"/>
    <col min="6413" max="6413" width="14.5546875" style="3" customWidth="1"/>
    <col min="6414" max="6656" width="8.88671875" style="3"/>
    <col min="6657" max="6657" width="9.33203125" style="3" customWidth="1"/>
    <col min="6658" max="6658" width="10.33203125" style="3" customWidth="1"/>
    <col min="6659" max="6659" width="11.109375" style="3" customWidth="1"/>
    <col min="6660" max="6660" width="12.33203125" style="3" customWidth="1"/>
    <col min="6661" max="6661" width="9.88671875" style="3" customWidth="1"/>
    <col min="6662" max="6662" width="10.88671875" style="3" customWidth="1"/>
    <col min="6663" max="6663" width="10.6640625" style="3" customWidth="1"/>
    <col min="6664" max="6664" width="12.5546875" style="3" customWidth="1"/>
    <col min="6665" max="6665" width="10.6640625" style="3" customWidth="1"/>
    <col min="6666" max="6667" width="11.6640625" style="3" customWidth="1"/>
    <col min="6668" max="6668" width="10.33203125" style="3" customWidth="1"/>
    <col min="6669" max="6669" width="14.5546875" style="3" customWidth="1"/>
    <col min="6670" max="6912" width="8.88671875" style="3"/>
    <col min="6913" max="6913" width="9.33203125" style="3" customWidth="1"/>
    <col min="6914" max="6914" width="10.33203125" style="3" customWidth="1"/>
    <col min="6915" max="6915" width="11.109375" style="3" customWidth="1"/>
    <col min="6916" max="6916" width="12.33203125" style="3" customWidth="1"/>
    <col min="6917" max="6917" width="9.88671875" style="3" customWidth="1"/>
    <col min="6918" max="6918" width="10.88671875" style="3" customWidth="1"/>
    <col min="6919" max="6919" width="10.6640625" style="3" customWidth="1"/>
    <col min="6920" max="6920" width="12.5546875" style="3" customWidth="1"/>
    <col min="6921" max="6921" width="10.6640625" style="3" customWidth="1"/>
    <col min="6922" max="6923" width="11.6640625" style="3" customWidth="1"/>
    <col min="6924" max="6924" width="10.33203125" style="3" customWidth="1"/>
    <col min="6925" max="6925" width="14.5546875" style="3" customWidth="1"/>
    <col min="6926" max="7168" width="8.88671875" style="3"/>
    <col min="7169" max="7169" width="9.33203125" style="3" customWidth="1"/>
    <col min="7170" max="7170" width="10.33203125" style="3" customWidth="1"/>
    <col min="7171" max="7171" width="11.109375" style="3" customWidth="1"/>
    <col min="7172" max="7172" width="12.33203125" style="3" customWidth="1"/>
    <col min="7173" max="7173" width="9.88671875" style="3" customWidth="1"/>
    <col min="7174" max="7174" width="10.88671875" style="3" customWidth="1"/>
    <col min="7175" max="7175" width="10.6640625" style="3" customWidth="1"/>
    <col min="7176" max="7176" width="12.5546875" style="3" customWidth="1"/>
    <col min="7177" max="7177" width="10.6640625" style="3" customWidth="1"/>
    <col min="7178" max="7179" width="11.6640625" style="3" customWidth="1"/>
    <col min="7180" max="7180" width="10.33203125" style="3" customWidth="1"/>
    <col min="7181" max="7181" width="14.5546875" style="3" customWidth="1"/>
    <col min="7182" max="7424" width="8.88671875" style="3"/>
    <col min="7425" max="7425" width="9.33203125" style="3" customWidth="1"/>
    <col min="7426" max="7426" width="10.33203125" style="3" customWidth="1"/>
    <col min="7427" max="7427" width="11.109375" style="3" customWidth="1"/>
    <col min="7428" max="7428" width="12.33203125" style="3" customWidth="1"/>
    <col min="7429" max="7429" width="9.88671875" style="3" customWidth="1"/>
    <col min="7430" max="7430" width="10.88671875" style="3" customWidth="1"/>
    <col min="7431" max="7431" width="10.6640625" style="3" customWidth="1"/>
    <col min="7432" max="7432" width="12.5546875" style="3" customWidth="1"/>
    <col min="7433" max="7433" width="10.6640625" style="3" customWidth="1"/>
    <col min="7434" max="7435" width="11.6640625" style="3" customWidth="1"/>
    <col min="7436" max="7436" width="10.33203125" style="3" customWidth="1"/>
    <col min="7437" max="7437" width="14.5546875" style="3" customWidth="1"/>
    <col min="7438" max="7680" width="8.88671875" style="3"/>
    <col min="7681" max="7681" width="9.33203125" style="3" customWidth="1"/>
    <col min="7682" max="7682" width="10.33203125" style="3" customWidth="1"/>
    <col min="7683" max="7683" width="11.109375" style="3" customWidth="1"/>
    <col min="7684" max="7684" width="12.33203125" style="3" customWidth="1"/>
    <col min="7685" max="7685" width="9.88671875" style="3" customWidth="1"/>
    <col min="7686" max="7686" width="10.88671875" style="3" customWidth="1"/>
    <col min="7687" max="7687" width="10.6640625" style="3" customWidth="1"/>
    <col min="7688" max="7688" width="12.5546875" style="3" customWidth="1"/>
    <col min="7689" max="7689" width="10.6640625" style="3" customWidth="1"/>
    <col min="7690" max="7691" width="11.6640625" style="3" customWidth="1"/>
    <col min="7692" max="7692" width="10.33203125" style="3" customWidth="1"/>
    <col min="7693" max="7693" width="14.5546875" style="3" customWidth="1"/>
    <col min="7694" max="7936" width="8.88671875" style="3"/>
    <col min="7937" max="7937" width="9.33203125" style="3" customWidth="1"/>
    <col min="7938" max="7938" width="10.33203125" style="3" customWidth="1"/>
    <col min="7939" max="7939" width="11.109375" style="3" customWidth="1"/>
    <col min="7940" max="7940" width="12.33203125" style="3" customWidth="1"/>
    <col min="7941" max="7941" width="9.88671875" style="3" customWidth="1"/>
    <col min="7942" max="7942" width="10.88671875" style="3" customWidth="1"/>
    <col min="7943" max="7943" width="10.6640625" style="3" customWidth="1"/>
    <col min="7944" max="7944" width="12.5546875" style="3" customWidth="1"/>
    <col min="7945" max="7945" width="10.6640625" style="3" customWidth="1"/>
    <col min="7946" max="7947" width="11.6640625" style="3" customWidth="1"/>
    <col min="7948" max="7948" width="10.33203125" style="3" customWidth="1"/>
    <col min="7949" max="7949" width="14.5546875" style="3" customWidth="1"/>
    <col min="7950" max="8192" width="8.88671875" style="3"/>
    <col min="8193" max="8193" width="9.33203125" style="3" customWidth="1"/>
    <col min="8194" max="8194" width="10.33203125" style="3" customWidth="1"/>
    <col min="8195" max="8195" width="11.109375" style="3" customWidth="1"/>
    <col min="8196" max="8196" width="12.33203125" style="3" customWidth="1"/>
    <col min="8197" max="8197" width="9.88671875" style="3" customWidth="1"/>
    <col min="8198" max="8198" width="10.88671875" style="3" customWidth="1"/>
    <col min="8199" max="8199" width="10.6640625" style="3" customWidth="1"/>
    <col min="8200" max="8200" width="12.5546875" style="3" customWidth="1"/>
    <col min="8201" max="8201" width="10.6640625" style="3" customWidth="1"/>
    <col min="8202" max="8203" width="11.6640625" style="3" customWidth="1"/>
    <col min="8204" max="8204" width="10.33203125" style="3" customWidth="1"/>
    <col min="8205" max="8205" width="14.5546875" style="3" customWidth="1"/>
    <col min="8206" max="8448" width="8.88671875" style="3"/>
    <col min="8449" max="8449" width="9.33203125" style="3" customWidth="1"/>
    <col min="8450" max="8450" width="10.33203125" style="3" customWidth="1"/>
    <col min="8451" max="8451" width="11.109375" style="3" customWidth="1"/>
    <col min="8452" max="8452" width="12.33203125" style="3" customWidth="1"/>
    <col min="8453" max="8453" width="9.88671875" style="3" customWidth="1"/>
    <col min="8454" max="8454" width="10.88671875" style="3" customWidth="1"/>
    <col min="8455" max="8455" width="10.6640625" style="3" customWidth="1"/>
    <col min="8456" max="8456" width="12.5546875" style="3" customWidth="1"/>
    <col min="8457" max="8457" width="10.6640625" style="3" customWidth="1"/>
    <col min="8458" max="8459" width="11.6640625" style="3" customWidth="1"/>
    <col min="8460" max="8460" width="10.33203125" style="3" customWidth="1"/>
    <col min="8461" max="8461" width="14.5546875" style="3" customWidth="1"/>
    <col min="8462" max="8704" width="8.88671875" style="3"/>
    <col min="8705" max="8705" width="9.33203125" style="3" customWidth="1"/>
    <col min="8706" max="8706" width="10.33203125" style="3" customWidth="1"/>
    <col min="8707" max="8707" width="11.109375" style="3" customWidth="1"/>
    <col min="8708" max="8708" width="12.33203125" style="3" customWidth="1"/>
    <col min="8709" max="8709" width="9.88671875" style="3" customWidth="1"/>
    <col min="8710" max="8710" width="10.88671875" style="3" customWidth="1"/>
    <col min="8711" max="8711" width="10.6640625" style="3" customWidth="1"/>
    <col min="8712" max="8712" width="12.5546875" style="3" customWidth="1"/>
    <col min="8713" max="8713" width="10.6640625" style="3" customWidth="1"/>
    <col min="8714" max="8715" width="11.6640625" style="3" customWidth="1"/>
    <col min="8716" max="8716" width="10.33203125" style="3" customWidth="1"/>
    <col min="8717" max="8717" width="14.5546875" style="3" customWidth="1"/>
    <col min="8718" max="8960" width="8.88671875" style="3"/>
    <col min="8961" max="8961" width="9.33203125" style="3" customWidth="1"/>
    <col min="8962" max="8962" width="10.33203125" style="3" customWidth="1"/>
    <col min="8963" max="8963" width="11.109375" style="3" customWidth="1"/>
    <col min="8964" max="8964" width="12.33203125" style="3" customWidth="1"/>
    <col min="8965" max="8965" width="9.88671875" style="3" customWidth="1"/>
    <col min="8966" max="8966" width="10.88671875" style="3" customWidth="1"/>
    <col min="8967" max="8967" width="10.6640625" style="3" customWidth="1"/>
    <col min="8968" max="8968" width="12.5546875" style="3" customWidth="1"/>
    <col min="8969" max="8969" width="10.6640625" style="3" customWidth="1"/>
    <col min="8970" max="8971" width="11.6640625" style="3" customWidth="1"/>
    <col min="8972" max="8972" width="10.33203125" style="3" customWidth="1"/>
    <col min="8973" max="8973" width="14.5546875" style="3" customWidth="1"/>
    <col min="8974" max="9216" width="8.88671875" style="3"/>
    <col min="9217" max="9217" width="9.33203125" style="3" customWidth="1"/>
    <col min="9218" max="9218" width="10.33203125" style="3" customWidth="1"/>
    <col min="9219" max="9219" width="11.109375" style="3" customWidth="1"/>
    <col min="9220" max="9220" width="12.33203125" style="3" customWidth="1"/>
    <col min="9221" max="9221" width="9.88671875" style="3" customWidth="1"/>
    <col min="9222" max="9222" width="10.88671875" style="3" customWidth="1"/>
    <col min="9223" max="9223" width="10.6640625" style="3" customWidth="1"/>
    <col min="9224" max="9224" width="12.5546875" style="3" customWidth="1"/>
    <col min="9225" max="9225" width="10.6640625" style="3" customWidth="1"/>
    <col min="9226" max="9227" width="11.6640625" style="3" customWidth="1"/>
    <col min="9228" max="9228" width="10.33203125" style="3" customWidth="1"/>
    <col min="9229" max="9229" width="14.5546875" style="3" customWidth="1"/>
    <col min="9230" max="9472" width="8.88671875" style="3"/>
    <col min="9473" max="9473" width="9.33203125" style="3" customWidth="1"/>
    <col min="9474" max="9474" width="10.33203125" style="3" customWidth="1"/>
    <col min="9475" max="9475" width="11.109375" style="3" customWidth="1"/>
    <col min="9476" max="9476" width="12.33203125" style="3" customWidth="1"/>
    <col min="9477" max="9477" width="9.88671875" style="3" customWidth="1"/>
    <col min="9478" max="9478" width="10.88671875" style="3" customWidth="1"/>
    <col min="9479" max="9479" width="10.6640625" style="3" customWidth="1"/>
    <col min="9480" max="9480" width="12.5546875" style="3" customWidth="1"/>
    <col min="9481" max="9481" width="10.6640625" style="3" customWidth="1"/>
    <col min="9482" max="9483" width="11.6640625" style="3" customWidth="1"/>
    <col min="9484" max="9484" width="10.33203125" style="3" customWidth="1"/>
    <col min="9485" max="9485" width="14.5546875" style="3" customWidth="1"/>
    <col min="9486" max="9728" width="8.88671875" style="3"/>
    <col min="9729" max="9729" width="9.33203125" style="3" customWidth="1"/>
    <col min="9730" max="9730" width="10.33203125" style="3" customWidth="1"/>
    <col min="9731" max="9731" width="11.109375" style="3" customWidth="1"/>
    <col min="9732" max="9732" width="12.33203125" style="3" customWidth="1"/>
    <col min="9733" max="9733" width="9.88671875" style="3" customWidth="1"/>
    <col min="9734" max="9734" width="10.88671875" style="3" customWidth="1"/>
    <col min="9735" max="9735" width="10.6640625" style="3" customWidth="1"/>
    <col min="9736" max="9736" width="12.5546875" style="3" customWidth="1"/>
    <col min="9737" max="9737" width="10.6640625" style="3" customWidth="1"/>
    <col min="9738" max="9739" width="11.6640625" style="3" customWidth="1"/>
    <col min="9740" max="9740" width="10.33203125" style="3" customWidth="1"/>
    <col min="9741" max="9741" width="14.5546875" style="3" customWidth="1"/>
    <col min="9742" max="9984" width="8.88671875" style="3"/>
    <col min="9985" max="9985" width="9.33203125" style="3" customWidth="1"/>
    <col min="9986" max="9986" width="10.33203125" style="3" customWidth="1"/>
    <col min="9987" max="9987" width="11.109375" style="3" customWidth="1"/>
    <col min="9988" max="9988" width="12.33203125" style="3" customWidth="1"/>
    <col min="9989" max="9989" width="9.88671875" style="3" customWidth="1"/>
    <col min="9990" max="9990" width="10.88671875" style="3" customWidth="1"/>
    <col min="9991" max="9991" width="10.6640625" style="3" customWidth="1"/>
    <col min="9992" max="9992" width="12.5546875" style="3" customWidth="1"/>
    <col min="9993" max="9993" width="10.6640625" style="3" customWidth="1"/>
    <col min="9994" max="9995" width="11.6640625" style="3" customWidth="1"/>
    <col min="9996" max="9996" width="10.33203125" style="3" customWidth="1"/>
    <col min="9997" max="9997" width="14.5546875" style="3" customWidth="1"/>
    <col min="9998" max="10240" width="8.88671875" style="3"/>
    <col min="10241" max="10241" width="9.33203125" style="3" customWidth="1"/>
    <col min="10242" max="10242" width="10.33203125" style="3" customWidth="1"/>
    <col min="10243" max="10243" width="11.109375" style="3" customWidth="1"/>
    <col min="10244" max="10244" width="12.33203125" style="3" customWidth="1"/>
    <col min="10245" max="10245" width="9.88671875" style="3" customWidth="1"/>
    <col min="10246" max="10246" width="10.88671875" style="3" customWidth="1"/>
    <col min="10247" max="10247" width="10.6640625" style="3" customWidth="1"/>
    <col min="10248" max="10248" width="12.5546875" style="3" customWidth="1"/>
    <col min="10249" max="10249" width="10.6640625" style="3" customWidth="1"/>
    <col min="10250" max="10251" width="11.6640625" style="3" customWidth="1"/>
    <col min="10252" max="10252" width="10.33203125" style="3" customWidth="1"/>
    <col min="10253" max="10253" width="14.5546875" style="3" customWidth="1"/>
    <col min="10254" max="10496" width="8.88671875" style="3"/>
    <col min="10497" max="10497" width="9.33203125" style="3" customWidth="1"/>
    <col min="10498" max="10498" width="10.33203125" style="3" customWidth="1"/>
    <col min="10499" max="10499" width="11.109375" style="3" customWidth="1"/>
    <col min="10500" max="10500" width="12.33203125" style="3" customWidth="1"/>
    <col min="10501" max="10501" width="9.88671875" style="3" customWidth="1"/>
    <col min="10502" max="10502" width="10.88671875" style="3" customWidth="1"/>
    <col min="10503" max="10503" width="10.6640625" style="3" customWidth="1"/>
    <col min="10504" max="10504" width="12.5546875" style="3" customWidth="1"/>
    <col min="10505" max="10505" width="10.6640625" style="3" customWidth="1"/>
    <col min="10506" max="10507" width="11.6640625" style="3" customWidth="1"/>
    <col min="10508" max="10508" width="10.33203125" style="3" customWidth="1"/>
    <col min="10509" max="10509" width="14.5546875" style="3" customWidth="1"/>
    <col min="10510" max="10752" width="8.88671875" style="3"/>
    <col min="10753" max="10753" width="9.33203125" style="3" customWidth="1"/>
    <col min="10754" max="10754" width="10.33203125" style="3" customWidth="1"/>
    <col min="10755" max="10755" width="11.109375" style="3" customWidth="1"/>
    <col min="10756" max="10756" width="12.33203125" style="3" customWidth="1"/>
    <col min="10757" max="10757" width="9.88671875" style="3" customWidth="1"/>
    <col min="10758" max="10758" width="10.88671875" style="3" customWidth="1"/>
    <col min="10759" max="10759" width="10.6640625" style="3" customWidth="1"/>
    <col min="10760" max="10760" width="12.5546875" style="3" customWidth="1"/>
    <col min="10761" max="10761" width="10.6640625" style="3" customWidth="1"/>
    <col min="10762" max="10763" width="11.6640625" style="3" customWidth="1"/>
    <col min="10764" max="10764" width="10.33203125" style="3" customWidth="1"/>
    <col min="10765" max="10765" width="14.5546875" style="3" customWidth="1"/>
    <col min="10766" max="11008" width="8.88671875" style="3"/>
    <col min="11009" max="11009" width="9.33203125" style="3" customWidth="1"/>
    <col min="11010" max="11010" width="10.33203125" style="3" customWidth="1"/>
    <col min="11011" max="11011" width="11.109375" style="3" customWidth="1"/>
    <col min="11012" max="11012" width="12.33203125" style="3" customWidth="1"/>
    <col min="11013" max="11013" width="9.88671875" style="3" customWidth="1"/>
    <col min="11014" max="11014" width="10.88671875" style="3" customWidth="1"/>
    <col min="11015" max="11015" width="10.6640625" style="3" customWidth="1"/>
    <col min="11016" max="11016" width="12.5546875" style="3" customWidth="1"/>
    <col min="11017" max="11017" width="10.6640625" style="3" customWidth="1"/>
    <col min="11018" max="11019" width="11.6640625" style="3" customWidth="1"/>
    <col min="11020" max="11020" width="10.33203125" style="3" customWidth="1"/>
    <col min="11021" max="11021" width="14.5546875" style="3" customWidth="1"/>
    <col min="11022" max="11264" width="8.88671875" style="3"/>
    <col min="11265" max="11265" width="9.33203125" style="3" customWidth="1"/>
    <col min="11266" max="11266" width="10.33203125" style="3" customWidth="1"/>
    <col min="11267" max="11267" width="11.109375" style="3" customWidth="1"/>
    <col min="11268" max="11268" width="12.33203125" style="3" customWidth="1"/>
    <col min="11269" max="11269" width="9.88671875" style="3" customWidth="1"/>
    <col min="11270" max="11270" width="10.88671875" style="3" customWidth="1"/>
    <col min="11271" max="11271" width="10.6640625" style="3" customWidth="1"/>
    <col min="11272" max="11272" width="12.5546875" style="3" customWidth="1"/>
    <col min="11273" max="11273" width="10.6640625" style="3" customWidth="1"/>
    <col min="11274" max="11275" width="11.6640625" style="3" customWidth="1"/>
    <col min="11276" max="11276" width="10.33203125" style="3" customWidth="1"/>
    <col min="11277" max="11277" width="14.5546875" style="3" customWidth="1"/>
    <col min="11278" max="11520" width="8.88671875" style="3"/>
    <col min="11521" max="11521" width="9.33203125" style="3" customWidth="1"/>
    <col min="11522" max="11522" width="10.33203125" style="3" customWidth="1"/>
    <col min="11523" max="11523" width="11.109375" style="3" customWidth="1"/>
    <col min="11524" max="11524" width="12.33203125" style="3" customWidth="1"/>
    <col min="11525" max="11525" width="9.88671875" style="3" customWidth="1"/>
    <col min="11526" max="11526" width="10.88671875" style="3" customWidth="1"/>
    <col min="11527" max="11527" width="10.6640625" style="3" customWidth="1"/>
    <col min="11528" max="11528" width="12.5546875" style="3" customWidth="1"/>
    <col min="11529" max="11529" width="10.6640625" style="3" customWidth="1"/>
    <col min="11530" max="11531" width="11.6640625" style="3" customWidth="1"/>
    <col min="11532" max="11532" width="10.33203125" style="3" customWidth="1"/>
    <col min="11533" max="11533" width="14.5546875" style="3" customWidth="1"/>
    <col min="11534" max="11776" width="8.88671875" style="3"/>
    <col min="11777" max="11777" width="9.33203125" style="3" customWidth="1"/>
    <col min="11778" max="11778" width="10.33203125" style="3" customWidth="1"/>
    <col min="11779" max="11779" width="11.109375" style="3" customWidth="1"/>
    <col min="11780" max="11780" width="12.33203125" style="3" customWidth="1"/>
    <col min="11781" max="11781" width="9.88671875" style="3" customWidth="1"/>
    <col min="11782" max="11782" width="10.88671875" style="3" customWidth="1"/>
    <col min="11783" max="11783" width="10.6640625" style="3" customWidth="1"/>
    <col min="11784" max="11784" width="12.5546875" style="3" customWidth="1"/>
    <col min="11785" max="11785" width="10.6640625" style="3" customWidth="1"/>
    <col min="11786" max="11787" width="11.6640625" style="3" customWidth="1"/>
    <col min="11788" max="11788" width="10.33203125" style="3" customWidth="1"/>
    <col min="11789" max="11789" width="14.5546875" style="3" customWidth="1"/>
    <col min="11790" max="12032" width="8.88671875" style="3"/>
    <col min="12033" max="12033" width="9.33203125" style="3" customWidth="1"/>
    <col min="12034" max="12034" width="10.33203125" style="3" customWidth="1"/>
    <col min="12035" max="12035" width="11.109375" style="3" customWidth="1"/>
    <col min="12036" max="12036" width="12.33203125" style="3" customWidth="1"/>
    <col min="12037" max="12037" width="9.88671875" style="3" customWidth="1"/>
    <col min="12038" max="12038" width="10.88671875" style="3" customWidth="1"/>
    <col min="12039" max="12039" width="10.6640625" style="3" customWidth="1"/>
    <col min="12040" max="12040" width="12.5546875" style="3" customWidth="1"/>
    <col min="12041" max="12041" width="10.6640625" style="3" customWidth="1"/>
    <col min="12042" max="12043" width="11.6640625" style="3" customWidth="1"/>
    <col min="12044" max="12044" width="10.33203125" style="3" customWidth="1"/>
    <col min="12045" max="12045" width="14.5546875" style="3" customWidth="1"/>
    <col min="12046" max="12288" width="8.88671875" style="3"/>
    <col min="12289" max="12289" width="9.33203125" style="3" customWidth="1"/>
    <col min="12290" max="12290" width="10.33203125" style="3" customWidth="1"/>
    <col min="12291" max="12291" width="11.109375" style="3" customWidth="1"/>
    <col min="12292" max="12292" width="12.33203125" style="3" customWidth="1"/>
    <col min="12293" max="12293" width="9.88671875" style="3" customWidth="1"/>
    <col min="12294" max="12294" width="10.88671875" style="3" customWidth="1"/>
    <col min="12295" max="12295" width="10.6640625" style="3" customWidth="1"/>
    <col min="12296" max="12296" width="12.5546875" style="3" customWidth="1"/>
    <col min="12297" max="12297" width="10.6640625" style="3" customWidth="1"/>
    <col min="12298" max="12299" width="11.6640625" style="3" customWidth="1"/>
    <col min="12300" max="12300" width="10.33203125" style="3" customWidth="1"/>
    <col min="12301" max="12301" width="14.5546875" style="3" customWidth="1"/>
    <col min="12302" max="12544" width="8.88671875" style="3"/>
    <col min="12545" max="12545" width="9.33203125" style="3" customWidth="1"/>
    <col min="12546" max="12546" width="10.33203125" style="3" customWidth="1"/>
    <col min="12547" max="12547" width="11.109375" style="3" customWidth="1"/>
    <col min="12548" max="12548" width="12.33203125" style="3" customWidth="1"/>
    <col min="12549" max="12549" width="9.88671875" style="3" customWidth="1"/>
    <col min="12550" max="12550" width="10.88671875" style="3" customWidth="1"/>
    <col min="12551" max="12551" width="10.6640625" style="3" customWidth="1"/>
    <col min="12552" max="12552" width="12.5546875" style="3" customWidth="1"/>
    <col min="12553" max="12553" width="10.6640625" style="3" customWidth="1"/>
    <col min="12554" max="12555" width="11.6640625" style="3" customWidth="1"/>
    <col min="12556" max="12556" width="10.33203125" style="3" customWidth="1"/>
    <col min="12557" max="12557" width="14.5546875" style="3" customWidth="1"/>
    <col min="12558" max="12800" width="8.88671875" style="3"/>
    <col min="12801" max="12801" width="9.33203125" style="3" customWidth="1"/>
    <col min="12802" max="12802" width="10.33203125" style="3" customWidth="1"/>
    <col min="12803" max="12803" width="11.109375" style="3" customWidth="1"/>
    <col min="12804" max="12804" width="12.33203125" style="3" customWidth="1"/>
    <col min="12805" max="12805" width="9.88671875" style="3" customWidth="1"/>
    <col min="12806" max="12806" width="10.88671875" style="3" customWidth="1"/>
    <col min="12807" max="12807" width="10.6640625" style="3" customWidth="1"/>
    <col min="12808" max="12808" width="12.5546875" style="3" customWidth="1"/>
    <col min="12809" max="12809" width="10.6640625" style="3" customWidth="1"/>
    <col min="12810" max="12811" width="11.6640625" style="3" customWidth="1"/>
    <col min="12812" max="12812" width="10.33203125" style="3" customWidth="1"/>
    <col min="12813" max="12813" width="14.5546875" style="3" customWidth="1"/>
    <col min="12814" max="13056" width="8.88671875" style="3"/>
    <col min="13057" max="13057" width="9.33203125" style="3" customWidth="1"/>
    <col min="13058" max="13058" width="10.33203125" style="3" customWidth="1"/>
    <col min="13059" max="13059" width="11.109375" style="3" customWidth="1"/>
    <col min="13060" max="13060" width="12.33203125" style="3" customWidth="1"/>
    <col min="13061" max="13061" width="9.88671875" style="3" customWidth="1"/>
    <col min="13062" max="13062" width="10.88671875" style="3" customWidth="1"/>
    <col min="13063" max="13063" width="10.6640625" style="3" customWidth="1"/>
    <col min="13064" max="13064" width="12.5546875" style="3" customWidth="1"/>
    <col min="13065" max="13065" width="10.6640625" style="3" customWidth="1"/>
    <col min="13066" max="13067" width="11.6640625" style="3" customWidth="1"/>
    <col min="13068" max="13068" width="10.33203125" style="3" customWidth="1"/>
    <col min="13069" max="13069" width="14.5546875" style="3" customWidth="1"/>
    <col min="13070" max="13312" width="8.88671875" style="3"/>
    <col min="13313" max="13313" width="9.33203125" style="3" customWidth="1"/>
    <col min="13314" max="13314" width="10.33203125" style="3" customWidth="1"/>
    <col min="13315" max="13315" width="11.109375" style="3" customWidth="1"/>
    <col min="13316" max="13316" width="12.33203125" style="3" customWidth="1"/>
    <col min="13317" max="13317" width="9.88671875" style="3" customWidth="1"/>
    <col min="13318" max="13318" width="10.88671875" style="3" customWidth="1"/>
    <col min="13319" max="13319" width="10.6640625" style="3" customWidth="1"/>
    <col min="13320" max="13320" width="12.5546875" style="3" customWidth="1"/>
    <col min="13321" max="13321" width="10.6640625" style="3" customWidth="1"/>
    <col min="13322" max="13323" width="11.6640625" style="3" customWidth="1"/>
    <col min="13324" max="13324" width="10.33203125" style="3" customWidth="1"/>
    <col min="13325" max="13325" width="14.5546875" style="3" customWidth="1"/>
    <col min="13326" max="13568" width="8.88671875" style="3"/>
    <col min="13569" max="13569" width="9.33203125" style="3" customWidth="1"/>
    <col min="13570" max="13570" width="10.33203125" style="3" customWidth="1"/>
    <col min="13571" max="13571" width="11.109375" style="3" customWidth="1"/>
    <col min="13572" max="13572" width="12.33203125" style="3" customWidth="1"/>
    <col min="13573" max="13573" width="9.88671875" style="3" customWidth="1"/>
    <col min="13574" max="13574" width="10.88671875" style="3" customWidth="1"/>
    <col min="13575" max="13575" width="10.6640625" style="3" customWidth="1"/>
    <col min="13576" max="13576" width="12.5546875" style="3" customWidth="1"/>
    <col min="13577" max="13577" width="10.6640625" style="3" customWidth="1"/>
    <col min="13578" max="13579" width="11.6640625" style="3" customWidth="1"/>
    <col min="13580" max="13580" width="10.33203125" style="3" customWidth="1"/>
    <col min="13581" max="13581" width="14.5546875" style="3" customWidth="1"/>
    <col min="13582" max="13824" width="8.88671875" style="3"/>
    <col min="13825" max="13825" width="9.33203125" style="3" customWidth="1"/>
    <col min="13826" max="13826" width="10.33203125" style="3" customWidth="1"/>
    <col min="13827" max="13827" width="11.109375" style="3" customWidth="1"/>
    <col min="13828" max="13828" width="12.33203125" style="3" customWidth="1"/>
    <col min="13829" max="13829" width="9.88671875" style="3" customWidth="1"/>
    <col min="13830" max="13830" width="10.88671875" style="3" customWidth="1"/>
    <col min="13831" max="13831" width="10.6640625" style="3" customWidth="1"/>
    <col min="13832" max="13832" width="12.5546875" style="3" customWidth="1"/>
    <col min="13833" max="13833" width="10.6640625" style="3" customWidth="1"/>
    <col min="13834" max="13835" width="11.6640625" style="3" customWidth="1"/>
    <col min="13836" max="13836" width="10.33203125" style="3" customWidth="1"/>
    <col min="13837" max="13837" width="14.5546875" style="3" customWidth="1"/>
    <col min="13838" max="14080" width="8.88671875" style="3"/>
    <col min="14081" max="14081" width="9.33203125" style="3" customWidth="1"/>
    <col min="14082" max="14082" width="10.33203125" style="3" customWidth="1"/>
    <col min="14083" max="14083" width="11.109375" style="3" customWidth="1"/>
    <col min="14084" max="14084" width="12.33203125" style="3" customWidth="1"/>
    <col min="14085" max="14085" width="9.88671875" style="3" customWidth="1"/>
    <col min="14086" max="14086" width="10.88671875" style="3" customWidth="1"/>
    <col min="14087" max="14087" width="10.6640625" style="3" customWidth="1"/>
    <col min="14088" max="14088" width="12.5546875" style="3" customWidth="1"/>
    <col min="14089" max="14089" width="10.6640625" style="3" customWidth="1"/>
    <col min="14090" max="14091" width="11.6640625" style="3" customWidth="1"/>
    <col min="14092" max="14092" width="10.33203125" style="3" customWidth="1"/>
    <col min="14093" max="14093" width="14.5546875" style="3" customWidth="1"/>
    <col min="14094" max="14336" width="8.88671875" style="3"/>
    <col min="14337" max="14337" width="9.33203125" style="3" customWidth="1"/>
    <col min="14338" max="14338" width="10.33203125" style="3" customWidth="1"/>
    <col min="14339" max="14339" width="11.109375" style="3" customWidth="1"/>
    <col min="14340" max="14340" width="12.33203125" style="3" customWidth="1"/>
    <col min="14341" max="14341" width="9.88671875" style="3" customWidth="1"/>
    <col min="14342" max="14342" width="10.88671875" style="3" customWidth="1"/>
    <col min="14343" max="14343" width="10.6640625" style="3" customWidth="1"/>
    <col min="14344" max="14344" width="12.5546875" style="3" customWidth="1"/>
    <col min="14345" max="14345" width="10.6640625" style="3" customWidth="1"/>
    <col min="14346" max="14347" width="11.6640625" style="3" customWidth="1"/>
    <col min="14348" max="14348" width="10.33203125" style="3" customWidth="1"/>
    <col min="14349" max="14349" width="14.5546875" style="3" customWidth="1"/>
    <col min="14350" max="14592" width="8.88671875" style="3"/>
    <col min="14593" max="14593" width="9.33203125" style="3" customWidth="1"/>
    <col min="14594" max="14594" width="10.33203125" style="3" customWidth="1"/>
    <col min="14595" max="14595" width="11.109375" style="3" customWidth="1"/>
    <col min="14596" max="14596" width="12.33203125" style="3" customWidth="1"/>
    <col min="14597" max="14597" width="9.88671875" style="3" customWidth="1"/>
    <col min="14598" max="14598" width="10.88671875" style="3" customWidth="1"/>
    <col min="14599" max="14599" width="10.6640625" style="3" customWidth="1"/>
    <col min="14600" max="14600" width="12.5546875" style="3" customWidth="1"/>
    <col min="14601" max="14601" width="10.6640625" style="3" customWidth="1"/>
    <col min="14602" max="14603" width="11.6640625" style="3" customWidth="1"/>
    <col min="14604" max="14604" width="10.33203125" style="3" customWidth="1"/>
    <col min="14605" max="14605" width="14.5546875" style="3" customWidth="1"/>
    <col min="14606" max="14848" width="8.88671875" style="3"/>
    <col min="14849" max="14849" width="9.33203125" style="3" customWidth="1"/>
    <col min="14850" max="14850" width="10.33203125" style="3" customWidth="1"/>
    <col min="14851" max="14851" width="11.109375" style="3" customWidth="1"/>
    <col min="14852" max="14852" width="12.33203125" style="3" customWidth="1"/>
    <col min="14853" max="14853" width="9.88671875" style="3" customWidth="1"/>
    <col min="14854" max="14854" width="10.88671875" style="3" customWidth="1"/>
    <col min="14855" max="14855" width="10.6640625" style="3" customWidth="1"/>
    <col min="14856" max="14856" width="12.5546875" style="3" customWidth="1"/>
    <col min="14857" max="14857" width="10.6640625" style="3" customWidth="1"/>
    <col min="14858" max="14859" width="11.6640625" style="3" customWidth="1"/>
    <col min="14860" max="14860" width="10.33203125" style="3" customWidth="1"/>
    <col min="14861" max="14861" width="14.5546875" style="3" customWidth="1"/>
    <col min="14862" max="15104" width="8.88671875" style="3"/>
    <col min="15105" max="15105" width="9.33203125" style="3" customWidth="1"/>
    <col min="15106" max="15106" width="10.33203125" style="3" customWidth="1"/>
    <col min="15107" max="15107" width="11.109375" style="3" customWidth="1"/>
    <col min="15108" max="15108" width="12.33203125" style="3" customWidth="1"/>
    <col min="15109" max="15109" width="9.88671875" style="3" customWidth="1"/>
    <col min="15110" max="15110" width="10.88671875" style="3" customWidth="1"/>
    <col min="15111" max="15111" width="10.6640625" style="3" customWidth="1"/>
    <col min="15112" max="15112" width="12.5546875" style="3" customWidth="1"/>
    <col min="15113" max="15113" width="10.6640625" style="3" customWidth="1"/>
    <col min="15114" max="15115" width="11.6640625" style="3" customWidth="1"/>
    <col min="15116" max="15116" width="10.33203125" style="3" customWidth="1"/>
    <col min="15117" max="15117" width="14.5546875" style="3" customWidth="1"/>
    <col min="15118" max="15360" width="8.88671875" style="3"/>
    <col min="15361" max="15361" width="9.33203125" style="3" customWidth="1"/>
    <col min="15362" max="15362" width="10.33203125" style="3" customWidth="1"/>
    <col min="15363" max="15363" width="11.109375" style="3" customWidth="1"/>
    <col min="15364" max="15364" width="12.33203125" style="3" customWidth="1"/>
    <col min="15365" max="15365" width="9.88671875" style="3" customWidth="1"/>
    <col min="15366" max="15366" width="10.88671875" style="3" customWidth="1"/>
    <col min="15367" max="15367" width="10.6640625" style="3" customWidth="1"/>
    <col min="15368" max="15368" width="12.5546875" style="3" customWidth="1"/>
    <col min="15369" max="15369" width="10.6640625" style="3" customWidth="1"/>
    <col min="15370" max="15371" width="11.6640625" style="3" customWidth="1"/>
    <col min="15372" max="15372" width="10.33203125" style="3" customWidth="1"/>
    <col min="15373" max="15373" width="14.5546875" style="3" customWidth="1"/>
    <col min="15374" max="15616" width="8.88671875" style="3"/>
    <col min="15617" max="15617" width="9.33203125" style="3" customWidth="1"/>
    <col min="15618" max="15618" width="10.33203125" style="3" customWidth="1"/>
    <col min="15619" max="15619" width="11.109375" style="3" customWidth="1"/>
    <col min="15620" max="15620" width="12.33203125" style="3" customWidth="1"/>
    <col min="15621" max="15621" width="9.88671875" style="3" customWidth="1"/>
    <col min="15622" max="15622" width="10.88671875" style="3" customWidth="1"/>
    <col min="15623" max="15623" width="10.6640625" style="3" customWidth="1"/>
    <col min="15624" max="15624" width="12.5546875" style="3" customWidth="1"/>
    <col min="15625" max="15625" width="10.6640625" style="3" customWidth="1"/>
    <col min="15626" max="15627" width="11.6640625" style="3" customWidth="1"/>
    <col min="15628" max="15628" width="10.33203125" style="3" customWidth="1"/>
    <col min="15629" max="15629" width="14.5546875" style="3" customWidth="1"/>
    <col min="15630" max="15872" width="8.88671875" style="3"/>
    <col min="15873" max="15873" width="9.33203125" style="3" customWidth="1"/>
    <col min="15874" max="15874" width="10.33203125" style="3" customWidth="1"/>
    <col min="15875" max="15875" width="11.109375" style="3" customWidth="1"/>
    <col min="15876" max="15876" width="12.33203125" style="3" customWidth="1"/>
    <col min="15877" max="15877" width="9.88671875" style="3" customWidth="1"/>
    <col min="15878" max="15878" width="10.88671875" style="3" customWidth="1"/>
    <col min="15879" max="15879" width="10.6640625" style="3" customWidth="1"/>
    <col min="15880" max="15880" width="12.5546875" style="3" customWidth="1"/>
    <col min="15881" max="15881" width="10.6640625" style="3" customWidth="1"/>
    <col min="15882" max="15883" width="11.6640625" style="3" customWidth="1"/>
    <col min="15884" max="15884" width="10.33203125" style="3" customWidth="1"/>
    <col min="15885" max="15885" width="14.5546875" style="3" customWidth="1"/>
    <col min="15886" max="16128" width="8.88671875" style="3"/>
    <col min="16129" max="16129" width="9.33203125" style="3" customWidth="1"/>
    <col min="16130" max="16130" width="10.33203125" style="3" customWidth="1"/>
    <col min="16131" max="16131" width="11.109375" style="3" customWidth="1"/>
    <col min="16132" max="16132" width="12.33203125" style="3" customWidth="1"/>
    <col min="16133" max="16133" width="9.88671875" style="3" customWidth="1"/>
    <col min="16134" max="16134" width="10.88671875" style="3" customWidth="1"/>
    <col min="16135" max="16135" width="10.6640625" style="3" customWidth="1"/>
    <col min="16136" max="16136" width="12.5546875" style="3" customWidth="1"/>
    <col min="16137" max="16137" width="10.6640625" style="3" customWidth="1"/>
    <col min="16138" max="16139" width="11.6640625" style="3" customWidth="1"/>
    <col min="16140" max="16140" width="10.33203125" style="3" customWidth="1"/>
    <col min="16141" max="16141" width="14.5546875" style="3" customWidth="1"/>
    <col min="16142" max="16384" width="8.88671875" style="3"/>
  </cols>
  <sheetData>
    <row r="1" spans="1:15" ht="24" customHeight="1" x14ac:dyDescent="0.35">
      <c r="A1" s="1"/>
      <c r="B1" s="1"/>
      <c r="C1" s="365" t="s">
        <v>3206</v>
      </c>
      <c r="D1" s="365"/>
      <c r="E1" s="365"/>
      <c r="F1" s="365"/>
      <c r="G1" s="365"/>
      <c r="H1" s="2" t="s">
        <v>3207</v>
      </c>
      <c r="I1" s="1"/>
      <c r="J1" s="3"/>
      <c r="K1" s="4" t="s">
        <v>3208</v>
      </c>
      <c r="L1" s="5">
        <v>44414</v>
      </c>
      <c r="N1" s="6"/>
      <c r="O1" s="7"/>
    </row>
    <row r="2" spans="1:15" ht="52.2" customHeight="1" thickBot="1" x14ac:dyDescent="0.3">
      <c r="A2" s="366" t="s">
        <v>3209</v>
      </c>
      <c r="B2" s="366"/>
      <c r="C2" s="366"/>
      <c r="D2" s="367" t="s">
        <v>3251</v>
      </c>
      <c r="E2" s="367"/>
      <c r="F2" s="367"/>
      <c r="G2" s="367"/>
      <c r="H2" s="367"/>
      <c r="I2" s="8"/>
      <c r="J2" s="3"/>
      <c r="K2" s="368" t="s">
        <v>3210</v>
      </c>
      <c r="L2" s="369"/>
      <c r="N2" s="9"/>
      <c r="O2" s="9"/>
    </row>
    <row r="3" spans="1:15" ht="46.2" customHeight="1" thickBot="1" x14ac:dyDescent="0.3">
      <c r="A3" s="10"/>
      <c r="B3" s="370" t="s">
        <v>3211</v>
      </c>
      <c r="C3" s="371"/>
      <c r="D3" s="371"/>
      <c r="E3" s="372"/>
      <c r="F3" s="11" t="s">
        <v>3212</v>
      </c>
      <c r="G3" s="11" t="s">
        <v>3213</v>
      </c>
      <c r="H3" s="12" t="s">
        <v>3214</v>
      </c>
      <c r="J3" s="6"/>
      <c r="K3" s="14"/>
      <c r="L3" s="9"/>
      <c r="M3" s="9"/>
      <c r="N3" s="15"/>
      <c r="O3" s="15"/>
    </row>
    <row r="4" spans="1:15" ht="31.2" customHeight="1" x14ac:dyDescent="0.25">
      <c r="A4" s="10"/>
      <c r="B4" s="373" t="s">
        <v>3215</v>
      </c>
      <c r="C4" s="374"/>
      <c r="D4" s="374"/>
      <c r="E4" s="375"/>
      <c r="F4" s="52">
        <v>5</v>
      </c>
      <c r="G4" s="49">
        <f>VLOOKUP(F4,A82:B205,2,0)</f>
        <v>235.7</v>
      </c>
      <c r="H4" s="53" t="s">
        <v>3216</v>
      </c>
      <c r="J4" s="6"/>
      <c r="K4" s="14"/>
      <c r="L4" s="9"/>
      <c r="M4" s="9"/>
      <c r="N4" s="15"/>
      <c r="O4" s="15"/>
    </row>
    <row r="5" spans="1:15" ht="29.4" customHeight="1" x14ac:dyDescent="0.25">
      <c r="A5" s="10"/>
      <c r="B5" s="376" t="s">
        <v>3217</v>
      </c>
      <c r="C5" s="377"/>
      <c r="D5" s="377"/>
      <c r="E5" s="378"/>
      <c r="F5" s="52">
        <v>10</v>
      </c>
      <c r="G5" s="49">
        <f>VLOOKUP(F5,A82:C206,3,0)</f>
        <v>330.77</v>
      </c>
      <c r="H5" s="53" t="s">
        <v>3216</v>
      </c>
      <c r="J5" s="16"/>
      <c r="K5" s="14"/>
      <c r="L5" s="14"/>
      <c r="M5" s="14"/>
      <c r="N5" s="15"/>
      <c r="O5" s="15"/>
    </row>
    <row r="6" spans="1:15" ht="25.95" customHeight="1" x14ac:dyDescent="0.25">
      <c r="A6" s="10"/>
      <c r="B6" s="376" t="s">
        <v>3218</v>
      </c>
      <c r="C6" s="377"/>
      <c r="D6" s="377"/>
      <c r="E6" s="378"/>
      <c r="F6" s="52">
        <v>10</v>
      </c>
      <c r="G6" s="50">
        <f>VLOOKUP(F6,A82:D200,4,0)</f>
        <v>422.26</v>
      </c>
      <c r="H6" s="53" t="s">
        <v>3216</v>
      </c>
      <c r="J6" s="6"/>
      <c r="K6" s="14"/>
      <c r="L6" s="14"/>
      <c r="M6" s="6"/>
      <c r="N6" s="17"/>
      <c r="O6" s="17"/>
    </row>
    <row r="7" spans="1:15" ht="30.6" customHeight="1" x14ac:dyDescent="0.25">
      <c r="A7" s="10"/>
      <c r="B7" s="362" t="s">
        <v>3219</v>
      </c>
      <c r="C7" s="363"/>
      <c r="D7" s="363"/>
      <c r="E7" s="364"/>
      <c r="F7" s="52">
        <v>10</v>
      </c>
      <c r="G7" s="50">
        <f>VLOOKUP(F7,A82:E200,5,0)</f>
        <v>345.15</v>
      </c>
      <c r="H7" s="53" t="s">
        <v>3220</v>
      </c>
      <c r="J7" s="6"/>
      <c r="K7" s="9"/>
      <c r="L7" s="9"/>
      <c r="M7" s="9"/>
      <c r="N7" s="18"/>
      <c r="O7" s="19"/>
    </row>
    <row r="8" spans="1:15" ht="38.4" customHeight="1" x14ac:dyDescent="0.25">
      <c r="A8" s="10"/>
      <c r="B8" s="362" t="s">
        <v>3221</v>
      </c>
      <c r="C8" s="363"/>
      <c r="D8" s="363"/>
      <c r="E8" s="364"/>
      <c r="F8" s="52">
        <v>10</v>
      </c>
      <c r="G8" s="50">
        <f>VLOOKUP(F8,A82:E200,5,0)</f>
        <v>345.15</v>
      </c>
      <c r="H8" s="53" t="s">
        <v>3216</v>
      </c>
      <c r="J8" s="6"/>
      <c r="K8" s="14"/>
      <c r="L8" s="14"/>
      <c r="M8" s="14"/>
      <c r="N8" s="18"/>
      <c r="O8" s="19"/>
    </row>
    <row r="9" spans="1:15" ht="37.200000000000003" customHeight="1" x14ac:dyDescent="0.25">
      <c r="A9" s="10"/>
      <c r="B9" s="362" t="str">
        <f>F81</f>
        <v>Stone aggregate 40mm Normal size and above</v>
      </c>
      <c r="C9" s="363"/>
      <c r="D9" s="363"/>
      <c r="E9" s="364"/>
      <c r="F9" s="52">
        <v>10</v>
      </c>
      <c r="G9" s="50">
        <f>VLOOKUP(F9,A82:F205,6,0)</f>
        <v>330.77</v>
      </c>
      <c r="H9" s="53" t="s">
        <v>3216</v>
      </c>
      <c r="J9" s="6"/>
      <c r="K9" s="20"/>
      <c r="L9" s="20"/>
      <c r="M9" s="20"/>
      <c r="N9" s="18"/>
      <c r="O9" s="21"/>
    </row>
    <row r="10" spans="1:15" ht="40.950000000000003" customHeight="1" x14ac:dyDescent="0.25">
      <c r="A10" s="10"/>
      <c r="B10" s="362" t="s">
        <v>3222</v>
      </c>
      <c r="C10" s="363"/>
      <c r="D10" s="363"/>
      <c r="E10" s="364"/>
      <c r="F10" s="52">
        <v>10</v>
      </c>
      <c r="G10" s="50">
        <f>VLOOKUP(F10,A82:G205,7,0)</f>
        <v>235.34</v>
      </c>
      <c r="H10" s="53" t="s">
        <v>3216</v>
      </c>
      <c r="J10" s="6"/>
      <c r="K10" s="20"/>
      <c r="L10" s="20"/>
      <c r="M10" s="20"/>
      <c r="N10" s="18"/>
      <c r="O10" s="21"/>
    </row>
    <row r="11" spans="1:15" ht="37.200000000000003" customHeight="1" x14ac:dyDescent="0.25">
      <c r="B11" s="126" t="str">
        <f>H81</f>
        <v>Bricks           1000 nos      1cum=500 Bricks</v>
      </c>
      <c r="C11" s="127"/>
      <c r="D11" s="127"/>
      <c r="E11" s="128"/>
      <c r="F11" s="52">
        <v>10</v>
      </c>
      <c r="G11" s="50">
        <f>VLOOKUP(F11,A82:H205,8,0)/2</f>
        <v>378.96499999999997</v>
      </c>
      <c r="H11" s="53" t="str">
        <f>H9</f>
        <v>Local</v>
      </c>
    </row>
    <row r="12" spans="1:15" ht="32.4" customHeight="1" x14ac:dyDescent="0.25">
      <c r="B12" s="362" t="str">
        <f>I81</f>
        <v>Tiles Half Round Tiles / Roofing Tiles / Manglore Tiles</v>
      </c>
      <c r="C12" s="363"/>
      <c r="D12" s="363"/>
      <c r="E12" s="364"/>
      <c r="F12" s="52">
        <v>10</v>
      </c>
      <c r="G12" s="50">
        <f>VLOOKUP(F12,A82:I205,9,0)</f>
        <v>470.67</v>
      </c>
      <c r="H12" s="53" t="str">
        <f>H9</f>
        <v>Local</v>
      </c>
    </row>
    <row r="13" spans="1:15" ht="35.4" customHeight="1" x14ac:dyDescent="0.25">
      <c r="B13" s="22" t="str">
        <f>J81</f>
        <v>Steel        (MS, TMT, H.Y.S.D.) Structural Steel</v>
      </c>
      <c r="C13" s="23"/>
      <c r="D13" s="23"/>
      <c r="E13" s="23"/>
      <c r="F13" s="52">
        <v>10</v>
      </c>
      <c r="G13" s="50">
        <f>VLOOKUP(F13,A82:J205,10,0)</f>
        <v>235.34</v>
      </c>
      <c r="H13" s="53" t="str">
        <f>H12</f>
        <v>Local</v>
      </c>
    </row>
    <row r="14" spans="1:15" ht="37.200000000000003" customHeight="1" x14ac:dyDescent="0.25">
      <c r="B14" s="24" t="str">
        <f>K81</f>
        <v>Flooring Tiles Ceramic/ Marbonate</v>
      </c>
      <c r="C14" s="25"/>
      <c r="D14" s="25"/>
      <c r="E14" s="25"/>
      <c r="F14" s="52">
        <v>0</v>
      </c>
      <c r="G14" s="50" t="e">
        <f>VLOOKUP(F14,A82:K191,11,0)</f>
        <v>#N/A</v>
      </c>
      <c r="H14" s="53" t="str">
        <f>H13</f>
        <v>Local</v>
      </c>
    </row>
    <row r="15" spans="1:15" ht="31.95" customHeight="1" thickBot="1" x14ac:dyDescent="0.3">
      <c r="B15" s="26" t="s">
        <v>3223</v>
      </c>
      <c r="C15" s="27" t="s">
        <v>3224</v>
      </c>
      <c r="D15" s="28">
        <v>8.5</v>
      </c>
      <c r="E15" s="29" t="s">
        <v>3225</v>
      </c>
      <c r="F15" s="54">
        <v>0</v>
      </c>
      <c r="G15" s="51">
        <f>ROUND(D15*F15,2)</f>
        <v>0</v>
      </c>
      <c r="H15" s="55" t="s">
        <v>3226</v>
      </c>
    </row>
    <row r="16" spans="1:15" ht="22.95" customHeight="1" x14ac:dyDescent="0.25">
      <c r="C16" s="30"/>
      <c r="D16" s="30"/>
      <c r="E16" s="30"/>
      <c r="F16" s="30"/>
      <c r="G16" s="31"/>
      <c r="H16" s="32"/>
      <c r="I16" s="33"/>
    </row>
    <row r="17" spans="1:10" ht="22.95" customHeight="1" x14ac:dyDescent="0.25">
      <c r="C17" s="30"/>
      <c r="D17" s="30"/>
      <c r="E17" s="30"/>
      <c r="F17" s="30"/>
      <c r="G17" s="31"/>
      <c r="H17" s="32"/>
      <c r="I17" s="33"/>
    </row>
    <row r="18" spans="1:10" ht="22.95" customHeight="1" x14ac:dyDescent="0.25">
      <c r="C18" s="30"/>
      <c r="D18" s="30"/>
      <c r="E18" s="30"/>
      <c r="F18" s="30"/>
      <c r="G18" s="31"/>
      <c r="H18" s="32"/>
      <c r="I18" s="33"/>
    </row>
    <row r="19" spans="1:10" ht="22.95" customHeight="1" x14ac:dyDescent="0.25">
      <c r="C19" s="30"/>
      <c r="D19" s="30"/>
      <c r="E19" s="30"/>
      <c r="F19" s="30"/>
      <c r="G19" s="31"/>
      <c r="H19" s="32"/>
      <c r="I19" s="33"/>
    </row>
    <row r="20" spans="1:10" ht="22.95" customHeight="1" x14ac:dyDescent="0.25">
      <c r="C20" s="30"/>
      <c r="D20" s="30"/>
      <c r="E20" s="30"/>
      <c r="F20" s="30"/>
      <c r="G20" s="31"/>
      <c r="H20" s="32"/>
      <c r="I20" s="33"/>
    </row>
    <row r="21" spans="1:10" ht="22.95" customHeight="1" x14ac:dyDescent="0.25">
      <c r="C21" s="30"/>
      <c r="D21" s="30"/>
      <c r="E21" s="30"/>
      <c r="F21" s="30"/>
      <c r="G21" s="31"/>
      <c r="H21" s="32"/>
      <c r="I21" s="33"/>
    </row>
    <row r="22" spans="1:10" ht="20.399999999999999" customHeight="1" x14ac:dyDescent="0.25">
      <c r="A22" s="383" t="s">
        <v>3227</v>
      </c>
      <c r="B22" s="383"/>
      <c r="C22" s="383"/>
      <c r="D22" s="383"/>
      <c r="E22" s="383" t="s">
        <v>3228</v>
      </c>
      <c r="F22" s="383"/>
      <c r="G22" s="383"/>
      <c r="H22" s="383"/>
      <c r="I22" s="20"/>
      <c r="J22" s="20"/>
    </row>
    <row r="23" spans="1:10" ht="22.95" customHeight="1" x14ac:dyDescent="0.25">
      <c r="A23" s="384" t="s">
        <v>3229</v>
      </c>
      <c r="B23" s="384"/>
      <c r="C23" s="384"/>
      <c r="D23" s="56" t="s">
        <v>3230</v>
      </c>
      <c r="E23" s="384" t="s">
        <v>3229</v>
      </c>
      <c r="F23" s="384"/>
      <c r="G23" s="384"/>
      <c r="H23" s="56" t="s">
        <v>3230</v>
      </c>
      <c r="I23" s="34"/>
      <c r="J23" s="20"/>
    </row>
    <row r="24" spans="1:10" ht="22.95" customHeight="1" x14ac:dyDescent="0.25">
      <c r="A24" s="35"/>
      <c r="B24" s="35"/>
      <c r="C24" s="35"/>
      <c r="D24" s="36"/>
      <c r="E24" s="35"/>
      <c r="F24" s="35"/>
      <c r="G24" s="35"/>
      <c r="H24" s="36"/>
      <c r="I24" s="34"/>
      <c r="J24" s="20"/>
    </row>
    <row r="25" spans="1:10" ht="22.95" customHeight="1" x14ac:dyDescent="0.25">
      <c r="A25" s="35"/>
      <c r="B25" s="35"/>
      <c r="C25" s="35"/>
      <c r="D25" s="36"/>
      <c r="E25" s="35"/>
      <c r="F25" s="35"/>
      <c r="G25" s="35"/>
      <c r="H25" s="36"/>
      <c r="I25" s="34"/>
      <c r="J25" s="20"/>
    </row>
    <row r="26" spans="1:10" ht="22.95" customHeight="1" x14ac:dyDescent="0.25">
      <c r="A26" s="35"/>
      <c r="B26" s="35"/>
      <c r="C26" s="35"/>
      <c r="D26" s="36"/>
      <c r="E26" s="35"/>
      <c r="F26" s="35"/>
      <c r="G26" s="35"/>
      <c r="H26" s="36"/>
      <c r="I26" s="34"/>
      <c r="J26" s="20"/>
    </row>
    <row r="27" spans="1:10" ht="22.95" customHeight="1" x14ac:dyDescent="0.25">
      <c r="A27" s="35"/>
      <c r="B27" s="35"/>
      <c r="C27" s="35"/>
      <c r="D27" s="36"/>
      <c r="E27" s="35"/>
      <c r="F27" s="35"/>
      <c r="G27" s="35"/>
      <c r="H27" s="36"/>
      <c r="I27" s="34"/>
      <c r="J27" s="20"/>
    </row>
    <row r="28" spans="1:10" ht="22.95" customHeight="1" x14ac:dyDescent="0.25">
      <c r="A28" s="35"/>
      <c r="B28" s="35"/>
      <c r="C28" s="35"/>
      <c r="D28" s="36"/>
      <c r="E28" s="35"/>
      <c r="F28" s="35"/>
      <c r="G28" s="35"/>
      <c r="H28" s="36"/>
      <c r="I28" s="34"/>
      <c r="J28" s="20"/>
    </row>
    <row r="29" spans="1:10" ht="22.95" customHeight="1" x14ac:dyDescent="0.25">
      <c r="A29" s="35"/>
      <c r="B29" s="35"/>
      <c r="C29" s="35"/>
      <c r="D29" s="36"/>
      <c r="E29" s="35"/>
      <c r="F29" s="35"/>
      <c r="G29" s="35"/>
      <c r="H29" s="36"/>
      <c r="I29" s="34"/>
      <c r="J29" s="20"/>
    </row>
    <row r="30" spans="1:10" ht="22.95" customHeight="1" x14ac:dyDescent="0.25">
      <c r="A30" s="35"/>
      <c r="B30" s="35"/>
      <c r="C30" s="35"/>
      <c r="D30" s="36"/>
      <c r="E30" s="35"/>
      <c r="F30" s="35"/>
      <c r="G30" s="35"/>
      <c r="H30" s="36"/>
      <c r="I30" s="34"/>
      <c r="J30" s="20"/>
    </row>
    <row r="31" spans="1:10" ht="22.95" customHeight="1" x14ac:dyDescent="0.25">
      <c r="A31" s="35"/>
      <c r="B31" s="35"/>
      <c r="C31" s="35"/>
      <c r="D31" s="36"/>
      <c r="E31" s="35"/>
      <c r="F31" s="35"/>
      <c r="G31" s="35"/>
      <c r="H31" s="36"/>
      <c r="I31" s="34"/>
      <c r="J31" s="20"/>
    </row>
    <row r="32" spans="1:10" ht="22.95" customHeight="1" x14ac:dyDescent="0.25">
      <c r="A32" s="35"/>
      <c r="B32" s="35"/>
      <c r="C32" s="35"/>
      <c r="D32" s="36"/>
      <c r="E32" s="35"/>
      <c r="F32" s="35"/>
      <c r="G32" s="35"/>
      <c r="H32" s="36"/>
      <c r="I32" s="34"/>
      <c r="J32" s="20"/>
    </row>
    <row r="33" spans="1:10" ht="22.95" customHeight="1" x14ac:dyDescent="0.25">
      <c r="A33" s="35"/>
      <c r="B33" s="35"/>
      <c r="C33" s="35"/>
      <c r="D33" s="36"/>
      <c r="E33" s="35"/>
      <c r="F33" s="35"/>
      <c r="G33" s="35"/>
      <c r="H33" s="36"/>
      <c r="I33" s="34"/>
      <c r="J33" s="20"/>
    </row>
    <row r="34" spans="1:10" ht="22.95" customHeight="1" x14ac:dyDescent="0.25">
      <c r="A34" s="35"/>
      <c r="B34" s="35"/>
      <c r="C34" s="35"/>
      <c r="D34" s="36"/>
      <c r="E34" s="35"/>
      <c r="F34" s="35"/>
      <c r="G34" s="35"/>
      <c r="H34" s="36"/>
      <c r="I34" s="34"/>
      <c r="J34" s="20"/>
    </row>
    <row r="35" spans="1:10" ht="22.95" customHeight="1" x14ac:dyDescent="0.25">
      <c r="A35" s="35"/>
      <c r="B35" s="35"/>
      <c r="C35" s="35"/>
      <c r="D35" s="36"/>
      <c r="E35" s="35"/>
      <c r="F35" s="35"/>
      <c r="G35" s="35"/>
      <c r="H35" s="36"/>
      <c r="I35" s="34"/>
      <c r="J35" s="20"/>
    </row>
    <row r="36" spans="1:10" ht="22.95" customHeight="1" x14ac:dyDescent="0.25">
      <c r="A36" s="35"/>
      <c r="B36" s="35"/>
      <c r="C36" s="35"/>
      <c r="D36" s="36"/>
      <c r="E36" s="35"/>
      <c r="F36" s="35"/>
      <c r="G36" s="35"/>
      <c r="H36" s="36"/>
      <c r="I36" s="34"/>
      <c r="J36" s="20"/>
    </row>
    <row r="37" spans="1:10" ht="22.95" customHeight="1" x14ac:dyDescent="0.25">
      <c r="A37" s="35"/>
      <c r="B37" s="35"/>
      <c r="C37" s="35"/>
      <c r="D37" s="36"/>
      <c r="E37" s="35"/>
      <c r="F37" s="35"/>
      <c r="G37" s="35"/>
      <c r="H37" s="36"/>
      <c r="I37" s="34"/>
      <c r="J37" s="20"/>
    </row>
    <row r="38" spans="1:10" ht="22.95" customHeight="1" x14ac:dyDescent="0.25">
      <c r="A38" s="35"/>
      <c r="B38" s="35"/>
      <c r="C38" s="35"/>
      <c r="D38" s="36"/>
      <c r="E38" s="35"/>
      <c r="F38" s="35"/>
      <c r="G38" s="35"/>
      <c r="H38" s="36"/>
      <c r="I38" s="34"/>
      <c r="J38" s="20"/>
    </row>
    <row r="39" spans="1:10" ht="22.95" customHeight="1" x14ac:dyDescent="0.25">
      <c r="A39" s="35"/>
      <c r="B39" s="35"/>
      <c r="C39" s="35"/>
      <c r="D39" s="36"/>
      <c r="E39" s="35"/>
      <c r="F39" s="35"/>
      <c r="G39" s="35"/>
      <c r="H39" s="36"/>
      <c r="I39" s="34"/>
      <c r="J39" s="20"/>
    </row>
    <row r="40" spans="1:10" ht="22.95" customHeight="1" x14ac:dyDescent="0.25">
      <c r="A40" s="35"/>
      <c r="B40" s="35"/>
      <c r="C40" s="35"/>
      <c r="D40" s="36"/>
      <c r="E40" s="35"/>
      <c r="F40" s="35"/>
      <c r="G40" s="35"/>
      <c r="H40" s="36"/>
      <c r="I40" s="34"/>
      <c r="J40" s="20"/>
    </row>
    <row r="41" spans="1:10" ht="22.95" customHeight="1" x14ac:dyDescent="0.25">
      <c r="A41" s="35"/>
      <c r="B41" s="35"/>
      <c r="C41" s="35"/>
      <c r="D41" s="36"/>
      <c r="E41" s="35"/>
      <c r="F41" s="35"/>
      <c r="G41" s="35"/>
      <c r="H41" s="36"/>
      <c r="I41" s="34"/>
      <c r="J41" s="20"/>
    </row>
    <row r="42" spans="1:10" ht="22.95" customHeight="1" x14ac:dyDescent="0.25">
      <c r="A42" s="35"/>
      <c r="B42" s="35"/>
      <c r="C42" s="35"/>
      <c r="D42" s="36"/>
      <c r="E42" s="35"/>
      <c r="F42" s="35"/>
      <c r="G42" s="35"/>
      <c r="H42" s="36"/>
      <c r="I42" s="34"/>
      <c r="J42" s="20"/>
    </row>
    <row r="43" spans="1:10" ht="22.95" customHeight="1" x14ac:dyDescent="0.25">
      <c r="A43" s="35"/>
      <c r="B43" s="35"/>
      <c r="C43" s="35"/>
      <c r="D43" s="36"/>
      <c r="E43" s="35"/>
      <c r="F43" s="35"/>
      <c r="G43" s="35"/>
      <c r="H43" s="36"/>
      <c r="I43" s="34"/>
      <c r="J43" s="20"/>
    </row>
    <row r="44" spans="1:10" ht="22.95" customHeight="1" x14ac:dyDescent="0.25">
      <c r="A44" s="35"/>
      <c r="B44" s="35"/>
      <c r="C44" s="35"/>
      <c r="D44" s="36"/>
      <c r="E44" s="35"/>
      <c r="F44" s="35"/>
      <c r="G44" s="35"/>
      <c r="H44" s="36"/>
      <c r="I44" s="34"/>
      <c r="J44" s="20"/>
    </row>
    <row r="45" spans="1:10" ht="22.95" customHeight="1" x14ac:dyDescent="0.25">
      <c r="A45" s="35"/>
      <c r="B45" s="35"/>
      <c r="C45" s="35"/>
      <c r="D45" s="36"/>
      <c r="E45" s="35"/>
      <c r="F45" s="35"/>
      <c r="G45" s="35"/>
      <c r="H45" s="36"/>
      <c r="I45" s="34"/>
      <c r="J45" s="20"/>
    </row>
    <row r="46" spans="1:10" ht="22.95" customHeight="1" x14ac:dyDescent="0.25">
      <c r="A46" s="35"/>
      <c r="B46" s="35"/>
      <c r="C46" s="35"/>
      <c r="D46" s="36"/>
      <c r="E46" s="35"/>
      <c r="F46" s="35"/>
      <c r="G46" s="35"/>
      <c r="H46" s="36"/>
      <c r="I46" s="34"/>
      <c r="J46" s="20"/>
    </row>
    <row r="47" spans="1:10" ht="22.95" customHeight="1" x14ac:dyDescent="0.25">
      <c r="A47" s="35"/>
      <c r="B47" s="35"/>
      <c r="C47" s="35"/>
      <c r="D47" s="36"/>
      <c r="E47" s="35"/>
      <c r="F47" s="35"/>
      <c r="G47" s="35"/>
      <c r="H47" s="36"/>
      <c r="I47" s="34"/>
      <c r="J47" s="20"/>
    </row>
    <row r="48" spans="1:10" ht="22.95" customHeight="1" x14ac:dyDescent="0.25">
      <c r="A48" s="35"/>
      <c r="B48" s="35"/>
      <c r="C48" s="35"/>
      <c r="D48" s="36"/>
      <c r="E48" s="35"/>
      <c r="F48" s="35"/>
      <c r="G48" s="35"/>
      <c r="H48" s="36"/>
      <c r="I48" s="34"/>
      <c r="J48" s="20"/>
    </row>
    <row r="49" spans="1:10" ht="22.95" customHeight="1" x14ac:dyDescent="0.25">
      <c r="A49" s="35"/>
      <c r="B49" s="35"/>
      <c r="C49" s="35"/>
      <c r="D49" s="36"/>
      <c r="E49" s="35"/>
      <c r="F49" s="35"/>
      <c r="G49" s="35"/>
      <c r="H49" s="36"/>
      <c r="I49" s="34"/>
      <c r="J49" s="20"/>
    </row>
    <row r="50" spans="1:10" ht="22.95" customHeight="1" x14ac:dyDescent="0.25">
      <c r="A50" s="35"/>
      <c r="B50" s="35"/>
      <c r="C50" s="35"/>
      <c r="D50" s="36"/>
      <c r="E50" s="35"/>
      <c r="F50" s="35"/>
      <c r="G50" s="35"/>
      <c r="H50" s="36"/>
      <c r="I50" s="34"/>
      <c r="J50" s="20"/>
    </row>
    <row r="51" spans="1:10" ht="22.95" customHeight="1" x14ac:dyDescent="0.25">
      <c r="A51" s="35"/>
      <c r="B51" s="35"/>
      <c r="C51" s="35"/>
      <c r="D51" s="36"/>
      <c r="E51" s="35"/>
      <c r="F51" s="35"/>
      <c r="G51" s="35"/>
      <c r="H51" s="36"/>
      <c r="I51" s="34"/>
      <c r="J51" s="20"/>
    </row>
    <row r="52" spans="1:10" ht="22.95" customHeight="1" x14ac:dyDescent="0.25">
      <c r="A52" s="35"/>
      <c r="B52" s="35"/>
      <c r="C52" s="35"/>
      <c r="D52" s="36"/>
      <c r="E52" s="35"/>
      <c r="F52" s="35"/>
      <c r="G52" s="35"/>
      <c r="H52" s="36"/>
      <c r="I52" s="34"/>
      <c r="J52" s="20"/>
    </row>
    <row r="53" spans="1:10" ht="22.95" customHeight="1" x14ac:dyDescent="0.25">
      <c r="A53" s="35"/>
      <c r="B53" s="35"/>
      <c r="C53" s="35"/>
      <c r="D53" s="36"/>
      <c r="E53" s="35"/>
      <c r="F53" s="35"/>
      <c r="G53" s="35"/>
      <c r="H53" s="36"/>
      <c r="I53" s="34"/>
      <c r="J53" s="20"/>
    </row>
    <row r="54" spans="1:10" ht="22.95" customHeight="1" x14ac:dyDescent="0.25">
      <c r="A54" s="35"/>
      <c r="B54" s="35"/>
      <c r="C54" s="35"/>
      <c r="D54" s="36"/>
      <c r="E54" s="35"/>
      <c r="F54" s="35"/>
      <c r="G54" s="35"/>
      <c r="H54" s="36"/>
      <c r="I54" s="34"/>
      <c r="J54" s="20"/>
    </row>
    <row r="55" spans="1:10" ht="22.95" customHeight="1" x14ac:dyDescent="0.25">
      <c r="A55" s="35"/>
      <c r="B55" s="35"/>
      <c r="C55" s="35"/>
      <c r="D55" s="36"/>
      <c r="E55" s="35"/>
      <c r="F55" s="35"/>
      <c r="G55" s="35"/>
      <c r="H55" s="36"/>
      <c r="I55" s="34"/>
      <c r="J55" s="20"/>
    </row>
    <row r="56" spans="1:10" ht="22.95" customHeight="1" x14ac:dyDescent="0.25">
      <c r="A56" s="35"/>
      <c r="B56" s="35"/>
      <c r="C56" s="35"/>
      <c r="D56" s="36"/>
      <c r="E56" s="35"/>
      <c r="F56" s="35"/>
      <c r="G56" s="35"/>
      <c r="H56" s="36"/>
      <c r="I56" s="34"/>
      <c r="J56" s="20"/>
    </row>
    <row r="57" spans="1:10" ht="22.95" customHeight="1" x14ac:dyDescent="0.25">
      <c r="A57" s="35"/>
      <c r="B57" s="35"/>
      <c r="C57" s="35"/>
      <c r="D57" s="36"/>
      <c r="E57" s="35"/>
      <c r="F57" s="35"/>
      <c r="G57" s="35"/>
      <c r="H57" s="36"/>
      <c r="I57" s="34"/>
      <c r="J57" s="20"/>
    </row>
    <row r="58" spans="1:10" ht="22.95" customHeight="1" x14ac:dyDescent="0.25">
      <c r="A58" s="35"/>
      <c r="B58" s="35"/>
      <c r="C58" s="35"/>
      <c r="D58" s="36"/>
      <c r="E58" s="35"/>
      <c r="F58" s="35"/>
      <c r="G58" s="35"/>
      <c r="H58" s="36"/>
      <c r="I58" s="34"/>
      <c r="J58" s="20"/>
    </row>
    <row r="59" spans="1:10" ht="22.95" customHeight="1" x14ac:dyDescent="0.25">
      <c r="A59" s="35"/>
      <c r="B59" s="35"/>
      <c r="C59" s="35"/>
      <c r="D59" s="36"/>
      <c r="E59" s="35"/>
      <c r="F59" s="35"/>
      <c r="G59" s="35"/>
      <c r="H59" s="36"/>
      <c r="I59" s="34"/>
      <c r="J59" s="20"/>
    </row>
    <row r="60" spans="1:10" ht="22.95" customHeight="1" x14ac:dyDescent="0.25">
      <c r="A60" s="35"/>
      <c r="B60" s="35"/>
      <c r="C60" s="35"/>
      <c r="D60" s="36"/>
      <c r="E60" s="35"/>
      <c r="F60" s="35"/>
      <c r="G60" s="35"/>
      <c r="H60" s="36"/>
      <c r="I60" s="34"/>
      <c r="J60" s="20"/>
    </row>
    <row r="61" spans="1:10" ht="22.95" customHeight="1" x14ac:dyDescent="0.25">
      <c r="A61" s="35"/>
      <c r="B61" s="35"/>
      <c r="C61" s="35"/>
      <c r="D61" s="36"/>
      <c r="E61" s="35"/>
      <c r="F61" s="35"/>
      <c r="G61" s="35"/>
      <c r="H61" s="36"/>
      <c r="I61" s="34"/>
      <c r="J61" s="20"/>
    </row>
    <row r="62" spans="1:10" ht="22.95" customHeight="1" x14ac:dyDescent="0.25">
      <c r="A62" s="35"/>
      <c r="B62" s="35"/>
      <c r="C62" s="35"/>
      <c r="D62" s="36"/>
      <c r="E62" s="35"/>
      <c r="F62" s="35"/>
      <c r="G62" s="35"/>
      <c r="H62" s="36"/>
      <c r="I62" s="34"/>
      <c r="J62" s="20"/>
    </row>
    <row r="63" spans="1:10" ht="22.95" customHeight="1" x14ac:dyDescent="0.25">
      <c r="A63" s="35"/>
      <c r="B63" s="35"/>
      <c r="C63" s="35"/>
      <c r="D63" s="36"/>
      <c r="E63" s="35"/>
      <c r="F63" s="35"/>
      <c r="G63" s="35"/>
      <c r="H63" s="36"/>
      <c r="I63" s="34"/>
      <c r="J63" s="20"/>
    </row>
    <row r="64" spans="1:10" ht="22.95" customHeight="1" x14ac:dyDescent="0.25">
      <c r="A64" s="35"/>
      <c r="B64" s="35"/>
      <c r="C64" s="35"/>
      <c r="D64" s="36"/>
      <c r="E64" s="35"/>
      <c r="F64" s="35"/>
      <c r="G64" s="35"/>
      <c r="H64" s="36"/>
      <c r="I64" s="34"/>
      <c r="J64" s="20"/>
    </row>
    <row r="65" spans="1:12" ht="22.95" customHeight="1" x14ac:dyDescent="0.25">
      <c r="A65" s="35"/>
      <c r="B65" s="35"/>
      <c r="C65" s="35"/>
      <c r="D65" s="36"/>
      <c r="E65" s="35"/>
      <c r="F65" s="35"/>
      <c r="G65" s="35"/>
      <c r="H65" s="36"/>
      <c r="I65" s="34"/>
      <c r="J65" s="20"/>
    </row>
    <row r="66" spans="1:12" ht="22.95" customHeight="1" x14ac:dyDescent="0.25">
      <c r="A66" s="35"/>
      <c r="B66" s="35"/>
      <c r="C66" s="35"/>
      <c r="D66" s="36"/>
      <c r="E66" s="35"/>
      <c r="F66" s="35"/>
      <c r="G66" s="35"/>
      <c r="H66" s="36"/>
      <c r="I66" s="34"/>
      <c r="J66" s="20"/>
    </row>
    <row r="67" spans="1:12" ht="22.95" customHeight="1" x14ac:dyDescent="0.25">
      <c r="A67" s="35"/>
      <c r="B67" s="35"/>
      <c r="C67" s="35"/>
      <c r="D67" s="36"/>
      <c r="E67" s="35"/>
      <c r="F67" s="35"/>
      <c r="G67" s="35"/>
      <c r="H67" s="36"/>
      <c r="I67" s="34"/>
      <c r="J67" s="20"/>
    </row>
    <row r="68" spans="1:12" ht="22.95" customHeight="1" x14ac:dyDescent="0.25">
      <c r="A68" s="35"/>
      <c r="B68" s="35"/>
      <c r="C68" s="35"/>
      <c r="D68" s="36"/>
      <c r="E68" s="35"/>
      <c r="F68" s="35"/>
      <c r="G68" s="35"/>
      <c r="H68" s="36"/>
      <c r="I68" s="34"/>
      <c r="J68" s="20"/>
    </row>
    <row r="69" spans="1:12" ht="22.95" customHeight="1" x14ac:dyDescent="0.25">
      <c r="A69" s="35"/>
      <c r="B69" s="35"/>
      <c r="C69" s="35"/>
      <c r="D69" s="36"/>
      <c r="E69" s="35"/>
      <c r="F69" s="35"/>
      <c r="G69" s="35"/>
      <c r="H69" s="36"/>
      <c r="I69" s="34"/>
      <c r="J69" s="20"/>
    </row>
    <row r="70" spans="1:12" ht="22.95" customHeight="1" x14ac:dyDescent="0.25">
      <c r="A70" s="35"/>
      <c r="B70" s="35"/>
      <c r="C70" s="35"/>
      <c r="D70" s="36"/>
      <c r="E70" s="35"/>
      <c r="F70" s="35"/>
      <c r="G70" s="35"/>
      <c r="H70" s="36"/>
      <c r="I70" s="34"/>
      <c r="J70" s="20"/>
    </row>
    <row r="71" spans="1:12" ht="22.95" customHeight="1" x14ac:dyDescent="0.25">
      <c r="A71" s="35"/>
      <c r="B71" s="35"/>
      <c r="C71" s="35"/>
      <c r="D71" s="36"/>
      <c r="E71" s="35"/>
      <c r="F71" s="35"/>
      <c r="G71" s="35"/>
      <c r="H71" s="36"/>
      <c r="I71" s="34"/>
      <c r="J71" s="20"/>
    </row>
    <row r="72" spans="1:12" ht="22.95" customHeight="1" x14ac:dyDescent="0.25">
      <c r="A72" s="35"/>
      <c r="B72" s="35"/>
      <c r="C72" s="35"/>
      <c r="D72" s="36"/>
      <c r="E72" s="35"/>
      <c r="F72" s="35"/>
      <c r="G72" s="35"/>
      <c r="H72" s="36"/>
      <c r="I72" s="34"/>
      <c r="J72" s="20"/>
    </row>
    <row r="73" spans="1:12" ht="22.95" customHeight="1" x14ac:dyDescent="0.25">
      <c r="A73" s="35"/>
      <c r="B73" s="35"/>
      <c r="C73" s="35"/>
      <c r="D73" s="36"/>
      <c r="E73" s="35"/>
      <c r="F73" s="35"/>
      <c r="G73" s="35"/>
      <c r="H73" s="36"/>
      <c r="I73" s="34"/>
      <c r="J73" s="20"/>
    </row>
    <row r="74" spans="1:12" ht="22.95" customHeight="1" x14ac:dyDescent="0.25">
      <c r="A74" s="35"/>
      <c r="B74" s="35"/>
      <c r="C74" s="35"/>
      <c r="D74" s="36"/>
      <c r="E74" s="35"/>
      <c r="F74" s="35"/>
      <c r="G74" s="35"/>
      <c r="H74" s="36"/>
      <c r="I74" s="34"/>
      <c r="J74" s="20"/>
    </row>
    <row r="75" spans="1:12" ht="22.95" customHeight="1" x14ac:dyDescent="0.25">
      <c r="A75" s="35"/>
      <c r="B75" s="35"/>
      <c r="C75" s="35"/>
      <c r="D75" s="36"/>
      <c r="E75" s="35"/>
      <c r="F75" s="35"/>
      <c r="G75" s="35"/>
      <c r="H75" s="36"/>
      <c r="I75" s="34"/>
      <c r="J75" s="20"/>
    </row>
    <row r="76" spans="1:12" ht="22.95" customHeight="1" x14ac:dyDescent="0.25">
      <c r="A76" s="35"/>
      <c r="B76" s="35"/>
      <c r="C76" s="35"/>
      <c r="D76" s="36"/>
      <c r="E76" s="35"/>
      <c r="F76" s="35"/>
      <c r="G76" s="35"/>
      <c r="H76" s="36"/>
      <c r="I76" s="34"/>
      <c r="J76" s="20"/>
    </row>
    <row r="77" spans="1:12" ht="22.95" customHeight="1" x14ac:dyDescent="0.25">
      <c r="A77" s="35"/>
      <c r="B77" s="35"/>
      <c r="C77" s="35"/>
      <c r="D77" s="36"/>
      <c r="E77" s="35"/>
      <c r="F77" s="35"/>
      <c r="G77" s="35"/>
      <c r="H77" s="36"/>
      <c r="I77" s="34"/>
      <c r="J77" s="20"/>
    </row>
    <row r="78" spans="1:12" ht="22.95" customHeight="1" thickBot="1" x14ac:dyDescent="0.3">
      <c r="A78" s="35"/>
      <c r="B78" s="35"/>
      <c r="C78" s="35"/>
      <c r="D78" s="36"/>
      <c r="E78" s="35"/>
      <c r="F78" s="35"/>
      <c r="G78" s="35"/>
      <c r="H78" s="36"/>
      <c r="I78" s="34"/>
      <c r="J78" s="20"/>
    </row>
    <row r="79" spans="1:12" ht="19.2" customHeight="1" x14ac:dyDescent="0.4">
      <c r="A79" s="248"/>
      <c r="B79" s="249"/>
      <c r="C79" s="249"/>
      <c r="D79" s="249"/>
      <c r="E79" s="379" t="s">
        <v>3231</v>
      </c>
      <c r="F79" s="379"/>
      <c r="G79" s="379"/>
      <c r="H79" s="250" t="s">
        <v>3232</v>
      </c>
      <c r="I79" s="251" t="s">
        <v>3233</v>
      </c>
      <c r="J79" s="380">
        <v>44767</v>
      </c>
      <c r="K79" s="381"/>
      <c r="L79" s="252"/>
    </row>
    <row r="80" spans="1:12" ht="19.2" customHeight="1" thickBot="1" x14ac:dyDescent="0.3">
      <c r="A80" s="253"/>
      <c r="B80" s="254"/>
      <c r="C80" s="254"/>
      <c r="D80" s="254"/>
      <c r="E80" s="254"/>
      <c r="F80" s="254"/>
      <c r="G80" s="254"/>
      <c r="H80" s="255"/>
      <c r="I80" s="382" t="s">
        <v>3234</v>
      </c>
      <c r="J80" s="382"/>
      <c r="K80" s="256"/>
      <c r="L80" s="257"/>
    </row>
    <row r="81" spans="1:12" s="37" customFormat="1" ht="132.6" customHeight="1" thickBot="1" x14ac:dyDescent="0.25">
      <c r="A81" s="246" t="s">
        <v>3423</v>
      </c>
      <c r="B81" s="244" t="s">
        <v>3413</v>
      </c>
      <c r="C81" s="244" t="s">
        <v>3414</v>
      </c>
      <c r="D81" s="244" t="s">
        <v>3415</v>
      </c>
      <c r="E81" s="244" t="s">
        <v>3416</v>
      </c>
      <c r="F81" s="243" t="s">
        <v>3417</v>
      </c>
      <c r="G81" s="244" t="s">
        <v>3418</v>
      </c>
      <c r="H81" s="243" t="s">
        <v>3419</v>
      </c>
      <c r="I81" s="244" t="s">
        <v>3420</v>
      </c>
      <c r="J81" s="244" t="s">
        <v>3421</v>
      </c>
      <c r="K81" s="245" t="s">
        <v>3422</v>
      </c>
      <c r="L81" s="247" t="s">
        <v>3423</v>
      </c>
    </row>
    <row r="82" spans="1:12" s="40" customFormat="1" ht="20.399999999999999" customHeight="1" x14ac:dyDescent="0.3">
      <c r="A82" s="233">
        <v>0.5</v>
      </c>
      <c r="B82" s="38">
        <v>137.49</v>
      </c>
      <c r="C82" s="38">
        <v>177.88</v>
      </c>
      <c r="D82" s="38">
        <v>227.08</v>
      </c>
      <c r="E82" s="38">
        <v>185.61</v>
      </c>
      <c r="F82" s="39">
        <f t="shared" ref="F82:F106" si="0">C82</f>
        <v>177.88</v>
      </c>
      <c r="G82" s="38">
        <v>96.25</v>
      </c>
      <c r="H82" s="38">
        <v>309.97000000000003</v>
      </c>
      <c r="I82" s="38">
        <v>192.49</v>
      </c>
      <c r="J82" s="39">
        <f t="shared" ref="J82:J145" si="1">G82</f>
        <v>96.25</v>
      </c>
      <c r="K82" s="218">
        <f>ROUND(J82/10,2)</f>
        <v>9.6300000000000008</v>
      </c>
      <c r="L82" s="239">
        <f t="shared" ref="L82:L145" si="2">A82</f>
        <v>0.5</v>
      </c>
    </row>
    <row r="83" spans="1:12" s="40" customFormat="1" ht="20.399999999999999" customHeight="1" x14ac:dyDescent="0.3">
      <c r="A83" s="234">
        <v>1</v>
      </c>
      <c r="B83" s="41">
        <v>149.12</v>
      </c>
      <c r="C83" s="41">
        <v>186.49</v>
      </c>
      <c r="D83" s="38">
        <v>238.07</v>
      </c>
      <c r="E83" s="41">
        <v>194.59</v>
      </c>
      <c r="F83" s="42">
        <f t="shared" si="0"/>
        <v>186.49</v>
      </c>
      <c r="G83" s="41">
        <v>104.39</v>
      </c>
      <c r="H83" s="41">
        <v>336.19</v>
      </c>
      <c r="I83" s="41">
        <v>208.77</v>
      </c>
      <c r="J83" s="42">
        <f t="shared" si="1"/>
        <v>104.39</v>
      </c>
      <c r="K83" s="218">
        <f t="shared" ref="K83:K86" si="3">ROUND(J83/10,2)</f>
        <v>10.44</v>
      </c>
      <c r="L83" s="240">
        <f t="shared" si="2"/>
        <v>1</v>
      </c>
    </row>
    <row r="84" spans="1:12" s="40" customFormat="1" ht="20.399999999999999" customHeight="1" x14ac:dyDescent="0.3">
      <c r="A84" s="233">
        <v>1.5</v>
      </c>
      <c r="B84" s="38">
        <v>160.5</v>
      </c>
      <c r="C84" s="38">
        <v>195</v>
      </c>
      <c r="D84" s="38">
        <v>248.94</v>
      </c>
      <c r="E84" s="38">
        <v>203.48</v>
      </c>
      <c r="F84" s="39">
        <f t="shared" si="0"/>
        <v>195</v>
      </c>
      <c r="G84" s="38">
        <v>112.35</v>
      </c>
      <c r="H84" s="38">
        <v>361.84</v>
      </c>
      <c r="I84" s="38">
        <v>224.7</v>
      </c>
      <c r="J84" s="39">
        <f t="shared" si="1"/>
        <v>112.35</v>
      </c>
      <c r="K84" s="218">
        <f t="shared" si="3"/>
        <v>11.24</v>
      </c>
      <c r="L84" s="239">
        <f t="shared" si="2"/>
        <v>1.5</v>
      </c>
    </row>
    <row r="85" spans="1:12" s="40" customFormat="1" ht="20.399999999999999" customHeight="1" x14ac:dyDescent="0.3">
      <c r="A85" s="234">
        <v>2</v>
      </c>
      <c r="B85" s="41">
        <v>171.42</v>
      </c>
      <c r="C85" s="41">
        <v>203.32</v>
      </c>
      <c r="D85" s="41">
        <v>259.55</v>
      </c>
      <c r="E85" s="41">
        <v>212.16</v>
      </c>
      <c r="F85" s="42">
        <f t="shared" si="0"/>
        <v>203.32</v>
      </c>
      <c r="G85" s="41">
        <v>120</v>
      </c>
      <c r="H85" s="41">
        <v>386.46</v>
      </c>
      <c r="I85" s="41">
        <v>239.99</v>
      </c>
      <c r="J85" s="42">
        <f t="shared" si="1"/>
        <v>120</v>
      </c>
      <c r="K85" s="218">
        <f>ROUND(J85/10,2)</f>
        <v>12</v>
      </c>
      <c r="L85" s="240">
        <f t="shared" si="2"/>
        <v>2</v>
      </c>
    </row>
    <row r="86" spans="1:12" s="40" customFormat="1" ht="20.399999999999999" customHeight="1" x14ac:dyDescent="0.3">
      <c r="A86" s="233">
        <v>2.5</v>
      </c>
      <c r="B86" s="38">
        <v>182.71</v>
      </c>
      <c r="C86" s="38">
        <v>211.68</v>
      </c>
      <c r="D86" s="38">
        <v>270.22000000000003</v>
      </c>
      <c r="E86" s="38">
        <v>220.88</v>
      </c>
      <c r="F86" s="39">
        <f t="shared" si="0"/>
        <v>211.68</v>
      </c>
      <c r="G86" s="38">
        <v>127.9</v>
      </c>
      <c r="H86" s="38">
        <v>411.9</v>
      </c>
      <c r="I86" s="38">
        <v>255.79</v>
      </c>
      <c r="J86" s="39">
        <f t="shared" si="1"/>
        <v>127.9</v>
      </c>
      <c r="K86" s="218">
        <f t="shared" si="3"/>
        <v>12.79</v>
      </c>
      <c r="L86" s="239">
        <f t="shared" si="2"/>
        <v>2.5</v>
      </c>
    </row>
    <row r="87" spans="1:12" s="40" customFormat="1" ht="20.399999999999999" customHeight="1" x14ac:dyDescent="0.3">
      <c r="A87" s="234">
        <v>3</v>
      </c>
      <c r="B87" s="41">
        <v>193.52</v>
      </c>
      <c r="C87" s="41">
        <v>219.98</v>
      </c>
      <c r="D87" s="41">
        <v>280.83</v>
      </c>
      <c r="E87" s="41">
        <v>229.55</v>
      </c>
      <c r="F87" s="42">
        <f t="shared" si="0"/>
        <v>219.98</v>
      </c>
      <c r="G87" s="41">
        <v>135.46</v>
      </c>
      <c r="H87" s="41">
        <v>436.28</v>
      </c>
      <c r="I87" s="41">
        <v>270.93</v>
      </c>
      <c r="J87" s="42">
        <f t="shared" si="1"/>
        <v>135.46</v>
      </c>
      <c r="K87" s="218">
        <f>ROUND(J87/10,2)</f>
        <v>13.55</v>
      </c>
      <c r="L87" s="240">
        <f t="shared" si="2"/>
        <v>3</v>
      </c>
    </row>
    <row r="88" spans="1:12" s="40" customFormat="1" ht="20.399999999999999" customHeight="1" x14ac:dyDescent="0.3">
      <c r="A88" s="233">
        <v>3.5</v>
      </c>
      <c r="B88" s="38">
        <v>204.28</v>
      </c>
      <c r="C88" s="38">
        <v>228.16</v>
      </c>
      <c r="D88" s="38">
        <v>291.27</v>
      </c>
      <c r="E88" s="38">
        <v>238.08</v>
      </c>
      <c r="F88" s="39">
        <f t="shared" si="0"/>
        <v>228.16</v>
      </c>
      <c r="G88" s="38">
        <v>143</v>
      </c>
      <c r="H88" s="38">
        <v>460.54</v>
      </c>
      <c r="I88" s="38">
        <v>286</v>
      </c>
      <c r="J88" s="39">
        <f t="shared" si="1"/>
        <v>143</v>
      </c>
      <c r="K88" s="218">
        <f>ROUND(J88/10,2)</f>
        <v>14.3</v>
      </c>
      <c r="L88" s="239">
        <f t="shared" si="2"/>
        <v>3.5</v>
      </c>
    </row>
    <row r="89" spans="1:12" s="40" customFormat="1" ht="20.399999999999999" customHeight="1" x14ac:dyDescent="0.3">
      <c r="A89" s="234">
        <v>4</v>
      </c>
      <c r="B89" s="41">
        <v>214.88</v>
      </c>
      <c r="C89" s="41">
        <v>236.28</v>
      </c>
      <c r="D89" s="41">
        <v>301.63</v>
      </c>
      <c r="E89" s="41">
        <v>246.55</v>
      </c>
      <c r="F89" s="42">
        <f t="shared" si="0"/>
        <v>236.28</v>
      </c>
      <c r="G89" s="41">
        <v>150.41</v>
      </c>
      <c r="H89" s="41">
        <v>484.43</v>
      </c>
      <c r="I89" s="41">
        <v>300.83</v>
      </c>
      <c r="J89" s="42">
        <f t="shared" si="1"/>
        <v>150.41</v>
      </c>
      <c r="K89" s="218">
        <f t="shared" ref="K89" si="4">ROUND(J89/10,2)</f>
        <v>15.04</v>
      </c>
      <c r="L89" s="240">
        <f t="shared" si="2"/>
        <v>4</v>
      </c>
    </row>
    <row r="90" spans="1:12" s="40" customFormat="1" ht="20.399999999999999" customHeight="1" x14ac:dyDescent="0.3">
      <c r="A90" s="235">
        <v>4.5</v>
      </c>
      <c r="B90" s="219">
        <v>225.26</v>
      </c>
      <c r="C90" s="219">
        <v>244.31</v>
      </c>
      <c r="D90" s="219">
        <v>311.89</v>
      </c>
      <c r="E90" s="219">
        <v>254.93</v>
      </c>
      <c r="F90" s="220">
        <f t="shared" si="0"/>
        <v>244.31</v>
      </c>
      <c r="G90" s="219">
        <v>157.68</v>
      </c>
      <c r="H90" s="219">
        <v>507.82</v>
      </c>
      <c r="I90" s="219">
        <v>315.36</v>
      </c>
      <c r="J90" s="220">
        <f t="shared" si="1"/>
        <v>157.68</v>
      </c>
      <c r="K90" s="221">
        <f>ROUND(J90/10,2)</f>
        <v>15.77</v>
      </c>
      <c r="L90" s="241">
        <f t="shared" si="2"/>
        <v>4.5</v>
      </c>
    </row>
    <row r="91" spans="1:12" s="45" customFormat="1" ht="20.399999999999999" customHeight="1" x14ac:dyDescent="0.3">
      <c r="A91" s="235">
        <v>5</v>
      </c>
      <c r="B91" s="219">
        <v>235.7</v>
      </c>
      <c r="C91" s="219">
        <v>252.22</v>
      </c>
      <c r="D91" s="219">
        <v>321.99</v>
      </c>
      <c r="E91" s="219">
        <v>263.19</v>
      </c>
      <c r="F91" s="220">
        <f>C91</f>
        <v>252.22</v>
      </c>
      <c r="G91" s="219">
        <v>164.99</v>
      </c>
      <c r="H91" s="219">
        <v>531.38</v>
      </c>
      <c r="I91" s="219">
        <v>329.98</v>
      </c>
      <c r="J91" s="220">
        <f t="shared" si="1"/>
        <v>164.99</v>
      </c>
      <c r="K91" s="221">
        <f t="shared" ref="K91:K154" si="5">ROUND(J91/10,2)</f>
        <v>16.5</v>
      </c>
      <c r="L91" s="241">
        <f t="shared" si="2"/>
        <v>5</v>
      </c>
    </row>
    <row r="92" spans="1:12" s="40" customFormat="1" ht="20.399999999999999" customHeight="1" x14ac:dyDescent="0.3">
      <c r="A92" s="233">
        <v>5.5</v>
      </c>
      <c r="B92" s="38">
        <v>246.55</v>
      </c>
      <c r="C92" s="38">
        <v>260.60000000000002</v>
      </c>
      <c r="D92" s="38">
        <v>332.67</v>
      </c>
      <c r="E92" s="38">
        <v>271.93</v>
      </c>
      <c r="F92" s="39">
        <f t="shared" si="0"/>
        <v>260.60000000000002</v>
      </c>
      <c r="G92" s="38">
        <v>172.58</v>
      </c>
      <c r="H92" s="38">
        <v>555.82000000000005</v>
      </c>
      <c r="I92" s="38">
        <v>345.16</v>
      </c>
      <c r="J92" s="39">
        <f t="shared" si="1"/>
        <v>172.58</v>
      </c>
      <c r="K92" s="218">
        <f t="shared" si="5"/>
        <v>17.260000000000002</v>
      </c>
      <c r="L92" s="239">
        <f t="shared" si="2"/>
        <v>5.5</v>
      </c>
    </row>
    <row r="93" spans="1:12" s="40" customFormat="1" ht="20.399999999999999" customHeight="1" x14ac:dyDescent="0.3">
      <c r="A93" s="234">
        <v>6</v>
      </c>
      <c r="B93" s="41">
        <v>256.56</v>
      </c>
      <c r="C93" s="41">
        <v>268.39</v>
      </c>
      <c r="D93" s="41">
        <v>342.62</v>
      </c>
      <c r="E93" s="41">
        <v>280.05</v>
      </c>
      <c r="F93" s="42">
        <f t="shared" si="0"/>
        <v>268.39</v>
      </c>
      <c r="G93" s="41">
        <v>179.59</v>
      </c>
      <c r="H93" s="41">
        <v>578.4</v>
      </c>
      <c r="I93" s="41">
        <v>359.19</v>
      </c>
      <c r="J93" s="42">
        <f t="shared" si="1"/>
        <v>179.59</v>
      </c>
      <c r="K93" s="218">
        <f t="shared" si="5"/>
        <v>17.96</v>
      </c>
      <c r="L93" s="240">
        <f t="shared" si="2"/>
        <v>6</v>
      </c>
    </row>
    <row r="94" spans="1:12" s="40" customFormat="1" ht="20.399999999999999" customHeight="1" x14ac:dyDescent="0.3">
      <c r="A94" s="233">
        <v>6.5</v>
      </c>
      <c r="B94" s="38">
        <v>267.37</v>
      </c>
      <c r="C94" s="38">
        <v>276.49</v>
      </c>
      <c r="D94" s="38">
        <v>352.97</v>
      </c>
      <c r="E94" s="38">
        <v>288.51</v>
      </c>
      <c r="F94" s="39">
        <f t="shared" si="0"/>
        <v>276.49</v>
      </c>
      <c r="G94" s="38">
        <v>187.16</v>
      </c>
      <c r="H94" s="38">
        <v>602.76</v>
      </c>
      <c r="I94" s="38">
        <v>374.32</v>
      </c>
      <c r="J94" s="39">
        <f t="shared" si="1"/>
        <v>187.16</v>
      </c>
      <c r="K94" s="218">
        <f t="shared" si="5"/>
        <v>18.72</v>
      </c>
      <c r="L94" s="239">
        <f t="shared" si="2"/>
        <v>6.5</v>
      </c>
    </row>
    <row r="95" spans="1:12" s="40" customFormat="1" ht="20.399999999999999" customHeight="1" x14ac:dyDescent="0.3">
      <c r="A95" s="234">
        <v>7</v>
      </c>
      <c r="B95" s="41">
        <v>277.22000000000003</v>
      </c>
      <c r="C95" s="41">
        <v>284.41000000000003</v>
      </c>
      <c r="D95" s="41">
        <v>363.07</v>
      </c>
      <c r="E95" s="41">
        <v>296.77</v>
      </c>
      <c r="F95" s="42">
        <f t="shared" si="0"/>
        <v>284.41000000000003</v>
      </c>
      <c r="G95" s="41">
        <v>194.05</v>
      </c>
      <c r="H95" s="41">
        <v>624.97</v>
      </c>
      <c r="I95" s="41">
        <v>388.11</v>
      </c>
      <c r="J95" s="42">
        <f t="shared" si="1"/>
        <v>194.05</v>
      </c>
      <c r="K95" s="218">
        <f t="shared" si="5"/>
        <v>19.41</v>
      </c>
      <c r="L95" s="240">
        <f t="shared" si="2"/>
        <v>7</v>
      </c>
    </row>
    <row r="96" spans="1:12" s="40" customFormat="1" ht="20.399999999999999" customHeight="1" x14ac:dyDescent="0.3">
      <c r="A96" s="233">
        <v>7.5</v>
      </c>
      <c r="B96" s="38">
        <v>287.33</v>
      </c>
      <c r="C96" s="38">
        <v>292.27999999999997</v>
      </c>
      <c r="D96" s="38">
        <v>373.13</v>
      </c>
      <c r="E96" s="38">
        <v>304.99</v>
      </c>
      <c r="F96" s="39">
        <f t="shared" si="0"/>
        <v>292.27999999999997</v>
      </c>
      <c r="G96" s="38">
        <v>201.13</v>
      </c>
      <c r="H96" s="38">
        <v>647.76</v>
      </c>
      <c r="I96" s="38">
        <v>402.26</v>
      </c>
      <c r="J96" s="39">
        <f t="shared" si="1"/>
        <v>201.13</v>
      </c>
      <c r="K96" s="218">
        <f t="shared" si="5"/>
        <v>20.11</v>
      </c>
      <c r="L96" s="239">
        <f t="shared" si="2"/>
        <v>7.5</v>
      </c>
    </row>
    <row r="97" spans="1:12" s="40" customFormat="1" ht="20.399999999999999" customHeight="1" x14ac:dyDescent="0.3">
      <c r="A97" s="234">
        <v>8</v>
      </c>
      <c r="B97" s="41">
        <v>297.75</v>
      </c>
      <c r="C97" s="41">
        <v>300.16000000000003</v>
      </c>
      <c r="D97" s="41">
        <v>383.18</v>
      </c>
      <c r="E97" s="41">
        <v>313.20999999999998</v>
      </c>
      <c r="F97" s="42">
        <f t="shared" si="0"/>
        <v>300.16000000000003</v>
      </c>
      <c r="G97" s="41">
        <v>208.43</v>
      </c>
      <c r="H97" s="41">
        <v>671.26</v>
      </c>
      <c r="I97" s="41">
        <v>416.85</v>
      </c>
      <c r="J97" s="42">
        <f t="shared" si="1"/>
        <v>208.43</v>
      </c>
      <c r="K97" s="218">
        <f t="shared" si="5"/>
        <v>20.84</v>
      </c>
      <c r="L97" s="240">
        <f t="shared" si="2"/>
        <v>8</v>
      </c>
    </row>
    <row r="98" spans="1:12" s="40" customFormat="1" ht="20.399999999999999" customHeight="1" x14ac:dyDescent="0.3">
      <c r="A98" s="233">
        <v>8.5</v>
      </c>
      <c r="B98" s="38">
        <v>307.44</v>
      </c>
      <c r="C98" s="38">
        <v>307.92</v>
      </c>
      <c r="D98" s="38">
        <v>393.09</v>
      </c>
      <c r="E98" s="38">
        <v>321.31</v>
      </c>
      <c r="F98" s="39">
        <f t="shared" si="0"/>
        <v>307.92</v>
      </c>
      <c r="G98" s="38">
        <v>215.21</v>
      </c>
      <c r="H98" s="38">
        <v>693.1</v>
      </c>
      <c r="I98" s="38">
        <v>430.41</v>
      </c>
      <c r="J98" s="39">
        <f t="shared" si="1"/>
        <v>215.21</v>
      </c>
      <c r="K98" s="218">
        <f t="shared" si="5"/>
        <v>21.52</v>
      </c>
      <c r="L98" s="239">
        <f t="shared" si="2"/>
        <v>8.5</v>
      </c>
    </row>
    <row r="99" spans="1:12" s="40" customFormat="1" ht="20.399999999999999" customHeight="1" x14ac:dyDescent="0.3">
      <c r="A99" s="234">
        <v>9</v>
      </c>
      <c r="B99" s="41">
        <v>317.38</v>
      </c>
      <c r="C99" s="41">
        <v>315.70999999999998</v>
      </c>
      <c r="D99" s="41">
        <v>403.03</v>
      </c>
      <c r="E99" s="41">
        <v>329.43</v>
      </c>
      <c r="F99" s="42">
        <f t="shared" si="0"/>
        <v>315.70999999999998</v>
      </c>
      <c r="G99" s="41">
        <v>222.17</v>
      </c>
      <c r="H99" s="41">
        <v>715.52</v>
      </c>
      <c r="I99" s="41">
        <v>444.34</v>
      </c>
      <c r="J99" s="42">
        <f t="shared" si="1"/>
        <v>222.17</v>
      </c>
      <c r="K99" s="218">
        <f t="shared" si="5"/>
        <v>22.22</v>
      </c>
      <c r="L99" s="240">
        <f t="shared" si="2"/>
        <v>9</v>
      </c>
    </row>
    <row r="100" spans="1:12" s="40" customFormat="1" ht="20.399999999999999" customHeight="1" x14ac:dyDescent="0.3">
      <c r="A100" s="235">
        <v>9.5</v>
      </c>
      <c r="B100" s="219">
        <v>326.97000000000003</v>
      </c>
      <c r="C100" s="219">
        <v>323.25</v>
      </c>
      <c r="D100" s="219">
        <v>412.65</v>
      </c>
      <c r="E100" s="219">
        <v>337.3</v>
      </c>
      <c r="F100" s="220">
        <f t="shared" si="0"/>
        <v>323.25</v>
      </c>
      <c r="G100" s="219">
        <v>228.88</v>
      </c>
      <c r="H100" s="219">
        <v>737.14</v>
      </c>
      <c r="I100" s="219">
        <v>457.76</v>
      </c>
      <c r="J100" s="220">
        <f t="shared" si="1"/>
        <v>228.88</v>
      </c>
      <c r="K100" s="221">
        <f t="shared" si="5"/>
        <v>22.89</v>
      </c>
      <c r="L100" s="241">
        <f t="shared" si="2"/>
        <v>9.5</v>
      </c>
    </row>
    <row r="101" spans="1:12" s="45" customFormat="1" ht="20.399999999999999" customHeight="1" x14ac:dyDescent="0.3">
      <c r="A101" s="235">
        <v>10</v>
      </c>
      <c r="B101" s="219">
        <v>336.2</v>
      </c>
      <c r="C101" s="219">
        <v>330.77</v>
      </c>
      <c r="D101" s="219">
        <v>422.26</v>
      </c>
      <c r="E101" s="219">
        <v>345.15</v>
      </c>
      <c r="F101" s="220">
        <f t="shared" si="0"/>
        <v>330.77</v>
      </c>
      <c r="G101" s="219">
        <v>235.34</v>
      </c>
      <c r="H101" s="219">
        <v>757.93</v>
      </c>
      <c r="I101" s="219">
        <v>470.67</v>
      </c>
      <c r="J101" s="220">
        <f t="shared" si="1"/>
        <v>235.34</v>
      </c>
      <c r="K101" s="221">
        <f t="shared" si="5"/>
        <v>23.53</v>
      </c>
      <c r="L101" s="241">
        <f t="shared" si="2"/>
        <v>10</v>
      </c>
    </row>
    <row r="102" spans="1:12" s="40" customFormat="1" ht="20.399999999999999" customHeight="1" x14ac:dyDescent="0.3">
      <c r="A102" s="233">
        <v>11</v>
      </c>
      <c r="B102" s="38">
        <v>350.62</v>
      </c>
      <c r="C102" s="38">
        <v>343.78</v>
      </c>
      <c r="D102" s="38">
        <v>438.87</v>
      </c>
      <c r="E102" s="38">
        <v>358.73</v>
      </c>
      <c r="F102" s="39">
        <f t="shared" si="0"/>
        <v>343.78</v>
      </c>
      <c r="G102" s="38">
        <v>245.43</v>
      </c>
      <c r="H102" s="38">
        <v>790.44</v>
      </c>
      <c r="I102" s="38">
        <v>490.86</v>
      </c>
      <c r="J102" s="39">
        <f t="shared" si="1"/>
        <v>245.43</v>
      </c>
      <c r="K102" s="218">
        <f t="shared" si="5"/>
        <v>24.54</v>
      </c>
      <c r="L102" s="239">
        <f t="shared" si="2"/>
        <v>11</v>
      </c>
    </row>
    <row r="103" spans="1:12" s="40" customFormat="1" ht="20.399999999999999" customHeight="1" x14ac:dyDescent="0.3">
      <c r="A103" s="234">
        <v>12</v>
      </c>
      <c r="B103" s="41">
        <v>364.58</v>
      </c>
      <c r="C103" s="41">
        <v>356.53368999999998</v>
      </c>
      <c r="D103" s="41">
        <v>455.14</v>
      </c>
      <c r="E103" s="41">
        <v>372.03</v>
      </c>
      <c r="F103" s="42">
        <f t="shared" si="0"/>
        <v>356.53368999999998</v>
      </c>
      <c r="G103" s="41">
        <v>255.21</v>
      </c>
      <c r="H103" s="41">
        <v>821.93</v>
      </c>
      <c r="I103" s="41">
        <v>510.42</v>
      </c>
      <c r="J103" s="42">
        <f t="shared" si="1"/>
        <v>255.21</v>
      </c>
      <c r="K103" s="218">
        <f t="shared" si="5"/>
        <v>25.52</v>
      </c>
      <c r="L103" s="240">
        <f t="shared" si="2"/>
        <v>12</v>
      </c>
    </row>
    <row r="104" spans="1:12" s="40" customFormat="1" ht="20.399999999999999" customHeight="1" x14ac:dyDescent="0.3">
      <c r="A104" s="233">
        <v>13</v>
      </c>
      <c r="B104" s="38">
        <v>378.09</v>
      </c>
      <c r="C104" s="38">
        <v>369.03</v>
      </c>
      <c r="D104" s="38">
        <v>471.1</v>
      </c>
      <c r="E104" s="38">
        <v>385.07</v>
      </c>
      <c r="F104" s="39">
        <f t="shared" si="0"/>
        <v>369.03</v>
      </c>
      <c r="G104" s="38">
        <v>264.66000000000003</v>
      </c>
      <c r="H104" s="38">
        <v>852.38</v>
      </c>
      <c r="I104" s="38">
        <v>529.33000000000004</v>
      </c>
      <c r="J104" s="39">
        <f t="shared" si="1"/>
        <v>264.66000000000003</v>
      </c>
      <c r="K104" s="218">
        <f t="shared" si="5"/>
        <v>26.47</v>
      </c>
      <c r="L104" s="239">
        <f t="shared" si="2"/>
        <v>13</v>
      </c>
    </row>
    <row r="105" spans="1:12" s="40" customFormat="1" ht="20.399999999999999" customHeight="1" thickBot="1" x14ac:dyDescent="0.35">
      <c r="A105" s="236">
        <v>14</v>
      </c>
      <c r="B105" s="227">
        <v>391.78</v>
      </c>
      <c r="C105" s="227">
        <v>381.35</v>
      </c>
      <c r="D105" s="227">
        <v>486.83</v>
      </c>
      <c r="E105" s="227">
        <v>397.93</v>
      </c>
      <c r="F105" s="228">
        <f t="shared" si="0"/>
        <v>381.35</v>
      </c>
      <c r="G105" s="227">
        <v>274.25</v>
      </c>
      <c r="H105" s="227">
        <v>883.24</v>
      </c>
      <c r="I105" s="227">
        <v>548.49</v>
      </c>
      <c r="J105" s="228">
        <f t="shared" si="1"/>
        <v>274.25</v>
      </c>
      <c r="K105" s="221">
        <f t="shared" si="5"/>
        <v>27.43</v>
      </c>
      <c r="L105" s="242">
        <f t="shared" si="2"/>
        <v>14</v>
      </c>
    </row>
    <row r="106" spans="1:12" s="47" customFormat="1" ht="20.399999999999999" customHeight="1" thickBot="1" x14ac:dyDescent="0.35">
      <c r="A106" s="237">
        <v>15</v>
      </c>
      <c r="B106" s="229">
        <v>404.15</v>
      </c>
      <c r="C106" s="229">
        <v>393.44</v>
      </c>
      <c r="D106" s="229">
        <v>502.27</v>
      </c>
      <c r="E106" s="229">
        <v>410.55</v>
      </c>
      <c r="F106" s="230">
        <f t="shared" si="0"/>
        <v>393.44</v>
      </c>
      <c r="G106" s="229">
        <v>282.91000000000003</v>
      </c>
      <c r="H106" s="229">
        <v>911.13</v>
      </c>
      <c r="I106" s="229">
        <v>565.80999999999995</v>
      </c>
      <c r="J106" s="230">
        <f t="shared" si="1"/>
        <v>282.91000000000003</v>
      </c>
      <c r="K106" s="225">
        <f t="shared" si="5"/>
        <v>28.29</v>
      </c>
      <c r="L106" s="231">
        <f t="shared" si="2"/>
        <v>15</v>
      </c>
    </row>
    <row r="107" spans="1:12" s="40" customFormat="1" ht="20.399999999999999" customHeight="1" x14ac:dyDescent="0.3">
      <c r="A107" s="233">
        <v>16</v>
      </c>
      <c r="B107" s="39">
        <f>((B106+(B111-B106)/5))</f>
        <v>422.78</v>
      </c>
      <c r="C107" s="39">
        <f t="shared" ref="C107:I107" si="6">((C106+(C111-C106)/5))</f>
        <v>408.42599999999999</v>
      </c>
      <c r="D107" s="39">
        <f t="shared" si="6"/>
        <v>521.4</v>
      </c>
      <c r="E107" s="39">
        <f t="shared" si="6"/>
        <v>426.18600000000004</v>
      </c>
      <c r="F107" s="39">
        <f t="shared" si="6"/>
        <v>408.42599999999999</v>
      </c>
      <c r="G107" s="39">
        <f t="shared" si="6"/>
        <v>295.95000000000005</v>
      </c>
      <c r="H107" s="39">
        <f t="shared" si="6"/>
        <v>953.12799999999993</v>
      </c>
      <c r="I107" s="39">
        <f t="shared" si="6"/>
        <v>591.89199999999994</v>
      </c>
      <c r="J107" s="39">
        <f t="shared" si="1"/>
        <v>295.95000000000005</v>
      </c>
      <c r="K107" s="218">
        <f t="shared" si="5"/>
        <v>29.6</v>
      </c>
      <c r="L107" s="239">
        <f t="shared" si="2"/>
        <v>16</v>
      </c>
    </row>
    <row r="108" spans="1:12" s="40" customFormat="1" ht="20.399999999999999" customHeight="1" x14ac:dyDescent="0.3">
      <c r="A108" s="234">
        <v>17</v>
      </c>
      <c r="B108" s="42">
        <f>((B107+(B111-B107)/4))</f>
        <v>441.40999999999997</v>
      </c>
      <c r="C108" s="42">
        <f>((C107+(C111-C107)/4))</f>
        <v>423.41199999999998</v>
      </c>
      <c r="D108" s="42">
        <f>((D107+(D111-D107)/4))</f>
        <v>540.53</v>
      </c>
      <c r="E108" s="42">
        <f>((E107+(E111-E107)/4))</f>
        <v>441.822</v>
      </c>
      <c r="F108" s="42">
        <f t="shared" ref="F108:F171" si="7">C108</f>
        <v>423.41199999999998</v>
      </c>
      <c r="G108" s="42">
        <f>((G107+(G111-G107)/4))</f>
        <v>308.99</v>
      </c>
      <c r="H108" s="42">
        <f>((H107+(H111-H107)/4))</f>
        <v>995.12599999999998</v>
      </c>
      <c r="I108" s="42">
        <f>((I107+(I111-I107)/4))</f>
        <v>617.97399999999993</v>
      </c>
      <c r="J108" s="42">
        <f t="shared" si="1"/>
        <v>308.99</v>
      </c>
      <c r="K108" s="218">
        <f t="shared" si="5"/>
        <v>30.9</v>
      </c>
      <c r="L108" s="240">
        <f t="shared" si="2"/>
        <v>17</v>
      </c>
    </row>
    <row r="109" spans="1:12" s="40" customFormat="1" ht="20.399999999999999" customHeight="1" x14ac:dyDescent="0.3">
      <c r="A109" s="233">
        <v>18</v>
      </c>
      <c r="B109" s="39">
        <f>((B108+(B111-B108)/3))</f>
        <v>460.03999999999996</v>
      </c>
      <c r="C109" s="39">
        <f>((C108+(C111-C108)/3))</f>
        <v>438.39799999999997</v>
      </c>
      <c r="D109" s="39">
        <f>((D108+(D111-D108)/3))</f>
        <v>559.66</v>
      </c>
      <c r="E109" s="39">
        <f>((E108+(E111-E108)/3))</f>
        <v>457.45800000000003</v>
      </c>
      <c r="F109" s="39">
        <f t="shared" si="7"/>
        <v>438.39799999999997</v>
      </c>
      <c r="G109" s="39">
        <f>((G108+(G111-G108)/3))</f>
        <v>322.03000000000003</v>
      </c>
      <c r="H109" s="39">
        <f>((H108+(H111-H108)/3))</f>
        <v>1037.124</v>
      </c>
      <c r="I109" s="39">
        <f>((I108+(I111-I108)/3))</f>
        <v>644.05599999999993</v>
      </c>
      <c r="J109" s="39">
        <f t="shared" si="1"/>
        <v>322.03000000000003</v>
      </c>
      <c r="K109" s="218">
        <f t="shared" si="5"/>
        <v>32.200000000000003</v>
      </c>
      <c r="L109" s="239">
        <f t="shared" si="2"/>
        <v>18</v>
      </c>
    </row>
    <row r="110" spans="1:12" s="40" customFormat="1" ht="20.399999999999999" customHeight="1" thickBot="1" x14ac:dyDescent="0.35">
      <c r="A110" s="236">
        <v>19</v>
      </c>
      <c r="B110" s="228">
        <f>((B109+(B111-B109)/2))</f>
        <v>478.66999999999996</v>
      </c>
      <c r="C110" s="228">
        <f>((C109+(C111-C109)/2))</f>
        <v>453.38400000000001</v>
      </c>
      <c r="D110" s="228">
        <f>((D109+(D111-D109)/2))</f>
        <v>578.79</v>
      </c>
      <c r="E110" s="228">
        <f>((E109+(E111-E109)/2))</f>
        <v>473.09400000000005</v>
      </c>
      <c r="F110" s="228">
        <f t="shared" si="7"/>
        <v>453.38400000000001</v>
      </c>
      <c r="G110" s="228">
        <f>((G109+(G111-G109)/2))</f>
        <v>335.07000000000005</v>
      </c>
      <c r="H110" s="228">
        <f>((H109+(H111-H109)/2))</f>
        <v>1079.1219999999998</v>
      </c>
      <c r="I110" s="228">
        <f>((I109+(I111-I109)/2))</f>
        <v>670.13799999999992</v>
      </c>
      <c r="J110" s="228">
        <f t="shared" si="1"/>
        <v>335.07000000000005</v>
      </c>
      <c r="K110" s="221">
        <f t="shared" si="5"/>
        <v>33.51</v>
      </c>
      <c r="L110" s="242">
        <f t="shared" si="2"/>
        <v>19</v>
      </c>
    </row>
    <row r="111" spans="1:12" s="45" customFormat="1" ht="20.399999999999999" customHeight="1" thickBot="1" x14ac:dyDescent="0.35">
      <c r="A111" s="237">
        <v>20</v>
      </c>
      <c r="B111" s="223">
        <v>497.3</v>
      </c>
      <c r="C111" s="223">
        <v>468.37</v>
      </c>
      <c r="D111" s="223">
        <v>597.91999999999996</v>
      </c>
      <c r="E111" s="223">
        <v>488.73</v>
      </c>
      <c r="F111" s="224">
        <f t="shared" si="7"/>
        <v>468.37</v>
      </c>
      <c r="G111" s="223">
        <v>348.11</v>
      </c>
      <c r="H111" s="223">
        <v>1121.1199999999999</v>
      </c>
      <c r="I111" s="223">
        <v>696.22</v>
      </c>
      <c r="J111" s="224">
        <f t="shared" si="1"/>
        <v>348.11</v>
      </c>
      <c r="K111" s="225">
        <f t="shared" si="5"/>
        <v>34.81</v>
      </c>
      <c r="L111" s="231">
        <f t="shared" si="2"/>
        <v>20</v>
      </c>
    </row>
    <row r="112" spans="1:12" s="40" customFormat="1" ht="20.399999999999999" customHeight="1" x14ac:dyDescent="0.3">
      <c r="A112" s="233">
        <v>21</v>
      </c>
      <c r="B112" s="39">
        <f>((B111+(B116-B111)/5))</f>
        <v>515.91600000000005</v>
      </c>
      <c r="C112" s="39">
        <f>((C111+(C116-C111)/5))</f>
        <v>483.34399999999999</v>
      </c>
      <c r="D112" s="39">
        <f>((D111+(D116-D111)/5))</f>
        <v>617.03599999999994</v>
      </c>
      <c r="E112" s="39">
        <f>((E111+(E116-E111)/5))</f>
        <v>504.35599999999999</v>
      </c>
      <c r="F112" s="39">
        <f t="shared" si="7"/>
        <v>483.34399999999999</v>
      </c>
      <c r="G112" s="39">
        <f>((G111+(G116-G111)/5))</f>
        <v>361.142</v>
      </c>
      <c r="H112" s="39">
        <f>((H111+(H116-H111)/5))</f>
        <v>1163.0919999999999</v>
      </c>
      <c r="I112" s="39">
        <f>((I111+(I116-I111)/5))</f>
        <v>722.28399999999999</v>
      </c>
      <c r="J112" s="39">
        <f t="shared" si="1"/>
        <v>361.142</v>
      </c>
      <c r="K112" s="218">
        <f t="shared" si="5"/>
        <v>36.11</v>
      </c>
      <c r="L112" s="239">
        <f t="shared" si="2"/>
        <v>21</v>
      </c>
    </row>
    <row r="113" spans="1:12" s="40" customFormat="1" ht="20.399999999999999" customHeight="1" x14ac:dyDescent="0.3">
      <c r="A113" s="234">
        <v>22</v>
      </c>
      <c r="B113" s="42">
        <f>((B112+(B116-B112)/4))</f>
        <v>534.53200000000004</v>
      </c>
      <c r="C113" s="42">
        <f>((C112+(C116-C112)/4))</f>
        <v>498.31799999999998</v>
      </c>
      <c r="D113" s="42">
        <f>((D112+(D116-D112)/4))</f>
        <v>636.15199999999993</v>
      </c>
      <c r="E113" s="42">
        <f>((E112+(E116-E112)/4))</f>
        <v>519.98199999999997</v>
      </c>
      <c r="F113" s="42">
        <f t="shared" si="7"/>
        <v>498.31799999999998</v>
      </c>
      <c r="G113" s="42">
        <f>((G112+(G116-G112)/4))</f>
        <v>374.17399999999998</v>
      </c>
      <c r="H113" s="42">
        <f>((H112+(H116-H112)/4))</f>
        <v>1205.0639999999999</v>
      </c>
      <c r="I113" s="42">
        <f>((I112+(I116-I112)/4))</f>
        <v>748.34799999999996</v>
      </c>
      <c r="J113" s="42">
        <f t="shared" si="1"/>
        <v>374.17399999999998</v>
      </c>
      <c r="K113" s="218">
        <f t="shared" si="5"/>
        <v>37.42</v>
      </c>
      <c r="L113" s="240">
        <f t="shared" si="2"/>
        <v>22</v>
      </c>
    </row>
    <row r="114" spans="1:12" s="40" customFormat="1" ht="20.399999999999999" customHeight="1" x14ac:dyDescent="0.3">
      <c r="A114" s="233">
        <v>23</v>
      </c>
      <c r="B114" s="39">
        <f>((B113+(B116-B113)/3))</f>
        <v>553.14800000000002</v>
      </c>
      <c r="C114" s="39">
        <f>((C113+(C116-C113)/3))</f>
        <v>513.29200000000003</v>
      </c>
      <c r="D114" s="39">
        <f>((D113+(D116-D113)/3))</f>
        <v>655.26799999999992</v>
      </c>
      <c r="E114" s="39">
        <f>((E113+(E116-E113)/3))</f>
        <v>535.60799999999995</v>
      </c>
      <c r="F114" s="39">
        <f t="shared" si="7"/>
        <v>513.29200000000003</v>
      </c>
      <c r="G114" s="39">
        <f>((G113+(G116-G113)/3))</f>
        <v>387.20599999999996</v>
      </c>
      <c r="H114" s="39">
        <f>((H113+(H116-H113)/3))</f>
        <v>1247.0359999999998</v>
      </c>
      <c r="I114" s="39">
        <f>((I113+(I116-I113)/3))</f>
        <v>774.41199999999992</v>
      </c>
      <c r="J114" s="39">
        <f t="shared" si="1"/>
        <v>387.20599999999996</v>
      </c>
      <c r="K114" s="218">
        <f t="shared" si="5"/>
        <v>38.72</v>
      </c>
      <c r="L114" s="239">
        <f t="shared" si="2"/>
        <v>23</v>
      </c>
    </row>
    <row r="115" spans="1:12" s="40" customFormat="1" ht="20.399999999999999" customHeight="1" thickBot="1" x14ac:dyDescent="0.35">
      <c r="A115" s="236">
        <v>24</v>
      </c>
      <c r="B115" s="228">
        <f>((B114+(B116-B114)/2))</f>
        <v>571.76400000000001</v>
      </c>
      <c r="C115" s="228">
        <f>((C114+(C116-C114)/2))</f>
        <v>528.26600000000008</v>
      </c>
      <c r="D115" s="228">
        <f>((D114+(D116-D114)/2))</f>
        <v>674.38400000000001</v>
      </c>
      <c r="E115" s="228">
        <f>((E114+(E116-E114)/2))</f>
        <v>551.23399999999992</v>
      </c>
      <c r="F115" s="228">
        <f t="shared" si="7"/>
        <v>528.26600000000008</v>
      </c>
      <c r="G115" s="228">
        <f>((G114+(G116-G114)/2))</f>
        <v>400.23799999999994</v>
      </c>
      <c r="H115" s="228">
        <f>((H114+(H116-H114)/2))</f>
        <v>1289.0079999999998</v>
      </c>
      <c r="I115" s="228">
        <f>((I114+(I116-I114)/2))</f>
        <v>800.47599999999989</v>
      </c>
      <c r="J115" s="228">
        <f t="shared" si="1"/>
        <v>400.23799999999994</v>
      </c>
      <c r="K115" s="221">
        <f t="shared" si="5"/>
        <v>40.020000000000003</v>
      </c>
      <c r="L115" s="242">
        <f t="shared" si="2"/>
        <v>24</v>
      </c>
    </row>
    <row r="116" spans="1:12" s="45" customFormat="1" ht="20.399999999999999" customHeight="1" thickBot="1" x14ac:dyDescent="0.35">
      <c r="A116" s="237">
        <v>25</v>
      </c>
      <c r="B116" s="223">
        <v>590.38</v>
      </c>
      <c r="C116" s="223">
        <v>543.24</v>
      </c>
      <c r="D116" s="223">
        <v>693.5</v>
      </c>
      <c r="E116" s="223">
        <v>566.86</v>
      </c>
      <c r="F116" s="224">
        <f t="shared" si="7"/>
        <v>543.24</v>
      </c>
      <c r="G116" s="223">
        <v>413.27</v>
      </c>
      <c r="H116" s="223">
        <v>1330.98</v>
      </c>
      <c r="I116" s="223">
        <v>826.54</v>
      </c>
      <c r="J116" s="224">
        <f t="shared" si="1"/>
        <v>413.27</v>
      </c>
      <c r="K116" s="225">
        <f t="shared" si="5"/>
        <v>41.33</v>
      </c>
      <c r="L116" s="231">
        <f t="shared" si="2"/>
        <v>25</v>
      </c>
    </row>
    <row r="117" spans="1:12" s="40" customFormat="1" ht="20.399999999999999" customHeight="1" x14ac:dyDescent="0.3">
      <c r="A117" s="233">
        <v>26</v>
      </c>
      <c r="B117" s="39">
        <f>((B116+(B121-B116)/5))</f>
        <v>599.02599999999995</v>
      </c>
      <c r="C117" s="39">
        <f>((C116+(C121-C116)/5))</f>
        <v>553.34</v>
      </c>
      <c r="D117" s="39">
        <f>((D116+(D121-D116)/5))</f>
        <v>706.39400000000001</v>
      </c>
      <c r="E117" s="39">
        <f>((E116+(E121-E116)/5))</f>
        <v>577.4</v>
      </c>
      <c r="F117" s="39">
        <f t="shared" si="7"/>
        <v>553.34</v>
      </c>
      <c r="G117" s="39">
        <f>((G116+(G121-G116)/5))</f>
        <v>419.322</v>
      </c>
      <c r="H117" s="39">
        <f>((H116+(H121-H116)/5))</f>
        <v>1350.472</v>
      </c>
      <c r="I117" s="39">
        <f>((I116+(I121-I116)/5))</f>
        <v>838.64400000000001</v>
      </c>
      <c r="J117" s="39">
        <f t="shared" si="1"/>
        <v>419.322</v>
      </c>
      <c r="K117" s="218">
        <f t="shared" si="5"/>
        <v>41.93</v>
      </c>
      <c r="L117" s="239">
        <f t="shared" si="2"/>
        <v>26</v>
      </c>
    </row>
    <row r="118" spans="1:12" s="40" customFormat="1" ht="20.399999999999999" customHeight="1" x14ac:dyDescent="0.3">
      <c r="A118" s="234">
        <v>27</v>
      </c>
      <c r="B118" s="42">
        <f>((B117+(B121-B117)/4))</f>
        <v>607.67200000000003</v>
      </c>
      <c r="C118" s="42">
        <f>((C117+(C121-C117)/4))</f>
        <v>563.44000000000005</v>
      </c>
      <c r="D118" s="42">
        <f>((D117+(D121-D117)/4))</f>
        <v>719.28800000000001</v>
      </c>
      <c r="E118" s="42">
        <f>((E117+(E121-E117)/4))</f>
        <v>587.93999999999994</v>
      </c>
      <c r="F118" s="42">
        <f t="shared" si="7"/>
        <v>563.44000000000005</v>
      </c>
      <c r="G118" s="42">
        <f>((G117+(G121-G117)/4))</f>
        <v>425.37400000000002</v>
      </c>
      <c r="H118" s="42">
        <f>((H117+(H121-H117)/4))</f>
        <v>1369.9639999999999</v>
      </c>
      <c r="I118" s="42">
        <f>((I117+(I121-I117)/4))</f>
        <v>850.74800000000005</v>
      </c>
      <c r="J118" s="42">
        <f t="shared" si="1"/>
        <v>425.37400000000002</v>
      </c>
      <c r="K118" s="218">
        <f t="shared" si="5"/>
        <v>42.54</v>
      </c>
      <c r="L118" s="240">
        <f t="shared" si="2"/>
        <v>27</v>
      </c>
    </row>
    <row r="119" spans="1:12" s="40" customFormat="1" ht="20.399999999999999" customHeight="1" x14ac:dyDescent="0.3">
      <c r="A119" s="233">
        <v>28</v>
      </c>
      <c r="B119" s="39">
        <f>((B118+(B121-B118)/3))</f>
        <v>616.31799999999998</v>
      </c>
      <c r="C119" s="39">
        <f>((C118+(C121-C118)/3))</f>
        <v>573.54000000000008</v>
      </c>
      <c r="D119" s="39">
        <f>((D118+(D121-D118)/3))</f>
        <v>732.18200000000002</v>
      </c>
      <c r="E119" s="39">
        <f>((E118+(E121-E118)/3))</f>
        <v>598.4799999999999</v>
      </c>
      <c r="F119" s="39">
        <f t="shared" si="7"/>
        <v>573.54000000000008</v>
      </c>
      <c r="G119" s="39">
        <f>((G118+(G121-G118)/3))</f>
        <v>431.42599999999999</v>
      </c>
      <c r="H119" s="39">
        <f>((H118+(H121-H118)/3))</f>
        <v>1389.4559999999999</v>
      </c>
      <c r="I119" s="39">
        <f>((I118+(I121-I118)/3))</f>
        <v>862.85199999999998</v>
      </c>
      <c r="J119" s="39">
        <f t="shared" si="1"/>
        <v>431.42599999999999</v>
      </c>
      <c r="K119" s="218">
        <f t="shared" si="5"/>
        <v>43.14</v>
      </c>
      <c r="L119" s="239">
        <f t="shared" si="2"/>
        <v>28</v>
      </c>
    </row>
    <row r="120" spans="1:12" s="40" customFormat="1" ht="20.399999999999999" customHeight="1" thickBot="1" x14ac:dyDescent="0.35">
      <c r="A120" s="236">
        <v>29</v>
      </c>
      <c r="B120" s="228">
        <f>((B119+(B121-B119)/2))</f>
        <v>624.96399999999994</v>
      </c>
      <c r="C120" s="228">
        <f>((C119+(C121-C119)/2))</f>
        <v>583.6400000000001</v>
      </c>
      <c r="D120" s="228">
        <f>((D119+(D121-D119)/2))</f>
        <v>745.07600000000002</v>
      </c>
      <c r="E120" s="228">
        <f>((E119+(E121-E119)/2))</f>
        <v>609.02</v>
      </c>
      <c r="F120" s="228">
        <f t="shared" si="7"/>
        <v>583.6400000000001</v>
      </c>
      <c r="G120" s="228">
        <f>((G119+(G121-G119)/2))</f>
        <v>437.47799999999995</v>
      </c>
      <c r="H120" s="228">
        <f>((H119+(H121-H119)/2))</f>
        <v>1408.9479999999999</v>
      </c>
      <c r="I120" s="228">
        <f>((I119+(I121-I119)/2))</f>
        <v>874.9559999999999</v>
      </c>
      <c r="J120" s="228">
        <f t="shared" si="1"/>
        <v>437.47799999999995</v>
      </c>
      <c r="K120" s="221">
        <f t="shared" si="5"/>
        <v>43.75</v>
      </c>
      <c r="L120" s="242">
        <f t="shared" si="2"/>
        <v>29</v>
      </c>
    </row>
    <row r="121" spans="1:12" s="45" customFormat="1" ht="20.399999999999999" customHeight="1" thickBot="1" x14ac:dyDescent="0.35">
      <c r="A121" s="237">
        <v>30</v>
      </c>
      <c r="B121" s="223">
        <v>633.61</v>
      </c>
      <c r="C121" s="223">
        <v>593.74</v>
      </c>
      <c r="D121" s="223">
        <v>757.97</v>
      </c>
      <c r="E121" s="223">
        <v>619.55999999999995</v>
      </c>
      <c r="F121" s="224">
        <f t="shared" si="7"/>
        <v>593.74</v>
      </c>
      <c r="G121" s="223">
        <v>443.53</v>
      </c>
      <c r="H121" s="223">
        <v>1428.44</v>
      </c>
      <c r="I121" s="223">
        <v>887.06</v>
      </c>
      <c r="J121" s="224">
        <f t="shared" si="1"/>
        <v>443.53</v>
      </c>
      <c r="K121" s="225">
        <f t="shared" si="5"/>
        <v>44.35</v>
      </c>
      <c r="L121" s="231">
        <f t="shared" si="2"/>
        <v>30</v>
      </c>
    </row>
    <row r="122" spans="1:12" s="40" customFormat="1" ht="20.399999999999999" customHeight="1" x14ac:dyDescent="0.3">
      <c r="A122" s="233">
        <v>31</v>
      </c>
      <c r="B122" s="39">
        <f>((B121+(B126-B121)/5))</f>
        <v>650.68000000000006</v>
      </c>
      <c r="C122" s="39">
        <f>((C121+(C126-C121)/5))</f>
        <v>607.90800000000002</v>
      </c>
      <c r="D122" s="39">
        <f>((D121+(D126-D121)/5))</f>
        <v>776.05399999999997</v>
      </c>
      <c r="E122" s="39">
        <f>((E121+(E126-E121)/5))</f>
        <v>634.34199999999998</v>
      </c>
      <c r="F122" s="39">
        <f t="shared" si="7"/>
        <v>607.90800000000002</v>
      </c>
      <c r="G122" s="39">
        <f>((G121+(G126-G121)/5))</f>
        <v>455.47799999999995</v>
      </c>
      <c r="H122" s="39">
        <f>((H121+(H126-H121)/5))</f>
        <v>1466.92</v>
      </c>
      <c r="I122" s="39">
        <f>((I121+(I126-I121)/5))</f>
        <v>910.9559999999999</v>
      </c>
      <c r="J122" s="39">
        <f t="shared" si="1"/>
        <v>455.47799999999995</v>
      </c>
      <c r="K122" s="218">
        <f t="shared" si="5"/>
        <v>45.55</v>
      </c>
      <c r="L122" s="239">
        <f t="shared" si="2"/>
        <v>31</v>
      </c>
    </row>
    <row r="123" spans="1:12" s="40" customFormat="1" ht="20.399999999999999" customHeight="1" x14ac:dyDescent="0.3">
      <c r="A123" s="234">
        <v>32</v>
      </c>
      <c r="B123" s="42">
        <f>((B122+(B126-B122)/4))</f>
        <v>667.75</v>
      </c>
      <c r="C123" s="42">
        <f>((C122+(C126-C122)/4))</f>
        <v>622.07600000000002</v>
      </c>
      <c r="D123" s="42">
        <f>((D122+(D126-D122)/4))</f>
        <v>794.13799999999992</v>
      </c>
      <c r="E123" s="42">
        <f>((E122+(E126-E122)/4))</f>
        <v>649.12400000000002</v>
      </c>
      <c r="F123" s="42">
        <f t="shared" si="7"/>
        <v>622.07600000000002</v>
      </c>
      <c r="G123" s="42">
        <f>((G122+(G126-G122)/4))</f>
        <v>467.42599999999993</v>
      </c>
      <c r="H123" s="42">
        <f>((H122+(H126-H122)/4))</f>
        <v>1505.4</v>
      </c>
      <c r="I123" s="42">
        <f>((I122+(I126-I122)/4))</f>
        <v>934.85199999999986</v>
      </c>
      <c r="J123" s="42">
        <f t="shared" si="1"/>
        <v>467.42599999999993</v>
      </c>
      <c r="K123" s="218">
        <f t="shared" si="5"/>
        <v>46.74</v>
      </c>
      <c r="L123" s="240">
        <f t="shared" si="2"/>
        <v>32</v>
      </c>
    </row>
    <row r="124" spans="1:12" s="40" customFormat="1" ht="20.399999999999999" customHeight="1" x14ac:dyDescent="0.3">
      <c r="A124" s="233">
        <v>33</v>
      </c>
      <c r="B124" s="39">
        <f>((B123+(B126-B123)/3))</f>
        <v>684.82</v>
      </c>
      <c r="C124" s="39">
        <f>((C123+(C126-C123)/3))</f>
        <v>636.24400000000003</v>
      </c>
      <c r="D124" s="39">
        <f>((D123+(D126-D123)/3))</f>
        <v>812.22199999999998</v>
      </c>
      <c r="E124" s="39">
        <f>((E123+(E126-E123)/3))</f>
        <v>663.90600000000006</v>
      </c>
      <c r="F124" s="39">
        <f t="shared" si="7"/>
        <v>636.24400000000003</v>
      </c>
      <c r="G124" s="39">
        <f>((G123+(G126-G123)/3))</f>
        <v>479.37399999999997</v>
      </c>
      <c r="H124" s="39">
        <f>((H123+(H126-H123)/3))</f>
        <v>1543.88</v>
      </c>
      <c r="I124" s="39">
        <f>((I123+(I126-I123)/3))</f>
        <v>958.74799999999993</v>
      </c>
      <c r="J124" s="39">
        <f t="shared" si="1"/>
        <v>479.37399999999997</v>
      </c>
      <c r="K124" s="218">
        <f t="shared" si="5"/>
        <v>47.94</v>
      </c>
      <c r="L124" s="239">
        <f t="shared" si="2"/>
        <v>33</v>
      </c>
    </row>
    <row r="125" spans="1:12" s="40" customFormat="1" ht="20.399999999999999" customHeight="1" thickBot="1" x14ac:dyDescent="0.35">
      <c r="A125" s="236">
        <v>34</v>
      </c>
      <c r="B125" s="228">
        <f>((B124+(B126-B124)/2))</f>
        <v>701.8900000000001</v>
      </c>
      <c r="C125" s="228">
        <f>((C124+(C126-C124)/2))</f>
        <v>650.41200000000003</v>
      </c>
      <c r="D125" s="228">
        <f>((D124+(D126-D124)/2))</f>
        <v>830.30600000000004</v>
      </c>
      <c r="E125" s="228">
        <f>((E124+(E126-E124)/2))</f>
        <v>678.6880000000001</v>
      </c>
      <c r="F125" s="228">
        <f t="shared" si="7"/>
        <v>650.41200000000003</v>
      </c>
      <c r="G125" s="228">
        <f>((G124+(G126-G124)/2))</f>
        <v>491.322</v>
      </c>
      <c r="H125" s="228">
        <f>((H124+(H126-H124)/2))</f>
        <v>1582.3600000000001</v>
      </c>
      <c r="I125" s="228">
        <f>((I124+(I126-I124)/2))</f>
        <v>982.64400000000001</v>
      </c>
      <c r="J125" s="228">
        <f t="shared" si="1"/>
        <v>491.322</v>
      </c>
      <c r="K125" s="221">
        <f t="shared" si="5"/>
        <v>49.13</v>
      </c>
      <c r="L125" s="242">
        <f t="shared" si="2"/>
        <v>34</v>
      </c>
    </row>
    <row r="126" spans="1:12" s="45" customFormat="1" ht="20.399999999999999" customHeight="1" thickBot="1" x14ac:dyDescent="0.35">
      <c r="A126" s="237">
        <v>35</v>
      </c>
      <c r="B126" s="223">
        <v>718.96</v>
      </c>
      <c r="C126" s="223">
        <v>664.58</v>
      </c>
      <c r="D126" s="223">
        <v>848.39</v>
      </c>
      <c r="E126" s="223">
        <v>693.47</v>
      </c>
      <c r="F126" s="224">
        <f t="shared" si="7"/>
        <v>664.58</v>
      </c>
      <c r="G126" s="223">
        <v>503.27</v>
      </c>
      <c r="H126" s="223">
        <v>1620.84</v>
      </c>
      <c r="I126" s="223">
        <v>1006.54</v>
      </c>
      <c r="J126" s="224">
        <f t="shared" si="1"/>
        <v>503.27</v>
      </c>
      <c r="K126" s="225">
        <f t="shared" si="5"/>
        <v>50.33</v>
      </c>
      <c r="L126" s="231">
        <f t="shared" si="2"/>
        <v>35</v>
      </c>
    </row>
    <row r="127" spans="1:12" s="40" customFormat="1" ht="20.399999999999999" customHeight="1" x14ac:dyDescent="0.3">
      <c r="A127" s="233">
        <v>36</v>
      </c>
      <c r="B127" s="39">
        <f>((B126+(B131-B126)/5))</f>
        <v>736.01</v>
      </c>
      <c r="C127" s="39">
        <f>((C126+(C131-C126)/5))</f>
        <v>678.75200000000007</v>
      </c>
      <c r="D127" s="39">
        <f>((D126+(D131-D126)/5))</f>
        <v>866.48400000000004</v>
      </c>
      <c r="E127" s="39">
        <f>((E126+(E131-E126)/5))</f>
        <v>708.26</v>
      </c>
      <c r="F127" s="39">
        <f t="shared" si="7"/>
        <v>678.75200000000007</v>
      </c>
      <c r="G127" s="39">
        <f>((G126+(G131-G126)/5))</f>
        <v>515.20600000000002</v>
      </c>
      <c r="H127" s="39">
        <f>((H126+(H131-H126)/5))</f>
        <v>1659.28</v>
      </c>
      <c r="I127" s="39">
        <f>((I126+(I131-I126)/5))</f>
        <v>1030.412</v>
      </c>
      <c r="J127" s="39">
        <f t="shared" si="1"/>
        <v>515.20600000000002</v>
      </c>
      <c r="K127" s="218">
        <f t="shared" si="5"/>
        <v>51.52</v>
      </c>
      <c r="L127" s="239">
        <f t="shared" si="2"/>
        <v>36</v>
      </c>
    </row>
    <row r="128" spans="1:12" s="40" customFormat="1" ht="20.399999999999999" customHeight="1" x14ac:dyDescent="0.3">
      <c r="A128" s="234">
        <v>37</v>
      </c>
      <c r="B128" s="42">
        <f>((B127+(B131-B127)/4))</f>
        <v>753.06</v>
      </c>
      <c r="C128" s="42">
        <f>((C127+(C131-C127)/4))</f>
        <v>692.92400000000009</v>
      </c>
      <c r="D128" s="42">
        <f>((D127+(D131-D127)/4))</f>
        <v>884.57799999999997</v>
      </c>
      <c r="E128" s="42">
        <f>((E127+(E131-E127)/4))</f>
        <v>723.05</v>
      </c>
      <c r="F128" s="42">
        <f t="shared" si="7"/>
        <v>692.92400000000009</v>
      </c>
      <c r="G128" s="42">
        <f>((G127+(G131-G127)/4))</f>
        <v>527.14200000000005</v>
      </c>
      <c r="H128" s="42">
        <f>((H127+(H131-H127)/4))</f>
        <v>1697.72</v>
      </c>
      <c r="I128" s="42">
        <f>((I127+(I131-I127)/4))</f>
        <v>1054.2840000000001</v>
      </c>
      <c r="J128" s="42">
        <f t="shared" si="1"/>
        <v>527.14200000000005</v>
      </c>
      <c r="K128" s="218">
        <f t="shared" si="5"/>
        <v>52.71</v>
      </c>
      <c r="L128" s="240">
        <f t="shared" si="2"/>
        <v>37</v>
      </c>
    </row>
    <row r="129" spans="1:12" s="40" customFormat="1" ht="20.399999999999999" customHeight="1" x14ac:dyDescent="0.3">
      <c r="A129" s="233">
        <v>38</v>
      </c>
      <c r="B129" s="39">
        <f>((B128+(B131-B128)/3))</f>
        <v>770.11</v>
      </c>
      <c r="C129" s="39">
        <f>((C128+(C131-C128)/3))</f>
        <v>707.09600000000012</v>
      </c>
      <c r="D129" s="39">
        <f>((D128+(D131-D128)/3))</f>
        <v>902.67200000000003</v>
      </c>
      <c r="E129" s="39">
        <f>((E128+(E131-E128)/3))</f>
        <v>737.83999999999992</v>
      </c>
      <c r="F129" s="39">
        <f t="shared" si="7"/>
        <v>707.09600000000012</v>
      </c>
      <c r="G129" s="39">
        <f>((G128+(G131-G128)/3))</f>
        <v>539.07800000000009</v>
      </c>
      <c r="H129" s="39">
        <f>((H128+(H131-H128)/3))</f>
        <v>1736.16</v>
      </c>
      <c r="I129" s="39">
        <f>((I128+(I131-I128)/3))</f>
        <v>1078.1560000000002</v>
      </c>
      <c r="J129" s="39">
        <f t="shared" si="1"/>
        <v>539.07800000000009</v>
      </c>
      <c r="K129" s="218">
        <f t="shared" si="5"/>
        <v>53.91</v>
      </c>
      <c r="L129" s="239">
        <f t="shared" si="2"/>
        <v>38</v>
      </c>
    </row>
    <row r="130" spans="1:12" s="40" customFormat="1" ht="20.399999999999999" customHeight="1" thickBot="1" x14ac:dyDescent="0.35">
      <c r="A130" s="236">
        <v>39</v>
      </c>
      <c r="B130" s="228">
        <f>((B129+(B131-B129)/2))</f>
        <v>787.16000000000008</v>
      </c>
      <c r="C130" s="228">
        <f>((C129+(C131-C129)/2))</f>
        <v>721.26800000000003</v>
      </c>
      <c r="D130" s="228">
        <f>((D129+(D131-D129)/2))</f>
        <v>920.76600000000008</v>
      </c>
      <c r="E130" s="228">
        <f>((E129+(E131-E129)/2))</f>
        <v>752.62999999999988</v>
      </c>
      <c r="F130" s="228">
        <f t="shared" si="7"/>
        <v>721.26800000000003</v>
      </c>
      <c r="G130" s="228">
        <f>((G129+(G131-G129)/2))</f>
        <v>551.01400000000012</v>
      </c>
      <c r="H130" s="228">
        <f>((H129+(H131-H129)/2))</f>
        <v>1774.6</v>
      </c>
      <c r="I130" s="228">
        <f>((I129+(I131-I129)/2))</f>
        <v>1102.0280000000002</v>
      </c>
      <c r="J130" s="228">
        <f t="shared" si="1"/>
        <v>551.01400000000012</v>
      </c>
      <c r="K130" s="221">
        <f t="shared" si="5"/>
        <v>55.1</v>
      </c>
      <c r="L130" s="242">
        <f t="shared" si="2"/>
        <v>39</v>
      </c>
    </row>
    <row r="131" spans="1:12" s="45" customFormat="1" ht="20.399999999999999" customHeight="1" thickBot="1" x14ac:dyDescent="0.35">
      <c r="A131" s="237">
        <v>40</v>
      </c>
      <c r="B131" s="223">
        <v>804.21</v>
      </c>
      <c r="C131" s="223">
        <v>735.44</v>
      </c>
      <c r="D131" s="223">
        <v>938.86</v>
      </c>
      <c r="E131" s="223">
        <v>767.42</v>
      </c>
      <c r="F131" s="224">
        <f t="shared" si="7"/>
        <v>735.44</v>
      </c>
      <c r="G131" s="223">
        <v>562.95000000000005</v>
      </c>
      <c r="H131" s="223">
        <v>1813.04</v>
      </c>
      <c r="I131" s="223">
        <v>1125.9000000000001</v>
      </c>
      <c r="J131" s="224">
        <f t="shared" si="1"/>
        <v>562.95000000000005</v>
      </c>
      <c r="K131" s="225">
        <f t="shared" si="5"/>
        <v>56.3</v>
      </c>
      <c r="L131" s="231">
        <f t="shared" si="2"/>
        <v>40</v>
      </c>
    </row>
    <row r="132" spans="1:12" s="40" customFormat="1" ht="20.399999999999999" customHeight="1" x14ac:dyDescent="0.3">
      <c r="A132" s="233">
        <v>41</v>
      </c>
      <c r="B132" s="39">
        <f>((B131+(B136-B131)/5))</f>
        <v>821.11</v>
      </c>
      <c r="C132" s="39">
        <f>((C131+(C136-C131)/5))</f>
        <v>749.6</v>
      </c>
      <c r="D132" s="39">
        <f>((D131+(D136-D131)/5))</f>
        <v>956.93600000000004</v>
      </c>
      <c r="E132" s="39">
        <f>((E131+(E136-E131)/5))</f>
        <v>782.19599999999991</v>
      </c>
      <c r="F132" s="39">
        <f t="shared" si="7"/>
        <v>749.6</v>
      </c>
      <c r="G132" s="39">
        <f>((G131+(G136-G131)/5))</f>
        <v>574.78000000000009</v>
      </c>
      <c r="H132" s="39">
        <f>((H131+(H136-H131)/5))</f>
        <v>1851.1379999999999</v>
      </c>
      <c r="I132" s="39">
        <f>((I131+(I136-I131)/5))</f>
        <v>1149.558</v>
      </c>
      <c r="J132" s="39">
        <f t="shared" si="1"/>
        <v>574.78000000000009</v>
      </c>
      <c r="K132" s="218">
        <f t="shared" si="5"/>
        <v>57.48</v>
      </c>
      <c r="L132" s="239">
        <f t="shared" si="2"/>
        <v>41</v>
      </c>
    </row>
    <row r="133" spans="1:12" s="40" customFormat="1" ht="20.399999999999999" customHeight="1" x14ac:dyDescent="0.3">
      <c r="A133" s="234">
        <v>42</v>
      </c>
      <c r="B133" s="42">
        <f>((B132+(B136-B132)/4))</f>
        <v>838.01</v>
      </c>
      <c r="C133" s="42">
        <f>((C132+(C136-C132)/4))</f>
        <v>763.76</v>
      </c>
      <c r="D133" s="42">
        <f>((D132+(D136-D132)/4))</f>
        <v>975.01200000000006</v>
      </c>
      <c r="E133" s="42">
        <f>((E132+(E136-E132)/4))</f>
        <v>796.97199999999998</v>
      </c>
      <c r="F133" s="42">
        <f t="shared" si="7"/>
        <v>763.76</v>
      </c>
      <c r="G133" s="42">
        <f>((G132+(G136-G132)/4))</f>
        <v>586.61000000000013</v>
      </c>
      <c r="H133" s="42">
        <f>((H132+(H136-H132)/4))</f>
        <v>1889.2359999999999</v>
      </c>
      <c r="I133" s="42">
        <f>((I132+(I136-I132)/4))</f>
        <v>1173.2159999999999</v>
      </c>
      <c r="J133" s="42">
        <f t="shared" si="1"/>
        <v>586.61000000000013</v>
      </c>
      <c r="K133" s="218">
        <f t="shared" si="5"/>
        <v>58.66</v>
      </c>
      <c r="L133" s="240">
        <f t="shared" si="2"/>
        <v>42</v>
      </c>
    </row>
    <row r="134" spans="1:12" s="40" customFormat="1" ht="20.399999999999999" customHeight="1" x14ac:dyDescent="0.3">
      <c r="A134" s="233">
        <v>43</v>
      </c>
      <c r="B134" s="39">
        <f>((B133+(B136-B133)/3))</f>
        <v>854.91</v>
      </c>
      <c r="C134" s="39">
        <f>((C133+(C136-C133)/3))</f>
        <v>777.92</v>
      </c>
      <c r="D134" s="39">
        <f>((D133+(D136-D133)/3))</f>
        <v>993.08800000000008</v>
      </c>
      <c r="E134" s="39">
        <f>((E133+(E136-E133)/3))</f>
        <v>811.74799999999993</v>
      </c>
      <c r="F134" s="39">
        <f t="shared" si="7"/>
        <v>777.92</v>
      </c>
      <c r="G134" s="39">
        <f>((G133+(G136-G133)/3))</f>
        <v>598.44000000000005</v>
      </c>
      <c r="H134" s="39">
        <f>((H133+(H136-H133)/3))</f>
        <v>1927.3339999999998</v>
      </c>
      <c r="I134" s="39">
        <f>((I133+(I136-I133)/3))</f>
        <v>1196.874</v>
      </c>
      <c r="J134" s="39">
        <f t="shared" si="1"/>
        <v>598.44000000000005</v>
      </c>
      <c r="K134" s="218">
        <f t="shared" si="5"/>
        <v>59.84</v>
      </c>
      <c r="L134" s="239">
        <f t="shared" si="2"/>
        <v>43</v>
      </c>
    </row>
    <row r="135" spans="1:12" s="40" customFormat="1" ht="20.399999999999999" customHeight="1" thickBot="1" x14ac:dyDescent="0.35">
      <c r="A135" s="236">
        <v>44</v>
      </c>
      <c r="B135" s="228">
        <f>((B134+(B136-B134)/2))</f>
        <v>871.81</v>
      </c>
      <c r="C135" s="228">
        <f>((C134+(C136-C134)/2))</f>
        <v>792.07999999999993</v>
      </c>
      <c r="D135" s="228">
        <f>((D134+(D136-D134)/2))</f>
        <v>1011.164</v>
      </c>
      <c r="E135" s="228">
        <f>((E134+(E136-E134)/2))</f>
        <v>826.52399999999989</v>
      </c>
      <c r="F135" s="228">
        <f t="shared" si="7"/>
        <v>792.07999999999993</v>
      </c>
      <c r="G135" s="228">
        <f>((G134+(G136-G134)/2))</f>
        <v>610.27</v>
      </c>
      <c r="H135" s="228">
        <f>((H134+(H136-H134)/2))</f>
        <v>1965.4319999999998</v>
      </c>
      <c r="I135" s="228">
        <f>((I134+(I136-I134)/2))</f>
        <v>1220.5320000000002</v>
      </c>
      <c r="J135" s="228">
        <f t="shared" si="1"/>
        <v>610.27</v>
      </c>
      <c r="K135" s="221">
        <f t="shared" si="5"/>
        <v>61.03</v>
      </c>
      <c r="L135" s="242">
        <f t="shared" si="2"/>
        <v>44</v>
      </c>
    </row>
    <row r="136" spans="1:12" s="45" customFormat="1" ht="20.399999999999999" customHeight="1" thickBot="1" x14ac:dyDescent="0.35">
      <c r="A136" s="237">
        <v>45</v>
      </c>
      <c r="B136" s="223">
        <v>888.71</v>
      </c>
      <c r="C136" s="223">
        <v>806.24</v>
      </c>
      <c r="D136" s="223">
        <v>1029.24</v>
      </c>
      <c r="E136" s="223">
        <v>841.3</v>
      </c>
      <c r="F136" s="224">
        <f t="shared" si="7"/>
        <v>806.24</v>
      </c>
      <c r="G136" s="223">
        <v>622.1</v>
      </c>
      <c r="H136" s="223">
        <v>2003.53</v>
      </c>
      <c r="I136" s="223">
        <v>1244.19</v>
      </c>
      <c r="J136" s="224">
        <f t="shared" si="1"/>
        <v>622.1</v>
      </c>
      <c r="K136" s="225">
        <f t="shared" si="5"/>
        <v>62.21</v>
      </c>
      <c r="L136" s="231">
        <f t="shared" si="2"/>
        <v>45</v>
      </c>
    </row>
    <row r="137" spans="1:12" s="40" customFormat="1" ht="20.399999999999999" customHeight="1" x14ac:dyDescent="0.3">
      <c r="A137" s="233">
        <v>46</v>
      </c>
      <c r="B137" s="39">
        <f>((B136+(B141-B136)/5))</f>
        <v>895.404</v>
      </c>
      <c r="C137" s="39">
        <f>((C136+(C141-C136)/5))</f>
        <v>815.31000000000006</v>
      </c>
      <c r="D137" s="39">
        <f>((D136+(D141-D136)/5))</f>
        <v>1040.818</v>
      </c>
      <c r="E137" s="39">
        <f>((E136+(E141-E136)/5))</f>
        <v>850.76199999999994</v>
      </c>
      <c r="F137" s="39">
        <f t="shared" si="7"/>
        <v>815.31000000000006</v>
      </c>
      <c r="G137" s="39">
        <f>((G136+(G141-G136)/5))</f>
        <v>626.78600000000006</v>
      </c>
      <c r="H137" s="39">
        <f>((H136+(H141-H136)/5))</f>
        <v>2018.6219999999998</v>
      </c>
      <c r="I137" s="39">
        <f>((I136+(I141-I136)/5))</f>
        <v>1253.5620000000001</v>
      </c>
      <c r="J137" s="39">
        <f t="shared" si="1"/>
        <v>626.78600000000006</v>
      </c>
      <c r="K137" s="218">
        <f t="shared" si="5"/>
        <v>62.68</v>
      </c>
      <c r="L137" s="239">
        <f t="shared" si="2"/>
        <v>46</v>
      </c>
    </row>
    <row r="138" spans="1:12" s="40" customFormat="1" ht="20.399999999999999" customHeight="1" x14ac:dyDescent="0.3">
      <c r="A138" s="234">
        <v>47</v>
      </c>
      <c r="B138" s="42">
        <f>((B137+(B141-B137)/4))</f>
        <v>902.09799999999996</v>
      </c>
      <c r="C138" s="42">
        <f>((C137+(C141-C137)/4))</f>
        <v>824.38000000000011</v>
      </c>
      <c r="D138" s="42">
        <f>((D137+(D141-D137)/4))</f>
        <v>1052.396</v>
      </c>
      <c r="E138" s="42">
        <f>((E137+(E141-E137)/4))</f>
        <v>860.22399999999993</v>
      </c>
      <c r="F138" s="42">
        <f t="shared" si="7"/>
        <v>824.38000000000011</v>
      </c>
      <c r="G138" s="42">
        <f>((G137+(G141-G137)/4))</f>
        <v>631.47199999999998</v>
      </c>
      <c r="H138" s="42">
        <f>((H137+(H141-H137)/4))</f>
        <v>2033.7139999999999</v>
      </c>
      <c r="I138" s="42">
        <f>((I137+(I141-I137)/4))</f>
        <v>1262.9340000000002</v>
      </c>
      <c r="J138" s="42">
        <f t="shared" si="1"/>
        <v>631.47199999999998</v>
      </c>
      <c r="K138" s="218">
        <f t="shared" si="5"/>
        <v>63.15</v>
      </c>
      <c r="L138" s="240">
        <f t="shared" si="2"/>
        <v>47</v>
      </c>
    </row>
    <row r="139" spans="1:12" s="40" customFormat="1" ht="20.399999999999999" customHeight="1" x14ac:dyDescent="0.3">
      <c r="A139" s="233">
        <v>48</v>
      </c>
      <c r="B139" s="39">
        <f>((B138+(B141-B138)/3))</f>
        <v>908.79199999999992</v>
      </c>
      <c r="C139" s="39">
        <f>((C138+(C141-C138)/3))</f>
        <v>833.45</v>
      </c>
      <c r="D139" s="39">
        <f>((D138+(D141-D138)/3))</f>
        <v>1063.9739999999999</v>
      </c>
      <c r="E139" s="39">
        <f>((E138+(E141-E138)/3))</f>
        <v>869.68599999999992</v>
      </c>
      <c r="F139" s="39">
        <f t="shared" si="7"/>
        <v>833.45</v>
      </c>
      <c r="G139" s="39">
        <f>((G138+(G141-G138)/3))</f>
        <v>636.15800000000002</v>
      </c>
      <c r="H139" s="39">
        <f>((H138+(H141-H138)/3))</f>
        <v>2048.806</v>
      </c>
      <c r="I139" s="39">
        <f>((I138+(I141-I138)/3))</f>
        <v>1272.306</v>
      </c>
      <c r="J139" s="39">
        <f t="shared" si="1"/>
        <v>636.15800000000002</v>
      </c>
      <c r="K139" s="218">
        <f t="shared" si="5"/>
        <v>63.62</v>
      </c>
      <c r="L139" s="239">
        <f t="shared" si="2"/>
        <v>48</v>
      </c>
    </row>
    <row r="140" spans="1:12" s="40" customFormat="1" ht="20.399999999999999" customHeight="1" thickBot="1" x14ac:dyDescent="0.35">
      <c r="A140" s="236">
        <v>49</v>
      </c>
      <c r="B140" s="228">
        <f>((B139+(B141-B139)/2))</f>
        <v>915.48599999999988</v>
      </c>
      <c r="C140" s="228">
        <f>((C139+(C141-C139)/2))</f>
        <v>842.52</v>
      </c>
      <c r="D140" s="228">
        <f>((D139+(D141-D139)/2))</f>
        <v>1075.5520000000001</v>
      </c>
      <c r="E140" s="228">
        <f>((E139+(E141-E139)/2))</f>
        <v>879.14799999999991</v>
      </c>
      <c r="F140" s="228">
        <f t="shared" si="7"/>
        <v>842.52</v>
      </c>
      <c r="G140" s="228">
        <f>((G139+(G141-G139)/2))</f>
        <v>640.84400000000005</v>
      </c>
      <c r="H140" s="228">
        <f>((H139+(H141-H139)/2))</f>
        <v>2063.8980000000001</v>
      </c>
      <c r="I140" s="228">
        <f>((I139+(I141-I139)/2))</f>
        <v>1281.6779999999999</v>
      </c>
      <c r="J140" s="228">
        <f t="shared" si="1"/>
        <v>640.84400000000005</v>
      </c>
      <c r="K140" s="221">
        <f t="shared" si="5"/>
        <v>64.08</v>
      </c>
      <c r="L140" s="242">
        <f t="shared" si="2"/>
        <v>49</v>
      </c>
    </row>
    <row r="141" spans="1:12" s="45" customFormat="1" ht="20.399999999999999" customHeight="1" thickBot="1" x14ac:dyDescent="0.35">
      <c r="A141" s="237">
        <v>50</v>
      </c>
      <c r="B141" s="223">
        <v>922.18</v>
      </c>
      <c r="C141" s="223">
        <v>851.59</v>
      </c>
      <c r="D141" s="223">
        <v>1087.1300000000001</v>
      </c>
      <c r="E141" s="223">
        <v>888.61</v>
      </c>
      <c r="F141" s="224">
        <f t="shared" si="7"/>
        <v>851.59</v>
      </c>
      <c r="G141" s="223">
        <v>645.53</v>
      </c>
      <c r="H141" s="223">
        <v>2078.9899999999998</v>
      </c>
      <c r="I141" s="223">
        <v>1291.05</v>
      </c>
      <c r="J141" s="224">
        <f t="shared" si="1"/>
        <v>645.53</v>
      </c>
      <c r="K141" s="225">
        <f t="shared" si="5"/>
        <v>64.55</v>
      </c>
      <c r="L141" s="231">
        <f t="shared" si="2"/>
        <v>50</v>
      </c>
    </row>
    <row r="142" spans="1:12" s="40" customFormat="1" ht="20.399999999999999" customHeight="1" x14ac:dyDescent="0.3">
      <c r="A142" s="233">
        <v>51</v>
      </c>
      <c r="B142" s="39">
        <f>((B141+(B151-B141)/10))</f>
        <v>931.8119999999999</v>
      </c>
      <c r="C142" s="39">
        <f>((C141+(C151-C141)/10))</f>
        <v>862.197</v>
      </c>
      <c r="D142" s="39">
        <f>((D141+(D151-D141)/10))</f>
        <v>1100.672</v>
      </c>
      <c r="E142" s="39">
        <f>((E141+(E151-E141)/10))</f>
        <v>899.67899999999997</v>
      </c>
      <c r="F142" s="39">
        <f t="shared" si="7"/>
        <v>862.197</v>
      </c>
      <c r="G142" s="39">
        <f>((G141+(G151-G141)/10))</f>
        <v>652.27199999999993</v>
      </c>
      <c r="H142" s="39">
        <f>((H141+(H151-H141)/10))</f>
        <v>2100.7039999999997</v>
      </c>
      <c r="I142" s="39">
        <f>((I141+(I151-I141)/10))</f>
        <v>1304.5349999999999</v>
      </c>
      <c r="J142" s="39">
        <f t="shared" si="1"/>
        <v>652.27199999999993</v>
      </c>
      <c r="K142" s="218">
        <f t="shared" si="5"/>
        <v>65.23</v>
      </c>
      <c r="L142" s="239">
        <f t="shared" si="2"/>
        <v>51</v>
      </c>
    </row>
    <row r="143" spans="1:12" s="40" customFormat="1" ht="20.399999999999999" customHeight="1" x14ac:dyDescent="0.3">
      <c r="A143" s="234">
        <v>52</v>
      </c>
      <c r="B143" s="42">
        <f>((B142+(B151-B142)/9))</f>
        <v>941.44399999999996</v>
      </c>
      <c r="C143" s="42">
        <f>((C142+(C151-C142)/9))</f>
        <v>872.80399999999997</v>
      </c>
      <c r="D143" s="42">
        <f>((D142+(D151-D142)/9))</f>
        <v>1114.2139999999999</v>
      </c>
      <c r="E143" s="42">
        <f>((E142+(E151-E142)/9))</f>
        <v>910.74799999999993</v>
      </c>
      <c r="F143" s="42">
        <f t="shared" si="7"/>
        <v>872.80399999999997</v>
      </c>
      <c r="G143" s="42">
        <f>((G142+(G151-G142)/9))</f>
        <v>659.0139999999999</v>
      </c>
      <c r="H143" s="42">
        <f>((H142+(H151-H142)/9))</f>
        <v>2122.4179999999997</v>
      </c>
      <c r="I143" s="42">
        <f>((I142+(I151-I142)/9))</f>
        <v>1318.02</v>
      </c>
      <c r="J143" s="42">
        <f t="shared" si="1"/>
        <v>659.0139999999999</v>
      </c>
      <c r="K143" s="218">
        <f t="shared" si="5"/>
        <v>65.900000000000006</v>
      </c>
      <c r="L143" s="240">
        <f t="shared" si="2"/>
        <v>52</v>
      </c>
    </row>
    <row r="144" spans="1:12" s="40" customFormat="1" ht="20.399999999999999" customHeight="1" x14ac:dyDescent="0.3">
      <c r="A144" s="233">
        <v>53</v>
      </c>
      <c r="B144" s="39">
        <f>((B143+(B151-B143)/8))</f>
        <v>951.07600000000002</v>
      </c>
      <c r="C144" s="39">
        <f>((C143+(C151-C143)/8))</f>
        <v>883.41099999999994</v>
      </c>
      <c r="D144" s="39">
        <f>((D143+(D151-D143)/8))</f>
        <v>1127.7559999999999</v>
      </c>
      <c r="E144" s="39">
        <f>((E143+(E151-E143)/8))</f>
        <v>921.81699999999989</v>
      </c>
      <c r="F144" s="39">
        <f t="shared" si="7"/>
        <v>883.41099999999994</v>
      </c>
      <c r="G144" s="39">
        <f>((G143+(G151-G143)/8))</f>
        <v>665.75599999999986</v>
      </c>
      <c r="H144" s="39">
        <f>((H143+(H151-H143)/8))</f>
        <v>2144.1319999999996</v>
      </c>
      <c r="I144" s="39">
        <f>((I143+(I151-I143)/8))</f>
        <v>1331.5050000000001</v>
      </c>
      <c r="J144" s="39">
        <f t="shared" si="1"/>
        <v>665.75599999999986</v>
      </c>
      <c r="K144" s="218">
        <f t="shared" si="5"/>
        <v>66.58</v>
      </c>
      <c r="L144" s="239">
        <f t="shared" si="2"/>
        <v>53</v>
      </c>
    </row>
    <row r="145" spans="1:12" s="40" customFormat="1" ht="20.399999999999999" customHeight="1" x14ac:dyDescent="0.3">
      <c r="A145" s="234">
        <v>54</v>
      </c>
      <c r="B145" s="42">
        <f>((B144+(B151-B144)/7))</f>
        <v>960.70799999999997</v>
      </c>
      <c r="C145" s="42">
        <f>((C144+(C151-C144)/7))</f>
        <v>894.01799999999992</v>
      </c>
      <c r="D145" s="42">
        <f>((D144+(D151-D144)/7))</f>
        <v>1141.2979999999998</v>
      </c>
      <c r="E145" s="42">
        <f>((E144+(E151-E144)/7))</f>
        <v>932.88599999999985</v>
      </c>
      <c r="F145" s="42">
        <f t="shared" si="7"/>
        <v>894.01799999999992</v>
      </c>
      <c r="G145" s="42">
        <f>((G144+(G151-G144)/7))</f>
        <v>672.49799999999993</v>
      </c>
      <c r="H145" s="42">
        <f>((H144+(H151-H144)/7))</f>
        <v>2165.8459999999995</v>
      </c>
      <c r="I145" s="42">
        <f>((I144+(I151-I144)/7))</f>
        <v>1344.99</v>
      </c>
      <c r="J145" s="42">
        <f t="shared" si="1"/>
        <v>672.49799999999993</v>
      </c>
      <c r="K145" s="218">
        <f t="shared" si="5"/>
        <v>67.25</v>
      </c>
      <c r="L145" s="240">
        <f t="shared" si="2"/>
        <v>54</v>
      </c>
    </row>
    <row r="146" spans="1:12" s="40" customFormat="1" ht="20.399999999999999" customHeight="1" x14ac:dyDescent="0.3">
      <c r="A146" s="233">
        <v>55</v>
      </c>
      <c r="B146" s="39">
        <f>((B145+(B151-B145)/6))</f>
        <v>970.33999999999992</v>
      </c>
      <c r="C146" s="39">
        <f>((C145+(C151-C145)/6))</f>
        <v>904.62499999999989</v>
      </c>
      <c r="D146" s="39">
        <f>((D145+(D151-D145)/6))</f>
        <v>1154.8399999999997</v>
      </c>
      <c r="E146" s="39">
        <f>((E145+(E151-E145)/6))</f>
        <v>943.95499999999993</v>
      </c>
      <c r="F146" s="39">
        <f t="shared" si="7"/>
        <v>904.62499999999989</v>
      </c>
      <c r="G146" s="39">
        <f>((G145+(G151-G145)/6))</f>
        <v>679.24</v>
      </c>
      <c r="H146" s="39">
        <f>((H145+(H151-H145)/6))</f>
        <v>2187.5599999999995</v>
      </c>
      <c r="I146" s="39">
        <f>((I145+(I151-I145)/6))</f>
        <v>1358.4749999999999</v>
      </c>
      <c r="J146" s="39">
        <f t="shared" ref="J146:J205" si="8">G146</f>
        <v>679.24</v>
      </c>
      <c r="K146" s="218">
        <f t="shared" si="5"/>
        <v>67.92</v>
      </c>
      <c r="L146" s="239">
        <f t="shared" ref="L146:L205" si="9">A146</f>
        <v>55</v>
      </c>
    </row>
    <row r="147" spans="1:12" s="40" customFormat="1" ht="20.399999999999999" customHeight="1" x14ac:dyDescent="0.3">
      <c r="A147" s="234">
        <v>56</v>
      </c>
      <c r="B147" s="42">
        <f>((B146+(B151-B146)/5))</f>
        <v>979.97199999999998</v>
      </c>
      <c r="C147" s="42">
        <f>((C146+(C151-C146)/5))</f>
        <v>915.23199999999986</v>
      </c>
      <c r="D147" s="42">
        <f>((D146+(D151-D146)/5))</f>
        <v>1168.3819999999998</v>
      </c>
      <c r="E147" s="42">
        <f>((E146+(E151-E146)/5))</f>
        <v>955.02399999999989</v>
      </c>
      <c r="F147" s="42">
        <f t="shared" si="7"/>
        <v>915.23199999999986</v>
      </c>
      <c r="G147" s="42">
        <f>((G146+(G151-G146)/5))</f>
        <v>685.98199999999997</v>
      </c>
      <c r="H147" s="42">
        <f>((H146+(H151-H146)/5))</f>
        <v>2209.2739999999994</v>
      </c>
      <c r="I147" s="42">
        <f>((I146+(I151-I146)/5))</f>
        <v>1371.96</v>
      </c>
      <c r="J147" s="42">
        <f t="shared" si="8"/>
        <v>685.98199999999997</v>
      </c>
      <c r="K147" s="218">
        <f t="shared" si="5"/>
        <v>68.599999999999994</v>
      </c>
      <c r="L147" s="240">
        <f t="shared" si="9"/>
        <v>56</v>
      </c>
    </row>
    <row r="148" spans="1:12" s="40" customFormat="1" ht="20.399999999999999" customHeight="1" x14ac:dyDescent="0.3">
      <c r="A148" s="233">
        <v>57</v>
      </c>
      <c r="B148" s="39">
        <f>((B147+(B151-B147)/4))</f>
        <v>989.60400000000004</v>
      </c>
      <c r="C148" s="39">
        <f>((C147+(C151-C147)/4))</f>
        <v>925.83899999999994</v>
      </c>
      <c r="D148" s="39">
        <f>((D147+(D151-D147)/4))</f>
        <v>1181.924</v>
      </c>
      <c r="E148" s="39">
        <f>((E147+(E151-E147)/4))</f>
        <v>966.09299999999985</v>
      </c>
      <c r="F148" s="39">
        <f t="shared" si="7"/>
        <v>925.83899999999994</v>
      </c>
      <c r="G148" s="39">
        <f>((G147+(G151-G147)/4))</f>
        <v>692.72399999999993</v>
      </c>
      <c r="H148" s="39">
        <f>((H147+(H151-H147)/4))</f>
        <v>2230.9879999999994</v>
      </c>
      <c r="I148" s="39">
        <f>((I147+(I151-I147)/4))</f>
        <v>1385.4450000000002</v>
      </c>
      <c r="J148" s="39">
        <f t="shared" si="8"/>
        <v>692.72399999999993</v>
      </c>
      <c r="K148" s="218">
        <f t="shared" si="5"/>
        <v>69.27</v>
      </c>
      <c r="L148" s="239">
        <f t="shared" si="9"/>
        <v>57</v>
      </c>
    </row>
    <row r="149" spans="1:12" s="40" customFormat="1" ht="20.399999999999999" customHeight="1" x14ac:dyDescent="0.3">
      <c r="A149" s="234">
        <v>58</v>
      </c>
      <c r="B149" s="42">
        <f>((B148+(B151-B148)/3))</f>
        <v>999.23599999999999</v>
      </c>
      <c r="C149" s="42">
        <f>((C148+(C151-C148)/3))</f>
        <v>936.44599999999991</v>
      </c>
      <c r="D149" s="42">
        <f>((D148+(D151-D148)/3))</f>
        <v>1195.4659999999999</v>
      </c>
      <c r="E149" s="42">
        <f>((E148+(E151-E148)/3))</f>
        <v>977.16199999999992</v>
      </c>
      <c r="F149" s="42">
        <f t="shared" si="7"/>
        <v>936.44599999999991</v>
      </c>
      <c r="G149" s="42">
        <f>((G148+(G151-G148)/3))</f>
        <v>699.46600000000001</v>
      </c>
      <c r="H149" s="42">
        <f>((H148+(H151-H148)/3))</f>
        <v>2252.7019999999998</v>
      </c>
      <c r="I149" s="42">
        <f>((I148+(I151-I148)/3))</f>
        <v>1398.93</v>
      </c>
      <c r="J149" s="42">
        <f t="shared" si="8"/>
        <v>699.46600000000001</v>
      </c>
      <c r="K149" s="218">
        <f t="shared" si="5"/>
        <v>69.95</v>
      </c>
      <c r="L149" s="240">
        <f t="shared" si="9"/>
        <v>58</v>
      </c>
    </row>
    <row r="150" spans="1:12" s="40" customFormat="1" ht="20.399999999999999" customHeight="1" x14ac:dyDescent="0.3">
      <c r="A150" s="233">
        <v>59</v>
      </c>
      <c r="B150" s="39">
        <f>((B149+(B151-B149)/2))</f>
        <v>1008.8679999999999</v>
      </c>
      <c r="C150" s="39">
        <f>((C149+(C151-C149)/2))</f>
        <v>947.05299999999988</v>
      </c>
      <c r="D150" s="39">
        <f>((D149+(D151-D149)/2))</f>
        <v>1209.0079999999998</v>
      </c>
      <c r="E150" s="39">
        <f>((E149+(E151-E149)/2))</f>
        <v>988.23099999999999</v>
      </c>
      <c r="F150" s="39">
        <f t="shared" si="7"/>
        <v>947.05299999999988</v>
      </c>
      <c r="G150" s="39">
        <f>((G149+(G151-G149)/2))</f>
        <v>706.20800000000008</v>
      </c>
      <c r="H150" s="39">
        <f>((H149+(H151-H149)/2))</f>
        <v>2274.4160000000002</v>
      </c>
      <c r="I150" s="39">
        <f>((I149+(I151-I149)/2))</f>
        <v>1412.415</v>
      </c>
      <c r="J150" s="39">
        <f t="shared" si="8"/>
        <v>706.20800000000008</v>
      </c>
      <c r="K150" s="218">
        <f t="shared" si="5"/>
        <v>70.62</v>
      </c>
      <c r="L150" s="239">
        <f t="shared" si="9"/>
        <v>59</v>
      </c>
    </row>
    <row r="151" spans="1:12" s="45" customFormat="1" ht="20.399999999999999" customHeight="1" x14ac:dyDescent="0.3">
      <c r="A151" s="238">
        <v>60</v>
      </c>
      <c r="B151" s="43">
        <v>1018.5</v>
      </c>
      <c r="C151" s="43">
        <v>957.66</v>
      </c>
      <c r="D151" s="43">
        <v>1222.55</v>
      </c>
      <c r="E151" s="43">
        <v>999.3</v>
      </c>
      <c r="F151" s="44">
        <f t="shared" si="7"/>
        <v>957.66</v>
      </c>
      <c r="G151" s="43">
        <v>712.95</v>
      </c>
      <c r="H151" s="43">
        <v>2296.13</v>
      </c>
      <c r="I151" s="43">
        <v>1425.9</v>
      </c>
      <c r="J151" s="44">
        <f t="shared" si="8"/>
        <v>712.95</v>
      </c>
      <c r="K151" s="218">
        <f t="shared" si="5"/>
        <v>71.3</v>
      </c>
      <c r="L151" s="46">
        <f t="shared" si="9"/>
        <v>60</v>
      </c>
    </row>
    <row r="152" spans="1:12" s="40" customFormat="1" ht="20.399999999999999" customHeight="1" x14ac:dyDescent="0.3">
      <c r="A152" s="233">
        <v>61</v>
      </c>
      <c r="B152" s="39">
        <f>((B151+(B161-B151)/10))</f>
        <v>1033.3240000000001</v>
      </c>
      <c r="C152" s="39">
        <f>((C151+(C161-C151)/10))</f>
        <v>970.80700000000002</v>
      </c>
      <c r="D152" s="39">
        <f>((D151+(D161-D151)/10))</f>
        <v>1239.3319999999999</v>
      </c>
      <c r="E152" s="39">
        <f>((E151+(E161-E151)/10))</f>
        <v>1013.0179999999999</v>
      </c>
      <c r="F152" s="39">
        <f t="shared" si="7"/>
        <v>970.80700000000002</v>
      </c>
      <c r="G152" s="39">
        <f>((G151+(G161-G151)/10))</f>
        <v>723.327</v>
      </c>
      <c r="H152" s="39">
        <f>((H151+(H161-H151)/10))</f>
        <v>2329.5500000000002</v>
      </c>
      <c r="I152" s="39">
        <f>((I151+(I161-I151)/10))</f>
        <v>1446.653</v>
      </c>
      <c r="J152" s="39">
        <f t="shared" si="8"/>
        <v>723.327</v>
      </c>
      <c r="K152" s="218">
        <f t="shared" si="5"/>
        <v>72.33</v>
      </c>
      <c r="L152" s="239">
        <f t="shared" si="9"/>
        <v>61</v>
      </c>
    </row>
    <row r="153" spans="1:12" s="40" customFormat="1" ht="20.399999999999999" customHeight="1" x14ac:dyDescent="0.3">
      <c r="A153" s="234">
        <v>62</v>
      </c>
      <c r="B153" s="42">
        <f>((B152+(B161-B152)/9))</f>
        <v>1048.1480000000001</v>
      </c>
      <c r="C153" s="42">
        <f>((C152+(C161-C152)/9))</f>
        <v>983.95400000000006</v>
      </c>
      <c r="D153" s="42">
        <f>((D152+(D161-D152)/9))</f>
        <v>1256.1139999999998</v>
      </c>
      <c r="E153" s="42">
        <f>((E152+(E161-E152)/9))</f>
        <v>1026.7359999999999</v>
      </c>
      <c r="F153" s="42">
        <f t="shared" si="7"/>
        <v>983.95400000000006</v>
      </c>
      <c r="G153" s="42">
        <f>((G152+(G161-G152)/9))</f>
        <v>733.70399999999995</v>
      </c>
      <c r="H153" s="42">
        <f>((H152+(H161-H152)/9))</f>
        <v>2362.9700000000003</v>
      </c>
      <c r="I153" s="42">
        <f>((I152+(I161-I152)/9))</f>
        <v>1467.4059999999999</v>
      </c>
      <c r="J153" s="42">
        <f t="shared" si="8"/>
        <v>733.70399999999995</v>
      </c>
      <c r="K153" s="218">
        <f t="shared" si="5"/>
        <v>73.37</v>
      </c>
      <c r="L153" s="240">
        <f t="shared" si="9"/>
        <v>62</v>
      </c>
    </row>
    <row r="154" spans="1:12" s="40" customFormat="1" ht="20.399999999999999" customHeight="1" x14ac:dyDescent="0.3">
      <c r="A154" s="233">
        <v>63</v>
      </c>
      <c r="B154" s="39">
        <f>((B153+(B161-B153)/8))</f>
        <v>1062.9720000000002</v>
      </c>
      <c r="C154" s="39">
        <f>((C153+(C161-C153)/8))</f>
        <v>997.10100000000011</v>
      </c>
      <c r="D154" s="39">
        <f>((D153+(D161-D153)/8))</f>
        <v>1272.8959999999997</v>
      </c>
      <c r="E154" s="39">
        <f>((E153+(E161-E153)/8))</f>
        <v>1040.454</v>
      </c>
      <c r="F154" s="39">
        <f t="shared" si="7"/>
        <v>997.10100000000011</v>
      </c>
      <c r="G154" s="39">
        <f>((G153+(G161-G153)/8))</f>
        <v>744.0809999999999</v>
      </c>
      <c r="H154" s="39">
        <f>((H153+(H161-H153)/8))</f>
        <v>2396.3900000000003</v>
      </c>
      <c r="I154" s="39">
        <f>((I153+(I161-I153)/8))</f>
        <v>1488.1589999999999</v>
      </c>
      <c r="J154" s="39">
        <f t="shared" si="8"/>
        <v>744.0809999999999</v>
      </c>
      <c r="K154" s="218">
        <f t="shared" si="5"/>
        <v>74.41</v>
      </c>
      <c r="L154" s="239">
        <f t="shared" si="9"/>
        <v>63</v>
      </c>
    </row>
    <row r="155" spans="1:12" s="40" customFormat="1" ht="20.399999999999999" customHeight="1" x14ac:dyDescent="0.3">
      <c r="A155" s="234">
        <v>64</v>
      </c>
      <c r="B155" s="42">
        <f>((B154+(B161-B154)/7))</f>
        <v>1077.7960000000003</v>
      </c>
      <c r="C155" s="42">
        <f>((C154+(C161-C154)/7))</f>
        <v>1010.2480000000002</v>
      </c>
      <c r="D155" s="42">
        <f>((D154+(D161-D154)/7))</f>
        <v>1289.6779999999997</v>
      </c>
      <c r="E155" s="42">
        <f>((E154+(E161-E154)/7))</f>
        <v>1054.172</v>
      </c>
      <c r="F155" s="42">
        <f t="shared" si="7"/>
        <v>1010.2480000000002</v>
      </c>
      <c r="G155" s="42">
        <f>((G154+(G161-G154)/7))</f>
        <v>754.45799999999997</v>
      </c>
      <c r="H155" s="42">
        <f>((H154+(H161-H154)/7))</f>
        <v>2429.8100000000004</v>
      </c>
      <c r="I155" s="42">
        <f>((I154+(I161-I154)/7))</f>
        <v>1508.9119999999998</v>
      </c>
      <c r="J155" s="42">
        <f t="shared" si="8"/>
        <v>754.45799999999997</v>
      </c>
      <c r="K155" s="218">
        <f t="shared" ref="K155:K205" si="10">ROUND(J155/10,2)</f>
        <v>75.45</v>
      </c>
      <c r="L155" s="240">
        <f t="shared" si="9"/>
        <v>64</v>
      </c>
    </row>
    <row r="156" spans="1:12" s="40" customFormat="1" ht="20.399999999999999" customHeight="1" x14ac:dyDescent="0.3">
      <c r="A156" s="233">
        <v>65</v>
      </c>
      <c r="B156" s="39">
        <f>((B155+(B161-B155)/6))</f>
        <v>1092.6200000000003</v>
      </c>
      <c r="C156" s="39">
        <f>((C155+(C161-C155)/6))</f>
        <v>1023.3950000000002</v>
      </c>
      <c r="D156" s="39">
        <f>((D155+(D161-D155)/6))</f>
        <v>1306.4599999999996</v>
      </c>
      <c r="E156" s="39">
        <f>((E155+(E161-E155)/6))</f>
        <v>1067.8900000000001</v>
      </c>
      <c r="F156" s="39">
        <f t="shared" si="7"/>
        <v>1023.3950000000002</v>
      </c>
      <c r="G156" s="39">
        <f>((G155+(G161-G155)/6))</f>
        <v>764.83500000000004</v>
      </c>
      <c r="H156" s="39">
        <f>((H155+(H161-H155)/6))</f>
        <v>2463.2300000000005</v>
      </c>
      <c r="I156" s="39">
        <f>((I155+(I161-I155)/6))</f>
        <v>1529.665</v>
      </c>
      <c r="J156" s="39">
        <f t="shared" si="8"/>
        <v>764.83500000000004</v>
      </c>
      <c r="K156" s="218">
        <f t="shared" si="10"/>
        <v>76.48</v>
      </c>
      <c r="L156" s="239">
        <f t="shared" si="9"/>
        <v>65</v>
      </c>
    </row>
    <row r="157" spans="1:12" s="40" customFormat="1" ht="20.399999999999999" customHeight="1" x14ac:dyDescent="0.3">
      <c r="A157" s="234">
        <v>66</v>
      </c>
      <c r="B157" s="42">
        <f>((B156+(B161-B156)/5))</f>
        <v>1107.4440000000002</v>
      </c>
      <c r="C157" s="42">
        <f>((C156+(C161-C156)/5))</f>
        <v>1036.5420000000001</v>
      </c>
      <c r="D157" s="42">
        <f>((D156+(D161-D156)/5))</f>
        <v>1323.2419999999997</v>
      </c>
      <c r="E157" s="42">
        <f>((E156+(E161-E156)/5))</f>
        <v>1081.6080000000002</v>
      </c>
      <c r="F157" s="42">
        <f t="shared" si="7"/>
        <v>1036.5420000000001</v>
      </c>
      <c r="G157" s="42">
        <f>((G156+(G161-G156)/5))</f>
        <v>775.21199999999999</v>
      </c>
      <c r="H157" s="42">
        <f>((H156+(H161-H156)/5))</f>
        <v>2496.6500000000005</v>
      </c>
      <c r="I157" s="42">
        <f>((I156+(I161-I156)/5))</f>
        <v>1550.4179999999999</v>
      </c>
      <c r="J157" s="42">
        <f t="shared" si="8"/>
        <v>775.21199999999999</v>
      </c>
      <c r="K157" s="218">
        <f t="shared" si="10"/>
        <v>77.52</v>
      </c>
      <c r="L157" s="240">
        <f t="shared" si="9"/>
        <v>66</v>
      </c>
    </row>
    <row r="158" spans="1:12" s="40" customFormat="1" ht="20.399999999999999" customHeight="1" x14ac:dyDescent="0.3">
      <c r="A158" s="233">
        <v>67</v>
      </c>
      <c r="B158" s="39">
        <f>((B157+(B161-B157)/4))</f>
        <v>1122.268</v>
      </c>
      <c r="C158" s="39">
        <f>((C157+(C161-C157)/4))</f>
        <v>1049.6890000000001</v>
      </c>
      <c r="D158" s="39">
        <f>((D157+(D161-D157)/4))</f>
        <v>1340.0239999999999</v>
      </c>
      <c r="E158" s="39">
        <f>((E157+(E161-E157)/4))</f>
        <v>1095.326</v>
      </c>
      <c r="F158" s="39">
        <f t="shared" si="7"/>
        <v>1049.6890000000001</v>
      </c>
      <c r="G158" s="39">
        <f>((G157+(G161-G157)/4))</f>
        <v>785.58899999999994</v>
      </c>
      <c r="H158" s="39">
        <f>((H157+(H161-H157)/4))</f>
        <v>2530.0700000000006</v>
      </c>
      <c r="I158" s="39">
        <f>((I157+(I161-I157)/4))</f>
        <v>1571.1709999999998</v>
      </c>
      <c r="J158" s="39">
        <f t="shared" si="8"/>
        <v>785.58899999999994</v>
      </c>
      <c r="K158" s="218">
        <f t="shared" si="10"/>
        <v>78.56</v>
      </c>
      <c r="L158" s="239">
        <f t="shared" si="9"/>
        <v>67</v>
      </c>
    </row>
    <row r="159" spans="1:12" s="40" customFormat="1" ht="20.399999999999999" customHeight="1" x14ac:dyDescent="0.3">
      <c r="A159" s="234">
        <v>68</v>
      </c>
      <c r="B159" s="42">
        <f>((B158+(B161-B158)/3))</f>
        <v>1137.0920000000001</v>
      </c>
      <c r="C159" s="42">
        <f>((C158+(C161-C158)/3))</f>
        <v>1062.836</v>
      </c>
      <c r="D159" s="42">
        <f>((D158+(D161-D158)/3))</f>
        <v>1356.8059999999998</v>
      </c>
      <c r="E159" s="42">
        <f>((E158+(E161-E158)/3))</f>
        <v>1109.0440000000001</v>
      </c>
      <c r="F159" s="42">
        <f t="shared" si="7"/>
        <v>1062.836</v>
      </c>
      <c r="G159" s="42">
        <f>((G158+(G161-G158)/3))</f>
        <v>795.96600000000001</v>
      </c>
      <c r="H159" s="42">
        <f>((H158+(H161-H158)/3))</f>
        <v>2563.4900000000002</v>
      </c>
      <c r="I159" s="42">
        <f>((I158+(I161-I158)/3))</f>
        <v>1591.924</v>
      </c>
      <c r="J159" s="42">
        <f t="shared" si="8"/>
        <v>795.96600000000001</v>
      </c>
      <c r="K159" s="218">
        <f t="shared" si="10"/>
        <v>79.599999999999994</v>
      </c>
      <c r="L159" s="240">
        <f t="shared" si="9"/>
        <v>68</v>
      </c>
    </row>
    <row r="160" spans="1:12" s="40" customFormat="1" ht="20.399999999999999" customHeight="1" thickBot="1" x14ac:dyDescent="0.35">
      <c r="A160" s="235">
        <v>69</v>
      </c>
      <c r="B160" s="220">
        <f>((B159+(B161-B159)/2))</f>
        <v>1151.9160000000002</v>
      </c>
      <c r="C160" s="220">
        <f>((C159+(C161-C159)/2))</f>
        <v>1075.9830000000002</v>
      </c>
      <c r="D160" s="220">
        <f>((D159+(D161-D159)/2))</f>
        <v>1373.5879999999997</v>
      </c>
      <c r="E160" s="220">
        <f>((E159+(E161-E159)/2))</f>
        <v>1122.7620000000002</v>
      </c>
      <c r="F160" s="220">
        <f t="shared" si="7"/>
        <v>1075.9830000000002</v>
      </c>
      <c r="G160" s="220">
        <f>((G159+(G161-G159)/2))</f>
        <v>806.34300000000007</v>
      </c>
      <c r="H160" s="220">
        <f>((H159+(H161-H159)/2))</f>
        <v>2596.91</v>
      </c>
      <c r="I160" s="220">
        <f>((I159+(I161-I159)/2))</f>
        <v>1612.6770000000001</v>
      </c>
      <c r="J160" s="220">
        <f t="shared" si="8"/>
        <v>806.34300000000007</v>
      </c>
      <c r="K160" s="221">
        <f t="shared" si="10"/>
        <v>80.63</v>
      </c>
      <c r="L160" s="241">
        <f t="shared" si="9"/>
        <v>69</v>
      </c>
    </row>
    <row r="161" spans="1:12" s="45" customFormat="1" ht="20.399999999999999" customHeight="1" thickBot="1" x14ac:dyDescent="0.35">
      <c r="A161" s="237">
        <v>70</v>
      </c>
      <c r="B161" s="223">
        <v>1166.74</v>
      </c>
      <c r="C161" s="223">
        <v>1089.1300000000001</v>
      </c>
      <c r="D161" s="223">
        <v>1390.37</v>
      </c>
      <c r="E161" s="223">
        <v>1136.48</v>
      </c>
      <c r="F161" s="224">
        <f t="shared" si="7"/>
        <v>1089.1300000000001</v>
      </c>
      <c r="G161" s="223">
        <v>816.72</v>
      </c>
      <c r="H161" s="223">
        <v>2630.33</v>
      </c>
      <c r="I161" s="223">
        <v>1633.43</v>
      </c>
      <c r="J161" s="224">
        <f t="shared" si="8"/>
        <v>816.72</v>
      </c>
      <c r="K161" s="232">
        <f t="shared" si="10"/>
        <v>81.67</v>
      </c>
      <c r="L161" s="231">
        <f t="shared" si="9"/>
        <v>70</v>
      </c>
    </row>
    <row r="162" spans="1:12" s="40" customFormat="1" ht="20.399999999999999" customHeight="1" x14ac:dyDescent="0.3">
      <c r="A162" s="233">
        <v>71</v>
      </c>
      <c r="B162" s="39">
        <f>((B161+(B171-B161)/10))</f>
        <v>1181.704</v>
      </c>
      <c r="C162" s="39">
        <f>((C161+(C171-C161)/10))</f>
        <v>1102.2810000000002</v>
      </c>
      <c r="D162" s="39">
        <f>((D161+(D171-D161)/10))</f>
        <v>1407.1589999999999</v>
      </c>
      <c r="E162" s="39">
        <f>((E161+(E171-E161)/10))</f>
        <v>1150.203</v>
      </c>
      <c r="F162" s="39">
        <f>C162</f>
        <v>1102.2810000000002</v>
      </c>
      <c r="G162" s="39">
        <f>((G161+(G171-G161)/10))</f>
        <v>827.19500000000005</v>
      </c>
      <c r="H162" s="39">
        <f>((H161+(H171-H161)/10))</f>
        <v>2664.0659999999998</v>
      </c>
      <c r="I162" s="39">
        <f>((I161+(I171-I161)/10))</f>
        <v>1654.3810000000001</v>
      </c>
      <c r="J162" s="39">
        <f t="shared" si="8"/>
        <v>827.19500000000005</v>
      </c>
      <c r="K162" s="218">
        <f t="shared" si="10"/>
        <v>82.72</v>
      </c>
      <c r="L162" s="239">
        <f t="shared" si="9"/>
        <v>71</v>
      </c>
    </row>
    <row r="163" spans="1:12" s="40" customFormat="1" ht="20.399999999999999" customHeight="1" x14ac:dyDescent="0.3">
      <c r="A163" s="233">
        <v>72</v>
      </c>
      <c r="B163" s="39">
        <f>((B162+(B171-B162)/9))</f>
        <v>1196.6679999999999</v>
      </c>
      <c r="C163" s="39">
        <f>((C162+(C171-C162)/9))</f>
        <v>1115.4320000000002</v>
      </c>
      <c r="D163" s="39">
        <f>((D162+(D171-D162)/9))</f>
        <v>1423.9479999999999</v>
      </c>
      <c r="E163" s="39">
        <f>((E162+(E171-E162)/9))</f>
        <v>1163.9259999999999</v>
      </c>
      <c r="F163" s="39">
        <f t="shared" si="7"/>
        <v>1115.4320000000002</v>
      </c>
      <c r="G163" s="39">
        <f>((G162+(G171-G162)/9))</f>
        <v>837.67000000000007</v>
      </c>
      <c r="H163" s="39">
        <f>((H162+(H171-H162)/9))</f>
        <v>2697.8019999999997</v>
      </c>
      <c r="I163" s="39">
        <f>((I162+(I171-I162)/9))</f>
        <v>1675.3320000000001</v>
      </c>
      <c r="J163" s="39">
        <f t="shared" si="8"/>
        <v>837.67000000000007</v>
      </c>
      <c r="K163" s="218">
        <f t="shared" si="10"/>
        <v>83.77</v>
      </c>
      <c r="L163" s="239">
        <f t="shared" si="9"/>
        <v>72</v>
      </c>
    </row>
    <row r="164" spans="1:12" s="40" customFormat="1" ht="20.399999999999999" customHeight="1" x14ac:dyDescent="0.3">
      <c r="A164" s="233">
        <v>73</v>
      </c>
      <c r="B164" s="39">
        <f>((B163+(B171-B163)/8))</f>
        <v>1211.6319999999998</v>
      </c>
      <c r="C164" s="39">
        <f>((C163+(C171-C163)/8))</f>
        <v>1128.5830000000003</v>
      </c>
      <c r="D164" s="39">
        <f>((D163+(D171-D163)/8))</f>
        <v>1440.7369999999999</v>
      </c>
      <c r="E164" s="39">
        <f>((E163+(E171-E163)/8))</f>
        <v>1177.6489999999999</v>
      </c>
      <c r="F164" s="39">
        <f t="shared" si="7"/>
        <v>1128.5830000000003</v>
      </c>
      <c r="G164" s="39">
        <f>((G163+(G171-G163)/8))</f>
        <v>848.1450000000001</v>
      </c>
      <c r="H164" s="39">
        <f>((H163+(H171-H163)/8))</f>
        <v>2731.5379999999996</v>
      </c>
      <c r="I164" s="39">
        <f>((I163+(I171-I163)/8))</f>
        <v>1696.2830000000001</v>
      </c>
      <c r="J164" s="39">
        <f t="shared" si="8"/>
        <v>848.1450000000001</v>
      </c>
      <c r="K164" s="218">
        <f t="shared" si="10"/>
        <v>84.81</v>
      </c>
      <c r="L164" s="239">
        <f t="shared" si="9"/>
        <v>73</v>
      </c>
    </row>
    <row r="165" spans="1:12" s="40" customFormat="1" ht="20.399999999999999" customHeight="1" x14ac:dyDescent="0.3">
      <c r="A165" s="233">
        <v>74</v>
      </c>
      <c r="B165" s="39">
        <f>((B164+(B171-B164)/7))</f>
        <v>1226.5959999999998</v>
      </c>
      <c r="C165" s="39">
        <f>((C164+(C171-C164)/7))</f>
        <v>1141.7340000000004</v>
      </c>
      <c r="D165" s="39">
        <f>((D164+(D171-D164)/7))</f>
        <v>1457.5259999999998</v>
      </c>
      <c r="E165" s="39">
        <f>((E164+(E171-E164)/7))</f>
        <v>1191.3719999999998</v>
      </c>
      <c r="F165" s="39">
        <f t="shared" si="7"/>
        <v>1141.7340000000004</v>
      </c>
      <c r="G165" s="39">
        <f>((G164+(G171-G164)/7))</f>
        <v>858.62000000000012</v>
      </c>
      <c r="H165" s="39">
        <f>((H164+(H171-H164)/7))</f>
        <v>2765.2739999999994</v>
      </c>
      <c r="I165" s="39">
        <f>((I164+(I171-I164)/7))</f>
        <v>1717.2340000000002</v>
      </c>
      <c r="J165" s="39">
        <f t="shared" si="8"/>
        <v>858.62000000000012</v>
      </c>
      <c r="K165" s="218">
        <f t="shared" si="10"/>
        <v>85.86</v>
      </c>
      <c r="L165" s="239">
        <f t="shared" si="9"/>
        <v>74</v>
      </c>
    </row>
    <row r="166" spans="1:12" s="40" customFormat="1" ht="20.399999999999999" customHeight="1" x14ac:dyDescent="0.3">
      <c r="A166" s="233">
        <v>75</v>
      </c>
      <c r="B166" s="39">
        <f>((B165+(B171-B165)/6))</f>
        <v>1241.56</v>
      </c>
      <c r="C166" s="39">
        <f>((C165+(C171-C165)/6))</f>
        <v>1154.8850000000002</v>
      </c>
      <c r="D166" s="39">
        <f>((D165+(D171-D165)/6))</f>
        <v>1474.3149999999998</v>
      </c>
      <c r="E166" s="39">
        <f>((E165+(E171-E165)/6))</f>
        <v>1205.0949999999998</v>
      </c>
      <c r="F166" s="39">
        <f t="shared" si="7"/>
        <v>1154.8850000000002</v>
      </c>
      <c r="G166" s="39">
        <f>((G165+(G171-G165)/6))</f>
        <v>869.09500000000014</v>
      </c>
      <c r="H166" s="39">
        <f>((H165+(H171-H165)/6))</f>
        <v>2799.0099999999993</v>
      </c>
      <c r="I166" s="39">
        <f>((I165+(I171-I165)/6))</f>
        <v>1738.1850000000002</v>
      </c>
      <c r="J166" s="39">
        <f t="shared" si="8"/>
        <v>869.09500000000014</v>
      </c>
      <c r="K166" s="218">
        <f t="shared" si="10"/>
        <v>86.91</v>
      </c>
      <c r="L166" s="239">
        <f t="shared" si="9"/>
        <v>75</v>
      </c>
    </row>
    <row r="167" spans="1:12" s="40" customFormat="1" ht="20.399999999999999" customHeight="1" x14ac:dyDescent="0.3">
      <c r="A167" s="234">
        <v>76</v>
      </c>
      <c r="B167" s="42">
        <f>((B166+(B171-B166)/5))</f>
        <v>1256.5239999999999</v>
      </c>
      <c r="C167" s="42">
        <f>((C166+(C171-C166)/5))</f>
        <v>1168.0360000000003</v>
      </c>
      <c r="D167" s="42">
        <f>((D166+(D171-D166)/5))</f>
        <v>1491.1039999999998</v>
      </c>
      <c r="E167" s="42">
        <f>((E166+(E171-E166)/5))</f>
        <v>1218.8179999999998</v>
      </c>
      <c r="F167" s="42">
        <f t="shared" si="7"/>
        <v>1168.0360000000003</v>
      </c>
      <c r="G167" s="42">
        <f>((G166+(G171-G166)/5))</f>
        <v>879.57000000000016</v>
      </c>
      <c r="H167" s="42">
        <f>((H166+(H171-H166)/5))</f>
        <v>2832.7459999999996</v>
      </c>
      <c r="I167" s="42">
        <f>((I166+(I171-I166)/5))</f>
        <v>1759.1360000000002</v>
      </c>
      <c r="J167" s="42">
        <f t="shared" si="8"/>
        <v>879.57000000000016</v>
      </c>
      <c r="K167" s="218">
        <f t="shared" si="10"/>
        <v>87.96</v>
      </c>
      <c r="L167" s="240">
        <f t="shared" si="9"/>
        <v>76</v>
      </c>
    </row>
    <row r="168" spans="1:12" s="40" customFormat="1" ht="20.399999999999999" customHeight="1" x14ac:dyDescent="0.3">
      <c r="A168" s="234">
        <v>77</v>
      </c>
      <c r="B168" s="42">
        <f>((B167+(B171-B167)/4))</f>
        <v>1271.4879999999998</v>
      </c>
      <c r="C168" s="42">
        <f>((C167+(C171-C167)/4))</f>
        <v>1181.1870000000004</v>
      </c>
      <c r="D168" s="42">
        <f>((D167+(D171-D167)/4))</f>
        <v>1507.8929999999998</v>
      </c>
      <c r="E168" s="42">
        <f>((E167+(E171-E167)/4))</f>
        <v>1232.5409999999997</v>
      </c>
      <c r="F168" s="42">
        <f t="shared" si="7"/>
        <v>1181.1870000000004</v>
      </c>
      <c r="G168" s="42">
        <f>((G167+(G171-G167)/4))</f>
        <v>890.04500000000007</v>
      </c>
      <c r="H168" s="42">
        <f>((H167+(H171-H167)/4))</f>
        <v>2866.482</v>
      </c>
      <c r="I168" s="42">
        <f>((I167+(I171-I167)/4))</f>
        <v>1780.0870000000002</v>
      </c>
      <c r="J168" s="42">
        <f t="shared" si="8"/>
        <v>890.04500000000007</v>
      </c>
      <c r="K168" s="218">
        <f t="shared" si="10"/>
        <v>89</v>
      </c>
      <c r="L168" s="240">
        <f t="shared" si="9"/>
        <v>77</v>
      </c>
    </row>
    <row r="169" spans="1:12" s="40" customFormat="1" ht="20.399999999999999" customHeight="1" x14ac:dyDescent="0.3">
      <c r="A169" s="234">
        <v>78</v>
      </c>
      <c r="B169" s="42">
        <f>((B168+(B171-B168)/3))</f>
        <v>1286.452</v>
      </c>
      <c r="C169" s="42">
        <f>((C168+(C171-C168)/3))</f>
        <v>1194.3380000000002</v>
      </c>
      <c r="D169" s="42">
        <f>((D168+(D171-D168)/3))</f>
        <v>1524.6819999999998</v>
      </c>
      <c r="E169" s="42">
        <f>((E168+(E171-E168)/3))</f>
        <v>1246.2639999999999</v>
      </c>
      <c r="F169" s="42">
        <f t="shared" si="7"/>
        <v>1194.3380000000002</v>
      </c>
      <c r="G169" s="42">
        <f>((G168+(G171-G168)/3))</f>
        <v>900.5200000000001</v>
      </c>
      <c r="H169" s="42">
        <f>((H168+(H171-H168)/3))</f>
        <v>2900.2179999999998</v>
      </c>
      <c r="I169" s="42">
        <f>((I168+(I171-I168)/3))</f>
        <v>1801.0380000000002</v>
      </c>
      <c r="J169" s="42">
        <f t="shared" si="8"/>
        <v>900.5200000000001</v>
      </c>
      <c r="K169" s="218">
        <f t="shared" si="10"/>
        <v>90.05</v>
      </c>
      <c r="L169" s="240">
        <f t="shared" si="9"/>
        <v>78</v>
      </c>
    </row>
    <row r="170" spans="1:12" s="40" customFormat="1" ht="20.399999999999999" customHeight="1" thickBot="1" x14ac:dyDescent="0.35">
      <c r="A170" s="236">
        <v>79</v>
      </c>
      <c r="B170" s="228">
        <f>((B169+(B171-B169)/2))</f>
        <v>1301.4160000000002</v>
      </c>
      <c r="C170" s="228">
        <f>((C169+(C171-C169)/2))</f>
        <v>1207.489</v>
      </c>
      <c r="D170" s="228">
        <f>((D169+(D171-D169)/2))</f>
        <v>1541.471</v>
      </c>
      <c r="E170" s="228">
        <f>((E169+(E171-E169)/2))</f>
        <v>1259.9870000000001</v>
      </c>
      <c r="F170" s="228">
        <f t="shared" si="7"/>
        <v>1207.489</v>
      </c>
      <c r="G170" s="228">
        <f>((G169+(G171-G169)/2))</f>
        <v>910.99500000000012</v>
      </c>
      <c r="H170" s="228">
        <f>((H169+(H171-H169)/2))</f>
        <v>2933.9539999999997</v>
      </c>
      <c r="I170" s="228">
        <f>((I169+(I171-I169)/2))</f>
        <v>1821.989</v>
      </c>
      <c r="J170" s="228">
        <f t="shared" si="8"/>
        <v>910.99500000000012</v>
      </c>
      <c r="K170" s="221">
        <f t="shared" si="10"/>
        <v>91.1</v>
      </c>
      <c r="L170" s="242">
        <f t="shared" si="9"/>
        <v>79</v>
      </c>
    </row>
    <row r="171" spans="1:12" s="45" customFormat="1" ht="20.399999999999999" customHeight="1" thickBot="1" x14ac:dyDescent="0.35">
      <c r="A171" s="237">
        <v>80</v>
      </c>
      <c r="B171" s="223">
        <v>1316.38</v>
      </c>
      <c r="C171" s="223">
        <v>1220.6400000000001</v>
      </c>
      <c r="D171" s="223">
        <v>1558.26</v>
      </c>
      <c r="E171" s="223">
        <v>1273.71</v>
      </c>
      <c r="F171" s="224">
        <f t="shared" si="7"/>
        <v>1220.6400000000001</v>
      </c>
      <c r="G171" s="223">
        <v>921.47</v>
      </c>
      <c r="H171" s="223">
        <v>2967.69</v>
      </c>
      <c r="I171" s="223">
        <v>1842.94</v>
      </c>
      <c r="J171" s="224">
        <f t="shared" si="8"/>
        <v>921.47</v>
      </c>
      <c r="K171" s="225">
        <f t="shared" si="10"/>
        <v>92.15</v>
      </c>
      <c r="L171" s="231">
        <f t="shared" si="9"/>
        <v>80</v>
      </c>
    </row>
    <row r="172" spans="1:12" s="40" customFormat="1" ht="20.399999999999999" customHeight="1" x14ac:dyDescent="0.3">
      <c r="A172" s="233">
        <v>81</v>
      </c>
      <c r="B172" s="39">
        <f>((B171+(B181-B171)/10))</f>
        <v>1331.49</v>
      </c>
      <c r="C172" s="39">
        <f>((C171+(C181-C171)/10))</f>
        <v>1233.7820000000002</v>
      </c>
      <c r="D172" s="39">
        <f>((D171+(D181-D171)/10))</f>
        <v>1575.037</v>
      </c>
      <c r="E172" s="39">
        <f>((E171+(E181-E171)/10))</f>
        <v>1287.424</v>
      </c>
      <c r="F172" s="39">
        <f t="shared" ref="F172:F200" si="11">C172</f>
        <v>1233.7820000000002</v>
      </c>
      <c r="G172" s="39">
        <f>((G171+(G181-G171)/10))</f>
        <v>932.04700000000003</v>
      </c>
      <c r="H172" s="39">
        <f>((H171+(H181-H171)/10))</f>
        <v>3001.7539999999999</v>
      </c>
      <c r="I172" s="39">
        <f>((I171+(I181-I171)/10))</f>
        <v>1864.0930000000001</v>
      </c>
      <c r="J172" s="39">
        <f t="shared" si="8"/>
        <v>932.04700000000003</v>
      </c>
      <c r="K172" s="218">
        <f t="shared" si="10"/>
        <v>93.2</v>
      </c>
      <c r="L172" s="239">
        <f t="shared" si="9"/>
        <v>81</v>
      </c>
    </row>
    <row r="173" spans="1:12" s="40" customFormat="1" ht="20.399999999999999" customHeight="1" x14ac:dyDescent="0.3">
      <c r="A173" s="234">
        <v>82</v>
      </c>
      <c r="B173" s="42">
        <f>((B172+(B181-B172)/9))</f>
        <v>1346.6</v>
      </c>
      <c r="C173" s="42">
        <f>((C172+(C181-C172)/9))</f>
        <v>1246.9240000000002</v>
      </c>
      <c r="D173" s="42">
        <f>((D172+(D181-D172)/9))</f>
        <v>1591.8140000000001</v>
      </c>
      <c r="E173" s="42">
        <f>((E172+(E181-E172)/9))</f>
        <v>1301.1379999999999</v>
      </c>
      <c r="F173" s="42">
        <f t="shared" si="11"/>
        <v>1246.9240000000002</v>
      </c>
      <c r="G173" s="42">
        <f>((G172+(G181-G172)/9))</f>
        <v>942.62400000000002</v>
      </c>
      <c r="H173" s="42">
        <f>((H172+(H181-H172)/9))</f>
        <v>3035.8179999999998</v>
      </c>
      <c r="I173" s="42">
        <f>((I172+(I181-I172)/9))</f>
        <v>1885.2460000000001</v>
      </c>
      <c r="J173" s="42">
        <f t="shared" si="8"/>
        <v>942.62400000000002</v>
      </c>
      <c r="K173" s="218">
        <f t="shared" si="10"/>
        <v>94.26</v>
      </c>
      <c r="L173" s="240">
        <f t="shared" si="9"/>
        <v>82</v>
      </c>
    </row>
    <row r="174" spans="1:12" s="40" customFormat="1" ht="20.399999999999999" customHeight="1" x14ac:dyDescent="0.3">
      <c r="A174" s="234">
        <v>83</v>
      </c>
      <c r="B174" s="42">
        <f>((B173+(B181-B173)/8))</f>
        <v>1361.71</v>
      </c>
      <c r="C174" s="42">
        <f>((C173+(C181-C173)/8))</f>
        <v>1260.0660000000003</v>
      </c>
      <c r="D174" s="42">
        <f>((D173+(D181-D173)/8))</f>
        <v>1608.5910000000001</v>
      </c>
      <c r="E174" s="42">
        <f>((E173+(E181-E173)/8))</f>
        <v>1314.8519999999999</v>
      </c>
      <c r="F174" s="42">
        <f t="shared" si="11"/>
        <v>1260.0660000000003</v>
      </c>
      <c r="G174" s="42">
        <f>((G173+(G181-G173)/8))</f>
        <v>953.20100000000002</v>
      </c>
      <c r="H174" s="42">
        <f>((H173+(H181-H173)/8))</f>
        <v>3069.8819999999996</v>
      </c>
      <c r="I174" s="42">
        <f>((I173+(I181-I173)/8))</f>
        <v>1906.3990000000001</v>
      </c>
      <c r="J174" s="42">
        <f t="shared" si="8"/>
        <v>953.20100000000002</v>
      </c>
      <c r="K174" s="218">
        <f t="shared" si="10"/>
        <v>95.32</v>
      </c>
      <c r="L174" s="240">
        <f t="shared" si="9"/>
        <v>83</v>
      </c>
    </row>
    <row r="175" spans="1:12" s="40" customFormat="1" ht="20.399999999999999" customHeight="1" x14ac:dyDescent="0.3">
      <c r="A175" s="234">
        <v>84</v>
      </c>
      <c r="B175" s="42">
        <f>((B174+(B181-B174)/7))</f>
        <v>1376.82</v>
      </c>
      <c r="C175" s="42">
        <f>((C174+(C181-C174)/7))</f>
        <v>1273.2080000000003</v>
      </c>
      <c r="D175" s="42">
        <f>((D174+(D181-D174)/7))</f>
        <v>1625.3680000000002</v>
      </c>
      <c r="E175" s="42">
        <f>((E174+(E181-E174)/7))</f>
        <v>1328.5659999999998</v>
      </c>
      <c r="F175" s="42">
        <f t="shared" si="11"/>
        <v>1273.2080000000003</v>
      </c>
      <c r="G175" s="42">
        <f>((G174+(G181-G174)/7))</f>
        <v>963.77800000000002</v>
      </c>
      <c r="H175" s="42">
        <f>((H174+(H181-H174)/7))</f>
        <v>3103.9459999999995</v>
      </c>
      <c r="I175" s="42">
        <f>((I174+(I181-I174)/7))</f>
        <v>1927.5520000000001</v>
      </c>
      <c r="J175" s="42">
        <f t="shared" si="8"/>
        <v>963.77800000000002</v>
      </c>
      <c r="K175" s="218">
        <f t="shared" si="10"/>
        <v>96.38</v>
      </c>
      <c r="L175" s="240">
        <f t="shared" si="9"/>
        <v>84</v>
      </c>
    </row>
    <row r="176" spans="1:12" s="40" customFormat="1" ht="20.399999999999999" customHeight="1" x14ac:dyDescent="0.3">
      <c r="A176" s="234">
        <v>85</v>
      </c>
      <c r="B176" s="42">
        <f>((B175+(B181-B175)/6))</f>
        <v>1391.9299999999998</v>
      </c>
      <c r="C176" s="42">
        <f>((C175+(C181-C175)/6))</f>
        <v>1286.3500000000004</v>
      </c>
      <c r="D176" s="42">
        <f>((D175+(D181-D175)/6))</f>
        <v>1642.1450000000002</v>
      </c>
      <c r="E176" s="42">
        <f>((E175+(E181-E175)/6))</f>
        <v>1342.2799999999997</v>
      </c>
      <c r="F176" s="42">
        <f t="shared" si="11"/>
        <v>1286.3500000000004</v>
      </c>
      <c r="G176" s="42">
        <f>((G175+(G181-G175)/6))</f>
        <v>974.35500000000002</v>
      </c>
      <c r="H176" s="42">
        <f>((H175+(H181-H175)/6))</f>
        <v>3138.0099999999993</v>
      </c>
      <c r="I176" s="42">
        <f>((I175+(I181-I175)/6))</f>
        <v>1948.7050000000002</v>
      </c>
      <c r="J176" s="42">
        <f t="shared" si="8"/>
        <v>974.35500000000002</v>
      </c>
      <c r="K176" s="218">
        <f t="shared" si="10"/>
        <v>97.44</v>
      </c>
      <c r="L176" s="240">
        <f t="shared" si="9"/>
        <v>85</v>
      </c>
    </row>
    <row r="177" spans="1:12" s="40" customFormat="1" ht="20.399999999999999" customHeight="1" x14ac:dyDescent="0.3">
      <c r="A177" s="234">
        <v>86</v>
      </c>
      <c r="B177" s="42">
        <f>((B176+(B181-B176)/5))</f>
        <v>1407.04</v>
      </c>
      <c r="C177" s="42">
        <f>((C176+(C181-C176)/5))</f>
        <v>1299.4920000000002</v>
      </c>
      <c r="D177" s="42">
        <f>((D176+(D181-D176)/5))</f>
        <v>1658.9220000000003</v>
      </c>
      <c r="E177" s="42">
        <f>((E176+(E181-E176)/5))</f>
        <v>1355.9939999999997</v>
      </c>
      <c r="F177" s="42">
        <f t="shared" si="11"/>
        <v>1299.4920000000002</v>
      </c>
      <c r="G177" s="42">
        <f>((G176+(G181-G176)/5))</f>
        <v>984.93200000000002</v>
      </c>
      <c r="H177" s="42">
        <f>((H176+(H181-H176)/5))</f>
        <v>3172.0739999999996</v>
      </c>
      <c r="I177" s="42">
        <f>((I176+(I181-I176)/5))</f>
        <v>1969.8580000000002</v>
      </c>
      <c r="J177" s="42">
        <f t="shared" si="8"/>
        <v>984.93200000000002</v>
      </c>
      <c r="K177" s="218">
        <f t="shared" si="10"/>
        <v>98.49</v>
      </c>
      <c r="L177" s="240">
        <f t="shared" si="9"/>
        <v>86</v>
      </c>
    </row>
    <row r="178" spans="1:12" s="40" customFormat="1" ht="20.399999999999999" customHeight="1" x14ac:dyDescent="0.3">
      <c r="A178" s="234">
        <v>87</v>
      </c>
      <c r="B178" s="42">
        <f>((B177+(B181-B177)/4))</f>
        <v>1422.15</v>
      </c>
      <c r="C178" s="42">
        <f>((C177+(C181-C177)/4))</f>
        <v>1312.634</v>
      </c>
      <c r="D178" s="42">
        <f>((D177+(D181-D177)/4))</f>
        <v>1675.6990000000001</v>
      </c>
      <c r="E178" s="42">
        <f>((E177+(E181-E177)/4))</f>
        <v>1369.7079999999996</v>
      </c>
      <c r="F178" s="42">
        <f t="shared" si="11"/>
        <v>1312.634</v>
      </c>
      <c r="G178" s="42">
        <f>((G177+(G181-G177)/4))</f>
        <v>995.50900000000001</v>
      </c>
      <c r="H178" s="42">
        <f>((H177+(H181-H177)/4))</f>
        <v>3206.1379999999999</v>
      </c>
      <c r="I178" s="42">
        <f>((I177+(I181-I177)/4))</f>
        <v>1991.011</v>
      </c>
      <c r="J178" s="42">
        <f t="shared" si="8"/>
        <v>995.50900000000001</v>
      </c>
      <c r="K178" s="218">
        <f t="shared" si="10"/>
        <v>99.55</v>
      </c>
      <c r="L178" s="240">
        <f t="shared" si="9"/>
        <v>87</v>
      </c>
    </row>
    <row r="179" spans="1:12" s="40" customFormat="1" ht="20.399999999999999" customHeight="1" x14ac:dyDescent="0.3">
      <c r="A179" s="234">
        <v>88</v>
      </c>
      <c r="B179" s="42">
        <f>((B178+(B181-B178)/3))</f>
        <v>1437.26</v>
      </c>
      <c r="C179" s="42">
        <f>((C178+(C181-C178)/3))</f>
        <v>1325.7760000000001</v>
      </c>
      <c r="D179" s="42">
        <f>((D178+(D181-D178)/3))</f>
        <v>1692.4760000000001</v>
      </c>
      <c r="E179" s="42">
        <f>((E178+(E181-E178)/3))</f>
        <v>1383.4219999999998</v>
      </c>
      <c r="F179" s="42">
        <f t="shared" si="11"/>
        <v>1325.7760000000001</v>
      </c>
      <c r="G179" s="42">
        <f>((G178+(G181-G178)/3))</f>
        <v>1006.086</v>
      </c>
      <c r="H179" s="42">
        <f>((H178+(H181-H178)/3))</f>
        <v>3240.2019999999998</v>
      </c>
      <c r="I179" s="42">
        <f>((I178+(I181-I178)/3))</f>
        <v>2012.164</v>
      </c>
      <c r="J179" s="42">
        <f t="shared" si="8"/>
        <v>1006.086</v>
      </c>
      <c r="K179" s="218">
        <f t="shared" si="10"/>
        <v>100.61</v>
      </c>
      <c r="L179" s="240">
        <f t="shared" si="9"/>
        <v>88</v>
      </c>
    </row>
    <row r="180" spans="1:12" s="40" customFormat="1" ht="20.399999999999999" customHeight="1" thickBot="1" x14ac:dyDescent="0.35">
      <c r="A180" s="236">
        <v>89</v>
      </c>
      <c r="B180" s="228">
        <f>((B179+(B181-B179)/2))</f>
        <v>1452.37</v>
      </c>
      <c r="C180" s="228">
        <f>((C179+(C181-C179)/2))</f>
        <v>1338.9180000000001</v>
      </c>
      <c r="D180" s="228">
        <f>((D179+(D181-D179)/2))</f>
        <v>1709.2530000000002</v>
      </c>
      <c r="E180" s="228">
        <f>((E179+(E181-E179)/2))</f>
        <v>1397.136</v>
      </c>
      <c r="F180" s="228">
        <f t="shared" si="11"/>
        <v>1338.9180000000001</v>
      </c>
      <c r="G180" s="228">
        <f>((G179+(G181-G179)/2))</f>
        <v>1016.663</v>
      </c>
      <c r="H180" s="228">
        <f>((H179+(H181-H179)/2))</f>
        <v>3274.2659999999996</v>
      </c>
      <c r="I180" s="228">
        <f>((I179+(I181-I179)/2))</f>
        <v>2033.317</v>
      </c>
      <c r="J180" s="228">
        <f t="shared" si="8"/>
        <v>1016.663</v>
      </c>
      <c r="K180" s="221">
        <f t="shared" si="10"/>
        <v>101.67</v>
      </c>
      <c r="L180" s="242">
        <f t="shared" si="9"/>
        <v>89</v>
      </c>
    </row>
    <row r="181" spans="1:12" s="45" customFormat="1" ht="20.399999999999999" customHeight="1" thickBot="1" x14ac:dyDescent="0.35">
      <c r="A181" s="237">
        <v>90</v>
      </c>
      <c r="B181" s="223">
        <v>1467.48</v>
      </c>
      <c r="C181" s="223">
        <v>1352.06</v>
      </c>
      <c r="D181" s="223">
        <v>1726.03</v>
      </c>
      <c r="E181" s="223">
        <v>1410.85</v>
      </c>
      <c r="F181" s="224">
        <f t="shared" si="11"/>
        <v>1352.06</v>
      </c>
      <c r="G181" s="223">
        <v>1027.24</v>
      </c>
      <c r="H181" s="223">
        <v>3308.33</v>
      </c>
      <c r="I181" s="223">
        <v>2054.4699999999998</v>
      </c>
      <c r="J181" s="224">
        <f t="shared" si="8"/>
        <v>1027.24</v>
      </c>
      <c r="K181" s="225">
        <f t="shared" si="10"/>
        <v>102.72</v>
      </c>
      <c r="L181" s="231">
        <f t="shared" si="9"/>
        <v>90</v>
      </c>
    </row>
    <row r="182" spans="1:12" s="40" customFormat="1" ht="20.399999999999999" customHeight="1" x14ac:dyDescent="0.3">
      <c r="A182" s="233">
        <v>91</v>
      </c>
      <c r="B182" s="39">
        <f>((B181+(B191-B181)/10))</f>
        <v>1482.347</v>
      </c>
      <c r="C182" s="39">
        <f>((C181+(C191-C181)/10))</f>
        <v>1365.22</v>
      </c>
      <c r="D182" s="39">
        <f>((D181+(D191-D181)/10))</f>
        <v>1742.83</v>
      </c>
      <c r="E182" s="39">
        <f>((E181+(E191-E181)/10))</f>
        <v>1424.5819999999999</v>
      </c>
      <c r="F182" s="39">
        <f t="shared" si="11"/>
        <v>1365.22</v>
      </c>
      <c r="G182" s="39">
        <f>((G181+(G191-G181)/10))</f>
        <v>1037.6469999999999</v>
      </c>
      <c r="H182" s="39">
        <f>((H181+(H191-H181)/10))</f>
        <v>3341.846</v>
      </c>
      <c r="I182" s="39">
        <f>((I181+(I191-I181)/10))</f>
        <v>2075.2839999999997</v>
      </c>
      <c r="J182" s="39">
        <f t="shared" si="8"/>
        <v>1037.6469999999999</v>
      </c>
      <c r="K182" s="218">
        <f t="shared" si="10"/>
        <v>103.76</v>
      </c>
      <c r="L182" s="239">
        <f t="shared" si="9"/>
        <v>91</v>
      </c>
    </row>
    <row r="183" spans="1:12" s="40" customFormat="1" ht="20.399999999999999" customHeight="1" x14ac:dyDescent="0.3">
      <c r="A183" s="234">
        <v>92</v>
      </c>
      <c r="B183" s="42">
        <f>((B182+(B191-B182)/9))</f>
        <v>1497.2139999999999</v>
      </c>
      <c r="C183" s="42">
        <f>((C182+(C191-C182)/9))</f>
        <v>1378.38</v>
      </c>
      <c r="D183" s="42">
        <f>((D182+(D191-D182)/9))</f>
        <v>1759.6299999999999</v>
      </c>
      <c r="E183" s="42">
        <f>((E182+(E191-E182)/9))</f>
        <v>1438.3139999999999</v>
      </c>
      <c r="F183" s="42">
        <f t="shared" si="11"/>
        <v>1378.38</v>
      </c>
      <c r="G183" s="42">
        <f>((G182+(G191-G182)/9))</f>
        <v>1048.0539999999999</v>
      </c>
      <c r="H183" s="42">
        <f>((H182+(H191-H182)/9))</f>
        <v>3375.3620000000001</v>
      </c>
      <c r="I183" s="42">
        <f>((I182+(I191-I182)/9))</f>
        <v>2096.0979999999995</v>
      </c>
      <c r="J183" s="42">
        <f t="shared" si="8"/>
        <v>1048.0539999999999</v>
      </c>
      <c r="K183" s="218">
        <f t="shared" si="10"/>
        <v>104.81</v>
      </c>
      <c r="L183" s="240">
        <f t="shared" si="9"/>
        <v>92</v>
      </c>
    </row>
    <row r="184" spans="1:12" s="40" customFormat="1" ht="20.399999999999999" customHeight="1" x14ac:dyDescent="0.3">
      <c r="A184" s="234">
        <v>93</v>
      </c>
      <c r="B184" s="42">
        <f>((B183+(B191-B183)/8))</f>
        <v>1512.0809999999999</v>
      </c>
      <c r="C184" s="42">
        <f>((C183+(C191-C183)/8))</f>
        <v>1391.5400000000002</v>
      </c>
      <c r="D184" s="42">
        <f>((D183+(D191-D183)/8))</f>
        <v>1776.4299999999998</v>
      </c>
      <c r="E184" s="42">
        <f>((E183+(E191-E183)/8))</f>
        <v>1452.0459999999998</v>
      </c>
      <c r="F184" s="42">
        <f t="shared" si="11"/>
        <v>1391.5400000000002</v>
      </c>
      <c r="G184" s="42">
        <f>((G183+(G191-G183)/8))</f>
        <v>1058.4609999999998</v>
      </c>
      <c r="H184" s="42">
        <f>((H183+(H191-H183)/8))</f>
        <v>3408.8780000000002</v>
      </c>
      <c r="I184" s="42">
        <f>((I183+(I191-I183)/8))</f>
        <v>2116.9119999999994</v>
      </c>
      <c r="J184" s="42">
        <f t="shared" si="8"/>
        <v>1058.4609999999998</v>
      </c>
      <c r="K184" s="218">
        <f t="shared" si="10"/>
        <v>105.85</v>
      </c>
      <c r="L184" s="240">
        <f t="shared" si="9"/>
        <v>93</v>
      </c>
    </row>
    <row r="185" spans="1:12" s="40" customFormat="1" ht="20.399999999999999" customHeight="1" x14ac:dyDescent="0.3">
      <c r="A185" s="234">
        <v>94</v>
      </c>
      <c r="B185" s="42">
        <f>((B184+(B191-B184)/7))</f>
        <v>1526.9479999999999</v>
      </c>
      <c r="C185" s="42">
        <f>((C184+(C191-C184)/7))</f>
        <v>1404.7000000000003</v>
      </c>
      <c r="D185" s="42">
        <f>((D184+(D191-D184)/7))</f>
        <v>1793.2299999999998</v>
      </c>
      <c r="E185" s="42">
        <f>((E184+(E191-E184)/7))</f>
        <v>1465.7779999999998</v>
      </c>
      <c r="F185" s="42">
        <f t="shared" si="11"/>
        <v>1404.7000000000003</v>
      </c>
      <c r="G185" s="42">
        <f>((G184+(G191-G184)/7))</f>
        <v>1068.8679999999997</v>
      </c>
      <c r="H185" s="42">
        <f>((H184+(H191-H184)/7))</f>
        <v>3442.3940000000002</v>
      </c>
      <c r="I185" s="42">
        <f>((I184+(I191-I184)/7))</f>
        <v>2137.7259999999997</v>
      </c>
      <c r="J185" s="42">
        <f t="shared" si="8"/>
        <v>1068.8679999999997</v>
      </c>
      <c r="K185" s="218">
        <f t="shared" si="10"/>
        <v>106.89</v>
      </c>
      <c r="L185" s="240">
        <f t="shared" si="9"/>
        <v>94</v>
      </c>
    </row>
    <row r="186" spans="1:12" s="40" customFormat="1" ht="20.399999999999999" customHeight="1" x14ac:dyDescent="0.3">
      <c r="A186" s="234">
        <v>95</v>
      </c>
      <c r="B186" s="42">
        <f>((B185+(B191-B185)/6))</f>
        <v>1541.8149999999998</v>
      </c>
      <c r="C186" s="42">
        <f>((C185+(C191-C185)/6))</f>
        <v>1417.8600000000001</v>
      </c>
      <c r="D186" s="42">
        <f>((D185+(D191-D185)/6))</f>
        <v>1810.0299999999997</v>
      </c>
      <c r="E186" s="42">
        <f>((E185+(E191-E185)/6))</f>
        <v>1479.5099999999998</v>
      </c>
      <c r="F186" s="42">
        <f t="shared" si="11"/>
        <v>1417.8600000000001</v>
      </c>
      <c r="G186" s="42">
        <f>((G185+(G191-G185)/6))</f>
        <v>1079.2749999999996</v>
      </c>
      <c r="H186" s="42">
        <f>((H185+(H191-H185)/6))</f>
        <v>3475.9100000000003</v>
      </c>
      <c r="I186" s="42">
        <f>((I185+(I191-I185)/6))</f>
        <v>2158.54</v>
      </c>
      <c r="J186" s="42">
        <f t="shared" si="8"/>
        <v>1079.2749999999996</v>
      </c>
      <c r="K186" s="218">
        <f t="shared" si="10"/>
        <v>107.93</v>
      </c>
      <c r="L186" s="240">
        <f t="shared" si="9"/>
        <v>95</v>
      </c>
    </row>
    <row r="187" spans="1:12" s="40" customFormat="1" ht="20.399999999999999" customHeight="1" x14ac:dyDescent="0.3">
      <c r="A187" s="234">
        <v>96</v>
      </c>
      <c r="B187" s="42">
        <f>((B186+(B191-B186)/5))</f>
        <v>1556.6819999999998</v>
      </c>
      <c r="C187" s="42">
        <f>((C186+(C191-C186)/5))</f>
        <v>1431.0200000000002</v>
      </c>
      <c r="D187" s="42">
        <f>((D186+(D191-D186)/5))</f>
        <v>1826.8299999999997</v>
      </c>
      <c r="E187" s="42">
        <f>((E186+(E191-E186)/5))</f>
        <v>1493.2419999999997</v>
      </c>
      <c r="F187" s="42">
        <f t="shared" si="11"/>
        <v>1431.0200000000002</v>
      </c>
      <c r="G187" s="42">
        <f>((G186+(G191-G186)/5))</f>
        <v>1089.6819999999998</v>
      </c>
      <c r="H187" s="42">
        <f>((H186+(H191-H186)/5))</f>
        <v>3509.4260000000004</v>
      </c>
      <c r="I187" s="42">
        <f>((I186+(I191-I186)/5))</f>
        <v>2179.3539999999998</v>
      </c>
      <c r="J187" s="42">
        <f t="shared" si="8"/>
        <v>1089.6819999999998</v>
      </c>
      <c r="K187" s="218">
        <f t="shared" si="10"/>
        <v>108.97</v>
      </c>
      <c r="L187" s="240">
        <f t="shared" si="9"/>
        <v>96</v>
      </c>
    </row>
    <row r="188" spans="1:12" s="40" customFormat="1" ht="20.399999999999999" customHeight="1" x14ac:dyDescent="0.3">
      <c r="A188" s="234">
        <v>97</v>
      </c>
      <c r="B188" s="42">
        <f>((B187+(B191-B187)/4))</f>
        <v>1571.549</v>
      </c>
      <c r="C188" s="42">
        <f>((C187+(C191-C187)/4))</f>
        <v>1444.1800000000003</v>
      </c>
      <c r="D188" s="42">
        <f>((D187+(D191-D187)/4))</f>
        <v>1843.6299999999997</v>
      </c>
      <c r="E188" s="42">
        <f>((E187+(E191-E187)/4))</f>
        <v>1506.9739999999997</v>
      </c>
      <c r="F188" s="42">
        <f t="shared" si="11"/>
        <v>1444.1800000000003</v>
      </c>
      <c r="G188" s="42">
        <f>((G187+(G191-G187)/4))</f>
        <v>1100.0889999999999</v>
      </c>
      <c r="H188" s="42">
        <f>((H187+(H191-H187)/4))</f>
        <v>3542.942</v>
      </c>
      <c r="I188" s="42">
        <f>((I187+(I191-I187)/4))</f>
        <v>2200.1679999999997</v>
      </c>
      <c r="J188" s="42">
        <f t="shared" si="8"/>
        <v>1100.0889999999999</v>
      </c>
      <c r="K188" s="218">
        <f t="shared" si="10"/>
        <v>110.01</v>
      </c>
      <c r="L188" s="240">
        <f t="shared" si="9"/>
        <v>97</v>
      </c>
    </row>
    <row r="189" spans="1:12" s="40" customFormat="1" ht="20.399999999999999" customHeight="1" x14ac:dyDescent="0.3">
      <c r="A189" s="234">
        <v>98</v>
      </c>
      <c r="B189" s="42">
        <f>((B188+(B191-B188)/3))</f>
        <v>1586.4159999999999</v>
      </c>
      <c r="C189" s="42">
        <f>((C188+(C191-C188)/3))</f>
        <v>1457.3400000000001</v>
      </c>
      <c r="D189" s="42">
        <f>((D188+(D191-D188)/3))</f>
        <v>1860.4299999999998</v>
      </c>
      <c r="E189" s="42">
        <f>((E188+(E191-E188)/3))</f>
        <v>1520.7059999999999</v>
      </c>
      <c r="F189" s="42">
        <f t="shared" si="11"/>
        <v>1457.3400000000001</v>
      </c>
      <c r="G189" s="42">
        <f>((G188+(G191-G188)/3))</f>
        <v>1110.4959999999999</v>
      </c>
      <c r="H189" s="42">
        <f>((H188+(H191-H188)/3))</f>
        <v>3576.4580000000001</v>
      </c>
      <c r="I189" s="42">
        <f>((I188+(I191-I188)/3))</f>
        <v>2220.982</v>
      </c>
      <c r="J189" s="42">
        <f t="shared" si="8"/>
        <v>1110.4959999999999</v>
      </c>
      <c r="K189" s="218">
        <f t="shared" si="10"/>
        <v>111.05</v>
      </c>
      <c r="L189" s="240">
        <f t="shared" si="9"/>
        <v>98</v>
      </c>
    </row>
    <row r="190" spans="1:12" s="40" customFormat="1" ht="20.399999999999999" customHeight="1" thickBot="1" x14ac:dyDescent="0.35">
      <c r="A190" s="236">
        <v>99</v>
      </c>
      <c r="B190" s="228">
        <f>((B189+(B191-B189)/2))</f>
        <v>1601.2829999999999</v>
      </c>
      <c r="C190" s="228">
        <f>((C189+(C191-C189)/2))</f>
        <v>1470.5</v>
      </c>
      <c r="D190" s="228">
        <f>((D189+(D191-D189)/2))</f>
        <v>1877.23</v>
      </c>
      <c r="E190" s="228">
        <f>((E189+(E191-E189)/2))</f>
        <v>1534.4380000000001</v>
      </c>
      <c r="F190" s="228">
        <f t="shared" si="11"/>
        <v>1470.5</v>
      </c>
      <c r="G190" s="228">
        <f>((G189+(G191-G189)/2))</f>
        <v>1120.9029999999998</v>
      </c>
      <c r="H190" s="228">
        <f>((H189+(H191-H189)/2))</f>
        <v>3609.9740000000002</v>
      </c>
      <c r="I190" s="228">
        <f>((I189+(I191-I189)/2))</f>
        <v>2241.7960000000003</v>
      </c>
      <c r="J190" s="228">
        <f t="shared" si="8"/>
        <v>1120.9029999999998</v>
      </c>
      <c r="K190" s="221">
        <f t="shared" si="10"/>
        <v>112.09</v>
      </c>
      <c r="L190" s="242">
        <f t="shared" si="9"/>
        <v>99</v>
      </c>
    </row>
    <row r="191" spans="1:12" s="45" customFormat="1" ht="20.399999999999999" customHeight="1" thickBot="1" x14ac:dyDescent="0.35">
      <c r="A191" s="237">
        <v>100</v>
      </c>
      <c r="B191" s="223">
        <v>1616.15</v>
      </c>
      <c r="C191" s="223">
        <v>1483.66</v>
      </c>
      <c r="D191" s="223">
        <v>1894.03</v>
      </c>
      <c r="E191" s="223">
        <v>1548.17</v>
      </c>
      <c r="F191" s="224">
        <f t="shared" si="11"/>
        <v>1483.66</v>
      </c>
      <c r="G191" s="223">
        <v>1131.31</v>
      </c>
      <c r="H191" s="223">
        <v>3643.49</v>
      </c>
      <c r="I191" s="223">
        <v>2262.61</v>
      </c>
      <c r="J191" s="224">
        <f t="shared" si="8"/>
        <v>1131.31</v>
      </c>
      <c r="K191" s="225">
        <f t="shared" si="10"/>
        <v>113.13</v>
      </c>
      <c r="L191" s="231">
        <f t="shared" si="9"/>
        <v>100</v>
      </c>
    </row>
    <row r="192" spans="1:12" s="48" customFormat="1" ht="20.399999999999999" customHeight="1" thickBot="1" x14ac:dyDescent="0.35">
      <c r="A192" s="237">
        <v>125</v>
      </c>
      <c r="B192" s="223">
        <v>1789.92</v>
      </c>
      <c r="C192" s="223">
        <v>1716.86</v>
      </c>
      <c r="D192" s="223">
        <v>2191.7399999999998</v>
      </c>
      <c r="E192" s="223">
        <v>1791.51</v>
      </c>
      <c r="F192" s="224">
        <f t="shared" si="11"/>
        <v>1716.86</v>
      </c>
      <c r="G192" s="223">
        <v>1252.95</v>
      </c>
      <c r="H192" s="223">
        <v>4035.26</v>
      </c>
      <c r="I192" s="223">
        <v>2505.89</v>
      </c>
      <c r="J192" s="224">
        <f t="shared" si="8"/>
        <v>1252.95</v>
      </c>
      <c r="K192" s="225">
        <f t="shared" si="10"/>
        <v>125.3</v>
      </c>
      <c r="L192" s="231">
        <f t="shared" si="9"/>
        <v>125</v>
      </c>
    </row>
    <row r="193" spans="1:27" s="48" customFormat="1" ht="20.399999999999999" customHeight="1" thickBot="1" x14ac:dyDescent="0.35">
      <c r="A193" s="237">
        <v>150</v>
      </c>
      <c r="B193" s="223">
        <v>2123.25</v>
      </c>
      <c r="C193" s="223">
        <v>2026.59</v>
      </c>
      <c r="D193" s="223">
        <v>2587.13</v>
      </c>
      <c r="E193" s="223">
        <v>2114.6999999999998</v>
      </c>
      <c r="F193" s="224">
        <f t="shared" si="11"/>
        <v>2026.59</v>
      </c>
      <c r="G193" s="223">
        <v>1486.28</v>
      </c>
      <c r="H193" s="223">
        <v>4786.71</v>
      </c>
      <c r="I193" s="223">
        <v>2972.55</v>
      </c>
      <c r="J193" s="224">
        <f t="shared" si="8"/>
        <v>1486.28</v>
      </c>
      <c r="K193" s="225">
        <f t="shared" si="10"/>
        <v>148.63</v>
      </c>
      <c r="L193" s="231">
        <f t="shared" si="9"/>
        <v>150</v>
      </c>
    </row>
    <row r="194" spans="1:27" s="48" customFormat="1" ht="20.399999999999999" customHeight="1" thickBot="1" x14ac:dyDescent="0.35">
      <c r="A194" s="237">
        <v>175</v>
      </c>
      <c r="B194" s="223">
        <v>2319.6</v>
      </c>
      <c r="C194" s="223">
        <v>2269.31</v>
      </c>
      <c r="D194" s="223">
        <v>2896.99</v>
      </c>
      <c r="E194" s="223">
        <v>2367.9699999999998</v>
      </c>
      <c r="F194" s="224">
        <f t="shared" si="11"/>
        <v>2269.31</v>
      </c>
      <c r="G194" s="223">
        <v>1623.72</v>
      </c>
      <c r="H194" s="223">
        <v>5229.37</v>
      </c>
      <c r="I194" s="223">
        <v>3247.44</v>
      </c>
      <c r="J194" s="224">
        <f t="shared" si="8"/>
        <v>1623.72</v>
      </c>
      <c r="K194" s="225">
        <f t="shared" si="10"/>
        <v>162.37</v>
      </c>
      <c r="L194" s="231">
        <f t="shared" si="9"/>
        <v>175</v>
      </c>
    </row>
    <row r="195" spans="1:27" s="48" customFormat="1" ht="20.399999999999999" customHeight="1" thickBot="1" x14ac:dyDescent="0.35">
      <c r="A195" s="237">
        <v>200</v>
      </c>
      <c r="B195" s="223">
        <v>2638.42</v>
      </c>
      <c r="C195" s="223">
        <v>2569.35</v>
      </c>
      <c r="D195" s="223">
        <v>3280.02</v>
      </c>
      <c r="E195" s="223">
        <v>2681.06</v>
      </c>
      <c r="F195" s="224">
        <f t="shared" si="11"/>
        <v>2569.35</v>
      </c>
      <c r="G195" s="223">
        <v>1846.89</v>
      </c>
      <c r="H195" s="223">
        <v>5948.13</v>
      </c>
      <c r="I195" s="223">
        <v>3693.79</v>
      </c>
      <c r="J195" s="224">
        <f t="shared" si="8"/>
        <v>1846.89</v>
      </c>
      <c r="K195" s="225">
        <f t="shared" si="10"/>
        <v>184.69</v>
      </c>
      <c r="L195" s="231">
        <f t="shared" si="9"/>
        <v>200</v>
      </c>
    </row>
    <row r="196" spans="1:27" s="45" customFormat="1" ht="20.399999999999999" customHeight="1" thickBot="1" x14ac:dyDescent="0.35">
      <c r="A196" s="237">
        <v>250</v>
      </c>
      <c r="B196" s="223">
        <v>3260.61</v>
      </c>
      <c r="C196" s="223">
        <v>3169.72</v>
      </c>
      <c r="D196" s="223">
        <v>4046.44</v>
      </c>
      <c r="E196" s="223">
        <v>3307.53</v>
      </c>
      <c r="F196" s="224">
        <f t="shared" si="11"/>
        <v>3169.72</v>
      </c>
      <c r="G196" s="223">
        <v>2282.4299999999998</v>
      </c>
      <c r="H196" s="223">
        <v>7350.82</v>
      </c>
      <c r="I196" s="223">
        <v>4564.8599999999997</v>
      </c>
      <c r="J196" s="224">
        <f t="shared" si="8"/>
        <v>2282.4299999999998</v>
      </c>
      <c r="K196" s="225">
        <f t="shared" si="10"/>
        <v>228.24</v>
      </c>
      <c r="L196" s="231">
        <f t="shared" si="9"/>
        <v>250</v>
      </c>
    </row>
    <row r="197" spans="1:27" s="45" customFormat="1" ht="20.399999999999999" customHeight="1" thickBot="1" x14ac:dyDescent="0.35">
      <c r="A197" s="237">
        <v>300</v>
      </c>
      <c r="B197" s="223">
        <v>3892.78</v>
      </c>
      <c r="C197" s="223">
        <v>3769.71</v>
      </c>
      <c r="D197" s="223">
        <v>4812.3900000000003</v>
      </c>
      <c r="E197" s="223">
        <v>3933.61</v>
      </c>
      <c r="F197" s="224">
        <f t="shared" si="11"/>
        <v>3769.71</v>
      </c>
      <c r="G197" s="223">
        <v>2724.95</v>
      </c>
      <c r="H197" s="223">
        <v>8776</v>
      </c>
      <c r="I197" s="223">
        <v>5449.89</v>
      </c>
      <c r="J197" s="224">
        <f t="shared" si="8"/>
        <v>2724.95</v>
      </c>
      <c r="K197" s="225">
        <f t="shared" si="10"/>
        <v>272.5</v>
      </c>
      <c r="L197" s="231">
        <f t="shared" si="9"/>
        <v>300</v>
      </c>
    </row>
    <row r="198" spans="1:27" s="45" customFormat="1" ht="20.399999999999999" customHeight="1" thickBot="1" x14ac:dyDescent="0.35">
      <c r="A198" s="237">
        <v>350</v>
      </c>
      <c r="B198" s="223">
        <v>4518.99</v>
      </c>
      <c r="C198" s="223">
        <v>4370.03</v>
      </c>
      <c r="D198" s="223">
        <v>5578.76</v>
      </c>
      <c r="E198" s="223">
        <v>4560.03</v>
      </c>
      <c r="F198" s="224">
        <f t="shared" si="11"/>
        <v>4370.03</v>
      </c>
      <c r="G198" s="223">
        <v>3163.29</v>
      </c>
      <c r="H198" s="223">
        <v>10187.74</v>
      </c>
      <c r="I198" s="223">
        <v>6326.59</v>
      </c>
      <c r="J198" s="224">
        <f t="shared" si="8"/>
        <v>3163.29</v>
      </c>
      <c r="K198" s="225">
        <f t="shared" si="10"/>
        <v>316.33</v>
      </c>
      <c r="L198" s="231">
        <f t="shared" si="9"/>
        <v>350</v>
      </c>
    </row>
    <row r="199" spans="1:27" s="45" customFormat="1" ht="20.399999999999999" customHeight="1" thickBot="1" x14ac:dyDescent="0.35">
      <c r="A199" s="237">
        <v>400</v>
      </c>
      <c r="B199" s="223">
        <v>5153.74</v>
      </c>
      <c r="C199" s="223">
        <v>4970.18</v>
      </c>
      <c r="D199" s="223">
        <v>6344.9</v>
      </c>
      <c r="E199" s="223">
        <v>5186.2700000000004</v>
      </c>
      <c r="F199" s="224">
        <f t="shared" si="11"/>
        <v>4970.18</v>
      </c>
      <c r="G199" s="223">
        <v>3607.62</v>
      </c>
      <c r="H199" s="223">
        <v>11618.73</v>
      </c>
      <c r="I199" s="223">
        <v>7215.23</v>
      </c>
      <c r="J199" s="224">
        <f t="shared" si="8"/>
        <v>3607.62</v>
      </c>
      <c r="K199" s="225">
        <f t="shared" si="10"/>
        <v>360.76</v>
      </c>
      <c r="L199" s="231">
        <f t="shared" si="9"/>
        <v>400</v>
      </c>
    </row>
    <row r="200" spans="1:27" s="45" customFormat="1" ht="20.399999999999999" customHeight="1" thickBot="1" x14ac:dyDescent="0.35">
      <c r="A200" s="237">
        <v>500</v>
      </c>
      <c r="B200" s="223">
        <v>6406.91</v>
      </c>
      <c r="C200" s="223">
        <v>6170.44</v>
      </c>
      <c r="D200" s="223">
        <v>7877.15</v>
      </c>
      <c r="E200" s="223">
        <v>6438.72</v>
      </c>
      <c r="F200" s="224">
        <f t="shared" si="11"/>
        <v>6170.44</v>
      </c>
      <c r="G200" s="223">
        <v>4484.84</v>
      </c>
      <c r="H200" s="223">
        <v>14443.91</v>
      </c>
      <c r="I200" s="223">
        <v>8969.67</v>
      </c>
      <c r="J200" s="224">
        <f t="shared" si="8"/>
        <v>4484.84</v>
      </c>
      <c r="K200" s="225">
        <f t="shared" si="10"/>
        <v>448.48</v>
      </c>
      <c r="L200" s="231">
        <f t="shared" si="9"/>
        <v>500</v>
      </c>
      <c r="P200" s="222"/>
      <c r="Q200" s="223"/>
      <c r="R200" s="223"/>
      <c r="S200" s="223"/>
      <c r="T200" s="223"/>
      <c r="U200" s="224"/>
      <c r="V200" s="223"/>
      <c r="W200" s="223"/>
      <c r="X200" s="223"/>
      <c r="Y200" s="224"/>
      <c r="Z200" s="225"/>
      <c r="AA200" s="226"/>
    </row>
    <row r="201" spans="1:27" s="45" customFormat="1" ht="20.399999999999999" customHeight="1" thickBot="1" x14ac:dyDescent="0.35">
      <c r="A201" s="237">
        <v>600</v>
      </c>
      <c r="B201" s="223">
        <v>7627.39</v>
      </c>
      <c r="C201" s="223"/>
      <c r="D201" s="223"/>
      <c r="E201" s="223"/>
      <c r="F201" s="224"/>
      <c r="G201" s="223">
        <v>5339.18</v>
      </c>
      <c r="H201" s="223">
        <v>17195.41</v>
      </c>
      <c r="I201" s="223">
        <v>10678.35</v>
      </c>
      <c r="J201" s="224">
        <f t="shared" si="8"/>
        <v>5339.18</v>
      </c>
      <c r="K201" s="225">
        <f t="shared" si="10"/>
        <v>533.91999999999996</v>
      </c>
      <c r="L201" s="231">
        <f t="shared" si="9"/>
        <v>600</v>
      </c>
    </row>
    <row r="202" spans="1:27" s="45" customFormat="1" ht="20.399999999999999" customHeight="1" thickBot="1" x14ac:dyDescent="0.35">
      <c r="A202" s="237">
        <v>700</v>
      </c>
      <c r="B202" s="223">
        <v>8910.2199999999993</v>
      </c>
      <c r="C202" s="223"/>
      <c r="D202" s="223"/>
      <c r="E202" s="223"/>
      <c r="F202" s="224"/>
      <c r="G202" s="223">
        <v>6237.16</v>
      </c>
      <c r="H202" s="223">
        <v>20087.46</v>
      </c>
      <c r="I202" s="223">
        <v>12474.31</v>
      </c>
      <c r="J202" s="224">
        <f t="shared" si="8"/>
        <v>6237.16</v>
      </c>
      <c r="K202" s="225">
        <f t="shared" si="10"/>
        <v>623.72</v>
      </c>
      <c r="L202" s="231">
        <f t="shared" si="9"/>
        <v>700</v>
      </c>
    </row>
    <row r="203" spans="1:27" s="45" customFormat="1" ht="20.399999999999999" customHeight="1" thickBot="1" x14ac:dyDescent="0.35">
      <c r="A203" s="237">
        <v>800</v>
      </c>
      <c r="B203" s="223">
        <v>10168</v>
      </c>
      <c r="C203" s="223"/>
      <c r="D203" s="223"/>
      <c r="E203" s="223"/>
      <c r="F203" s="224"/>
      <c r="G203" s="223">
        <v>7117.6</v>
      </c>
      <c r="H203" s="223">
        <v>22923.03</v>
      </c>
      <c r="I203" s="223">
        <v>14235.2</v>
      </c>
      <c r="J203" s="224">
        <f t="shared" si="8"/>
        <v>7117.6</v>
      </c>
      <c r="K203" s="225">
        <f t="shared" si="10"/>
        <v>711.76</v>
      </c>
      <c r="L203" s="231">
        <f t="shared" si="9"/>
        <v>800</v>
      </c>
    </row>
    <row r="204" spans="1:27" s="45" customFormat="1" ht="20.399999999999999" customHeight="1" thickBot="1" x14ac:dyDescent="0.35">
      <c r="A204" s="237">
        <v>900</v>
      </c>
      <c r="B204" s="223">
        <v>11423.51</v>
      </c>
      <c r="C204" s="223"/>
      <c r="D204" s="223"/>
      <c r="E204" s="223"/>
      <c r="F204" s="224"/>
      <c r="G204" s="223">
        <v>7996.45</v>
      </c>
      <c r="H204" s="223">
        <v>25753.48</v>
      </c>
      <c r="I204" s="223">
        <v>15992.91</v>
      </c>
      <c r="J204" s="224">
        <f t="shared" si="8"/>
        <v>7996.45</v>
      </c>
      <c r="K204" s="225">
        <f t="shared" si="10"/>
        <v>799.65</v>
      </c>
      <c r="L204" s="226">
        <f t="shared" si="9"/>
        <v>900</v>
      </c>
    </row>
    <row r="205" spans="1:27" s="45" customFormat="1" ht="20.399999999999999" customHeight="1" thickBot="1" x14ac:dyDescent="0.35">
      <c r="A205" s="237">
        <v>1000</v>
      </c>
      <c r="B205" s="223">
        <v>12678.51</v>
      </c>
      <c r="C205" s="223"/>
      <c r="D205" s="223"/>
      <c r="E205" s="223"/>
      <c r="F205" s="224"/>
      <c r="G205" s="223">
        <v>8874.9500000000007</v>
      </c>
      <c r="H205" s="223">
        <v>28582.78</v>
      </c>
      <c r="I205" s="223">
        <v>17749.91</v>
      </c>
      <c r="J205" s="224">
        <f t="shared" si="8"/>
        <v>8874.9500000000007</v>
      </c>
      <c r="K205" s="225">
        <f t="shared" si="10"/>
        <v>887.5</v>
      </c>
      <c r="L205" s="226">
        <f t="shared" si="9"/>
        <v>1000</v>
      </c>
    </row>
    <row r="206" spans="1:27" s="259" customFormat="1" ht="20.399999999999999" customHeight="1" x14ac:dyDescent="0.25">
      <c r="A206" s="258"/>
      <c r="B206" s="260"/>
      <c r="C206" s="260"/>
      <c r="D206" s="260"/>
      <c r="E206" s="260"/>
      <c r="F206" s="258"/>
      <c r="G206" s="260"/>
      <c r="H206" s="260"/>
      <c r="I206" s="260"/>
      <c r="J206" s="258"/>
      <c r="K206" s="258"/>
    </row>
    <row r="207" spans="1:27" x14ac:dyDescent="0.25">
      <c r="B207" s="261"/>
      <c r="C207" s="261"/>
      <c r="D207" s="261"/>
      <c r="E207" s="261"/>
      <c r="G207" s="261"/>
      <c r="H207" s="261"/>
      <c r="I207" s="261"/>
    </row>
  </sheetData>
  <sheetProtection algorithmName="SHA-512" hashValue="X6vlEvLMX4wmrEBIg6LSWbf6JpWZL4uy4hu9YotN6x7MJ2bRXr8LTQrkBSxFMDRoB488C/gwNalId1IAv+jGQQ==" saltValue="jGlE7ODXQ0iz++FyAWhTVA==" spinCount="100000" sheet="1" objects="1" scenarios="1"/>
  <mergeCells count="20">
    <mergeCell ref="E79:G79"/>
    <mergeCell ref="J79:K79"/>
    <mergeCell ref="I80:J80"/>
    <mergeCell ref="B12:E12"/>
    <mergeCell ref="A22:D22"/>
    <mergeCell ref="E22:H22"/>
    <mergeCell ref="A23:C23"/>
    <mergeCell ref="E23:G23"/>
    <mergeCell ref="B10:E10"/>
    <mergeCell ref="C1:G1"/>
    <mergeCell ref="A2:C2"/>
    <mergeCell ref="D2:H2"/>
    <mergeCell ref="K2:L2"/>
    <mergeCell ref="B3:E3"/>
    <mergeCell ref="B4:E4"/>
    <mergeCell ref="B5:E5"/>
    <mergeCell ref="B6:E6"/>
    <mergeCell ref="B7:E7"/>
    <mergeCell ref="B8:E8"/>
    <mergeCell ref="B9:E9"/>
  </mergeCells>
  <pageMargins left="0.70866141732283472" right="0.70866141732283472" top="0.74803149606299213" bottom="0.74803149606299213" header="0.31496062992125984" footer="0.31496062992125984"/>
  <pageSetup paperSize="9" scale="99" orientation="portrait" verticalDpi="0" r:id="rId1"/>
  <headerFooter>
    <oddFooter xml:space="preserve">&amp;C ntn </oddFooter>
  </headerFooter>
  <rowBreaks count="4" manualBreakCount="4">
    <brk id="101" max="7" man="1"/>
    <brk id="126" max="7" man="1"/>
    <brk id="151" max="7" man="1"/>
    <brk id="176" max="7" man="1"/>
  </rowBreaks>
  <colBreaks count="1" manualBreakCount="1">
    <brk id="8" max="153" man="1"/>
  </colBreaks>
  <ignoredErrors>
    <ignoredError sqref="F112 F113:F141 F142:F162 F163:F166 F172:F173 F182:F190 F174:F180 F167:F170 F107:F110"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E74D0-13E6-49D8-B180-8A9AF236C367}">
  <sheetPr>
    <tabColor rgb="FF66CCFF"/>
  </sheetPr>
  <dimension ref="A1:U44"/>
  <sheetViews>
    <sheetView workbookViewId="0">
      <selection activeCell="U11" sqref="U11"/>
    </sheetView>
  </sheetViews>
  <sheetFormatPr defaultRowHeight="14.4" x14ac:dyDescent="0.3"/>
  <cols>
    <col min="1" max="1" width="2.33203125" customWidth="1"/>
    <col min="2" max="2" width="10.33203125" customWidth="1"/>
    <col min="3" max="3" width="9.6640625" style="112" customWidth="1"/>
    <col min="4" max="4" width="3.5546875" customWidth="1"/>
    <col min="5" max="5" width="12" style="112" customWidth="1"/>
    <col min="6" max="6" width="10.33203125" customWidth="1"/>
    <col min="7" max="7" width="3.5546875" customWidth="1"/>
    <col min="8" max="8" width="11.44140625" customWidth="1"/>
    <col min="9" max="9" width="8.6640625" customWidth="1"/>
    <col min="10" max="10" width="5" customWidth="1"/>
    <col min="11" max="11" width="11.109375" customWidth="1"/>
    <col min="12" max="12" width="8.5546875" customWidth="1"/>
    <col min="13" max="13" width="4" customWidth="1"/>
    <col min="14" max="14" width="11.44140625" customWidth="1"/>
    <col min="15" max="15" width="9.6640625" customWidth="1"/>
    <col min="16" max="16" width="3.88671875" customWidth="1"/>
    <col min="17" max="17" width="11.33203125" customWidth="1"/>
    <col min="19" max="19" width="4.33203125" customWidth="1"/>
    <col min="20" max="20" width="11.44140625" customWidth="1"/>
    <col min="21" max="21" width="11.6640625" style="156" customWidth="1"/>
  </cols>
  <sheetData>
    <row r="1" spans="1:21" ht="15" thickBot="1" x14ac:dyDescent="0.35">
      <c r="E1" s="139" t="s">
        <v>3249</v>
      </c>
      <c r="F1" s="172" t="s">
        <v>3424</v>
      </c>
      <c r="G1" s="141" t="s">
        <v>3259</v>
      </c>
      <c r="H1" s="143">
        <v>44767</v>
      </c>
      <c r="I1" s="140" t="s">
        <v>3261</v>
      </c>
      <c r="J1" s="141" t="s">
        <v>3259</v>
      </c>
      <c r="K1" s="142"/>
    </row>
    <row r="2" spans="1:21" ht="15" thickBot="1" x14ac:dyDescent="0.35"/>
    <row r="3" spans="1:21" ht="16.2" thickBot="1" x14ac:dyDescent="0.35">
      <c r="H3" s="217" t="s">
        <v>3256</v>
      </c>
      <c r="I3" s="134"/>
      <c r="J3" s="118"/>
      <c r="N3" s="137" t="s">
        <v>3260</v>
      </c>
      <c r="O3" s="138"/>
      <c r="Q3" s="120" t="s">
        <v>3246</v>
      </c>
      <c r="R3" s="121"/>
    </row>
    <row r="4" spans="1:21" ht="15" thickBot="1" x14ac:dyDescent="0.35">
      <c r="B4" s="167"/>
      <c r="C4" s="131"/>
      <c r="D4" s="168"/>
      <c r="H4" s="132" t="s">
        <v>3254</v>
      </c>
      <c r="I4" s="131">
        <v>126</v>
      </c>
      <c r="J4" s="135" t="s">
        <v>3258</v>
      </c>
      <c r="N4" s="151">
        <v>137</v>
      </c>
      <c r="O4" s="152" t="s">
        <v>3248</v>
      </c>
      <c r="Q4" s="153">
        <v>10</v>
      </c>
      <c r="R4" s="122" t="s">
        <v>3247</v>
      </c>
    </row>
    <row r="5" spans="1:21" ht="19.95" customHeight="1" thickBot="1" x14ac:dyDescent="0.35">
      <c r="B5" s="169" t="s">
        <v>3252</v>
      </c>
      <c r="C5" s="170">
        <v>1</v>
      </c>
      <c r="D5" s="171" t="s">
        <v>3253</v>
      </c>
      <c r="H5" s="130" t="s">
        <v>3255</v>
      </c>
      <c r="I5" s="133">
        <v>1.2</v>
      </c>
      <c r="J5" s="136" t="s">
        <v>3257</v>
      </c>
    </row>
    <row r="9" spans="1:21" ht="21.6" customHeight="1" thickBot="1" x14ac:dyDescent="0.35">
      <c r="A9" s="114"/>
      <c r="B9" s="114"/>
      <c r="C9" s="123"/>
      <c r="D9" s="114"/>
      <c r="E9" s="123"/>
      <c r="F9" s="114"/>
      <c r="G9" s="114"/>
      <c r="H9" s="387" t="s">
        <v>3262</v>
      </c>
      <c r="I9" s="387"/>
      <c r="J9" s="387"/>
      <c r="K9" s="387"/>
      <c r="L9" s="114"/>
      <c r="M9" s="114"/>
      <c r="N9" s="114"/>
      <c r="O9" s="114"/>
      <c r="P9" s="114"/>
      <c r="Q9" s="114"/>
      <c r="R9" s="114"/>
      <c r="S9" s="114"/>
      <c r="T9" s="114"/>
      <c r="U9" s="157"/>
    </row>
    <row r="10" spans="1:21" ht="22.95" customHeight="1" thickBot="1" x14ac:dyDescent="0.35">
      <c r="A10" s="114"/>
      <c r="B10" s="385" t="s">
        <v>3238</v>
      </c>
      <c r="C10" s="386"/>
      <c r="D10" s="114"/>
      <c r="E10" s="385" t="s">
        <v>3243</v>
      </c>
      <c r="F10" s="386"/>
      <c r="G10" s="114"/>
      <c r="H10" s="116" t="s">
        <v>3243</v>
      </c>
      <c r="I10" s="118"/>
      <c r="J10" s="114"/>
      <c r="K10" s="117" t="s">
        <v>3243</v>
      </c>
      <c r="L10" s="118"/>
      <c r="M10" s="114"/>
      <c r="N10" s="117" t="s">
        <v>3243</v>
      </c>
      <c r="O10" s="118"/>
      <c r="P10" s="114"/>
      <c r="Q10" s="117" t="s">
        <v>3243</v>
      </c>
      <c r="R10" s="118"/>
      <c r="S10" s="114"/>
      <c r="T10" s="117" t="s">
        <v>3243</v>
      </c>
      <c r="U10" s="158"/>
    </row>
    <row r="11" spans="1:21" s="162" customFormat="1" ht="28.95" customHeight="1" x14ac:dyDescent="0.3">
      <c r="A11" s="161"/>
      <c r="B11" s="163" t="s">
        <v>3235</v>
      </c>
      <c r="C11" s="155">
        <v>237.37</v>
      </c>
      <c r="D11" s="161"/>
      <c r="E11" s="164" t="s">
        <v>3239</v>
      </c>
      <c r="F11" s="155">
        <v>62575</v>
      </c>
      <c r="G11" s="161"/>
      <c r="H11" s="164" t="s">
        <v>3244</v>
      </c>
      <c r="I11" s="155">
        <v>65720</v>
      </c>
      <c r="J11" s="161"/>
      <c r="K11" s="164" t="s">
        <v>3240</v>
      </c>
      <c r="L11" s="155">
        <v>61000</v>
      </c>
      <c r="M11" s="161"/>
      <c r="N11" s="164" t="s">
        <v>3241</v>
      </c>
      <c r="O11" s="155">
        <v>6000</v>
      </c>
      <c r="P11" s="161"/>
      <c r="Q11" s="164" t="s">
        <v>3245</v>
      </c>
      <c r="R11" s="155">
        <v>59411</v>
      </c>
      <c r="S11" s="161"/>
      <c r="T11" s="164" t="s">
        <v>3250</v>
      </c>
      <c r="U11" s="155">
        <v>12</v>
      </c>
    </row>
    <row r="12" spans="1:21" s="113" customFormat="1" ht="24.6" customHeight="1" x14ac:dyDescent="0.3">
      <c r="A12" s="115"/>
      <c r="B12" s="113" t="s">
        <v>3236</v>
      </c>
      <c r="C12" s="129">
        <v>216.18</v>
      </c>
      <c r="D12" s="115"/>
      <c r="E12" s="124"/>
      <c r="G12" s="115"/>
      <c r="J12" s="115"/>
      <c r="M12" s="115"/>
      <c r="P12" s="115"/>
      <c r="S12" s="115"/>
      <c r="U12" s="156"/>
    </row>
    <row r="13" spans="1:21" s="113" customFormat="1" ht="15.6" customHeight="1" x14ac:dyDescent="0.3">
      <c r="A13" s="115"/>
      <c r="B13" s="115"/>
      <c r="C13" s="144"/>
      <c r="D13" s="115"/>
      <c r="E13" s="145"/>
      <c r="F13" s="115"/>
      <c r="G13" s="115"/>
      <c r="H13" s="115"/>
      <c r="I13" s="115"/>
      <c r="J13" s="115"/>
      <c r="K13" s="115"/>
      <c r="L13" s="115"/>
      <c r="M13" s="115"/>
      <c r="N13" s="115"/>
      <c r="O13" s="115"/>
      <c r="P13" s="115"/>
      <c r="Q13" s="115"/>
      <c r="R13" s="115"/>
      <c r="S13" s="115"/>
      <c r="T13" s="115"/>
      <c r="U13" s="157"/>
    </row>
    <row r="14" spans="1:21" s="113" customFormat="1" ht="16.2" customHeight="1" x14ac:dyDescent="0.3">
      <c r="C14" s="129"/>
      <c r="E14" s="124"/>
      <c r="U14" s="156"/>
    </row>
    <row r="15" spans="1:21" s="113" customFormat="1" ht="22.2" customHeight="1" x14ac:dyDescent="0.3">
      <c r="A15" s="146"/>
      <c r="B15" s="146"/>
      <c r="C15" s="147"/>
      <c r="D15" s="146"/>
      <c r="E15" s="148"/>
      <c r="F15" s="146"/>
      <c r="G15" s="146"/>
      <c r="H15" s="150" t="s">
        <v>3263</v>
      </c>
      <c r="I15" s="150"/>
      <c r="J15" s="150"/>
      <c r="K15" s="150"/>
      <c r="L15" s="150"/>
      <c r="M15" s="150"/>
      <c r="N15" s="150"/>
      <c r="O15" s="146"/>
      <c r="P15" s="146"/>
      <c r="Q15" s="146"/>
      <c r="R15" s="146"/>
      <c r="S15" s="146"/>
      <c r="T15" s="146"/>
      <c r="U15" s="159"/>
    </row>
    <row r="16" spans="1:21" s="154" customFormat="1" ht="32.4" customHeight="1" x14ac:dyDescent="0.3">
      <c r="A16" s="149"/>
      <c r="B16" s="163" t="s">
        <v>3235</v>
      </c>
      <c r="C16" s="165">
        <v>237.37</v>
      </c>
      <c r="D16" s="160"/>
      <c r="E16" s="164" t="s">
        <v>3239</v>
      </c>
      <c r="F16" s="165">
        <v>62575</v>
      </c>
      <c r="G16" s="160"/>
      <c r="H16" s="164" t="s">
        <v>3244</v>
      </c>
      <c r="I16" s="165">
        <v>65720</v>
      </c>
      <c r="J16" s="160"/>
      <c r="K16" s="164" t="s">
        <v>3240</v>
      </c>
      <c r="L16" s="165">
        <v>61000</v>
      </c>
      <c r="M16" s="160"/>
      <c r="N16" s="164" t="s">
        <v>3241</v>
      </c>
      <c r="O16" s="165">
        <v>6000</v>
      </c>
      <c r="P16" s="160"/>
      <c r="Q16" s="164" t="s">
        <v>3245</v>
      </c>
      <c r="R16" s="165">
        <v>59411</v>
      </c>
      <c r="S16" s="160"/>
      <c r="T16" s="164" t="s">
        <v>3250</v>
      </c>
      <c r="U16" s="165">
        <v>12</v>
      </c>
    </row>
    <row r="17" spans="1:21" s="113" customFormat="1" ht="24.6" customHeight="1" x14ac:dyDescent="0.3">
      <c r="A17" s="146"/>
      <c r="B17" s="113" t="s">
        <v>3236</v>
      </c>
      <c r="C17" s="166">
        <v>216.18</v>
      </c>
      <c r="D17" s="146"/>
      <c r="E17" s="124"/>
      <c r="G17" s="146"/>
      <c r="J17" s="146"/>
      <c r="M17" s="146"/>
      <c r="P17" s="146"/>
      <c r="S17" s="146"/>
      <c r="U17" s="156"/>
    </row>
    <row r="18" spans="1:21" s="113" customFormat="1" ht="19.95" customHeight="1" x14ac:dyDescent="0.3">
      <c r="A18" s="146"/>
      <c r="B18" s="146"/>
      <c r="C18" s="147"/>
      <c r="D18" s="146"/>
      <c r="E18" s="148"/>
      <c r="F18" s="146"/>
      <c r="G18" s="146"/>
      <c r="H18" s="146"/>
      <c r="I18" s="146"/>
      <c r="J18" s="146"/>
      <c r="K18" s="146"/>
      <c r="L18" s="146"/>
      <c r="M18" s="146"/>
      <c r="N18" s="146"/>
      <c r="O18" s="146"/>
      <c r="P18" s="146"/>
      <c r="Q18" s="146"/>
      <c r="R18" s="146"/>
      <c r="S18" s="146"/>
      <c r="T18" s="146"/>
      <c r="U18" s="159"/>
    </row>
    <row r="19" spans="1:21" s="113" customFormat="1" ht="12.6" customHeight="1" x14ac:dyDescent="0.3">
      <c r="C19" s="129"/>
      <c r="E19" s="124"/>
      <c r="U19" s="156"/>
    </row>
    <row r="20" spans="1:21" ht="18.600000000000001" customHeight="1" x14ac:dyDescent="0.3">
      <c r="A20" s="114"/>
      <c r="B20" s="114" t="s">
        <v>3242</v>
      </c>
      <c r="C20" s="123"/>
      <c r="D20" s="114"/>
      <c r="E20" s="123" t="s">
        <v>3242</v>
      </c>
      <c r="F20" s="114"/>
      <c r="G20" s="114"/>
      <c r="H20" s="114" t="s">
        <v>3242</v>
      </c>
      <c r="I20" s="114"/>
      <c r="J20" s="114"/>
      <c r="K20" s="114" t="s">
        <v>3242</v>
      </c>
      <c r="L20" s="114"/>
      <c r="M20" s="114"/>
      <c r="N20" s="114" t="s">
        <v>3242</v>
      </c>
      <c r="O20" s="114"/>
      <c r="P20" s="114"/>
      <c r="Q20" s="114" t="s">
        <v>3242</v>
      </c>
      <c r="R20" s="114"/>
      <c r="S20" s="114"/>
      <c r="T20" s="114" t="s">
        <v>3242</v>
      </c>
      <c r="U20" s="157"/>
    </row>
    <row r="21" spans="1:21" ht="20.399999999999999" customHeight="1" x14ac:dyDescent="0.3">
      <c r="A21" s="114"/>
      <c r="B21" s="111">
        <v>44355</v>
      </c>
      <c r="D21" s="114"/>
      <c r="E21" s="125">
        <v>44355</v>
      </c>
      <c r="G21" s="114"/>
      <c r="H21" s="125">
        <v>44355</v>
      </c>
      <c r="J21" s="114"/>
      <c r="K21" s="111">
        <v>44355</v>
      </c>
      <c r="M21" s="114"/>
      <c r="N21" s="111">
        <v>44355</v>
      </c>
      <c r="P21" s="114"/>
      <c r="Q21" s="125">
        <v>44204</v>
      </c>
      <c r="R21" s="112"/>
      <c r="S21" s="114"/>
      <c r="T21" s="119">
        <v>44562</v>
      </c>
      <c r="U21" s="156">
        <v>18</v>
      </c>
    </row>
    <row r="22" spans="1:21" ht="16.95" customHeight="1" x14ac:dyDescent="0.3">
      <c r="A22" s="114"/>
      <c r="B22" t="s">
        <v>3237</v>
      </c>
      <c r="D22" s="114"/>
      <c r="E22" s="112" t="s">
        <v>3237</v>
      </c>
      <c r="G22" s="114"/>
      <c r="H22" t="s">
        <v>3237</v>
      </c>
      <c r="J22" s="114"/>
      <c r="K22" t="s">
        <v>3237</v>
      </c>
      <c r="M22" s="114"/>
      <c r="N22" t="s">
        <v>3237</v>
      </c>
      <c r="P22" s="114"/>
      <c r="Q22" s="112" t="s">
        <v>3264</v>
      </c>
      <c r="R22" s="112"/>
      <c r="S22" s="114"/>
      <c r="T22" t="s">
        <v>3237</v>
      </c>
    </row>
    <row r="23" spans="1:21" x14ac:dyDescent="0.3">
      <c r="A23" s="114"/>
      <c r="D23" s="114"/>
      <c r="G23" s="114"/>
      <c r="J23" s="114"/>
      <c r="M23" s="114"/>
      <c r="P23" s="114"/>
      <c r="Q23" s="125">
        <v>44205</v>
      </c>
      <c r="R23" s="112"/>
      <c r="S23" s="114"/>
    </row>
    <row r="24" spans="1:21" x14ac:dyDescent="0.3">
      <c r="A24" s="114"/>
      <c r="D24" s="114"/>
      <c r="G24" s="114"/>
      <c r="J24" s="114"/>
      <c r="M24" s="114"/>
      <c r="P24" s="114"/>
      <c r="Q24" s="112" t="s">
        <v>3265</v>
      </c>
      <c r="R24" s="112"/>
      <c r="S24" s="114"/>
    </row>
    <row r="25" spans="1:21" x14ac:dyDescent="0.3">
      <c r="A25" s="114"/>
      <c r="D25" s="114"/>
      <c r="G25" s="114"/>
      <c r="J25" s="114"/>
      <c r="M25" s="114"/>
      <c r="P25" s="114"/>
      <c r="Q25" s="125">
        <v>44206</v>
      </c>
      <c r="R25" s="112"/>
      <c r="S25" s="114"/>
    </row>
    <row r="26" spans="1:21" x14ac:dyDescent="0.3">
      <c r="A26" s="114"/>
      <c r="D26" s="114"/>
      <c r="G26" s="114"/>
      <c r="J26" s="114"/>
      <c r="M26" s="114"/>
      <c r="P26" s="114"/>
      <c r="Q26" s="112" t="s">
        <v>3266</v>
      </c>
      <c r="R26" s="112"/>
      <c r="S26" s="114"/>
    </row>
    <row r="27" spans="1:21" x14ac:dyDescent="0.3">
      <c r="A27" s="114"/>
      <c r="D27" s="114"/>
      <c r="G27" s="114"/>
      <c r="J27" s="114"/>
      <c r="M27" s="114"/>
      <c r="P27" s="114"/>
      <c r="Q27" s="125">
        <v>44207</v>
      </c>
      <c r="R27" s="112"/>
      <c r="S27" s="114"/>
    </row>
    <row r="28" spans="1:21" x14ac:dyDescent="0.3">
      <c r="A28" s="114"/>
      <c r="D28" s="114"/>
      <c r="G28" s="114"/>
      <c r="J28" s="114"/>
      <c r="M28" s="114"/>
      <c r="P28" s="114"/>
      <c r="Q28" s="112" t="s">
        <v>3267</v>
      </c>
      <c r="R28" s="112"/>
      <c r="S28" s="114"/>
    </row>
    <row r="29" spans="1:21" x14ac:dyDescent="0.3">
      <c r="A29" s="114"/>
      <c r="D29" s="114"/>
      <c r="G29" s="114"/>
      <c r="J29" s="114"/>
      <c r="M29" s="114"/>
      <c r="P29" s="114"/>
      <c r="Q29" s="125">
        <v>44208</v>
      </c>
      <c r="R29" s="112"/>
      <c r="S29" s="114"/>
    </row>
    <row r="30" spans="1:21" x14ac:dyDescent="0.3">
      <c r="A30" s="114"/>
      <c r="D30" s="114"/>
      <c r="G30" s="114"/>
      <c r="J30" s="114"/>
      <c r="M30" s="114"/>
      <c r="P30" s="114"/>
      <c r="Q30" s="112" t="s">
        <v>3268</v>
      </c>
      <c r="R30" s="112"/>
      <c r="S30" s="114"/>
    </row>
    <row r="31" spans="1:21" x14ac:dyDescent="0.3">
      <c r="A31" s="114"/>
      <c r="D31" s="114"/>
      <c r="G31" s="114"/>
      <c r="J31" s="114"/>
      <c r="M31" s="114"/>
      <c r="P31" s="114"/>
      <c r="Q31" s="125">
        <v>44562</v>
      </c>
      <c r="R31" s="112">
        <v>41530</v>
      </c>
      <c r="S31" s="114"/>
    </row>
    <row r="32" spans="1:21" x14ac:dyDescent="0.3">
      <c r="A32" s="114"/>
      <c r="D32" s="114"/>
      <c r="G32" s="114"/>
      <c r="J32" s="114"/>
      <c r="M32" s="114"/>
      <c r="P32" s="114"/>
      <c r="Q32" s="112" t="s">
        <v>3269</v>
      </c>
      <c r="R32" s="112"/>
      <c r="S32" s="114"/>
    </row>
    <row r="33" spans="1:19" x14ac:dyDescent="0.3">
      <c r="A33" s="114"/>
      <c r="D33" s="114"/>
      <c r="G33" s="114"/>
      <c r="J33" s="114"/>
      <c r="M33" s="114"/>
      <c r="P33" s="114"/>
      <c r="Q33" s="125">
        <v>44563</v>
      </c>
      <c r="R33" s="112"/>
      <c r="S33" s="114"/>
    </row>
    <row r="34" spans="1:19" x14ac:dyDescent="0.3">
      <c r="Q34" s="112" t="s">
        <v>3270</v>
      </c>
      <c r="R34" s="112"/>
    </row>
    <row r="35" spans="1:19" x14ac:dyDescent="0.3">
      <c r="Q35" s="125">
        <v>44564</v>
      </c>
      <c r="R35" s="112"/>
    </row>
    <row r="36" spans="1:19" x14ac:dyDescent="0.3">
      <c r="Q36" s="112" t="s">
        <v>3271</v>
      </c>
      <c r="R36" s="112"/>
    </row>
    <row r="37" spans="1:19" x14ac:dyDescent="0.3">
      <c r="Q37" s="125">
        <v>44565</v>
      </c>
      <c r="R37" s="112"/>
    </row>
    <row r="38" spans="1:19" x14ac:dyDescent="0.3">
      <c r="Q38" s="112" t="s">
        <v>3272</v>
      </c>
      <c r="R38" s="112"/>
    </row>
    <row r="39" spans="1:19" x14ac:dyDescent="0.3">
      <c r="Q39" s="125">
        <v>44566</v>
      </c>
      <c r="R39" s="112"/>
    </row>
    <row r="40" spans="1:19" x14ac:dyDescent="0.3">
      <c r="Q40" s="112" t="s">
        <v>3273</v>
      </c>
      <c r="R40" s="112"/>
    </row>
    <row r="41" spans="1:19" x14ac:dyDescent="0.3">
      <c r="Q41" s="125">
        <v>44567</v>
      </c>
      <c r="R41" s="112"/>
    </row>
    <row r="42" spans="1:19" x14ac:dyDescent="0.3">
      <c r="Q42" s="112" t="s">
        <v>3274</v>
      </c>
      <c r="R42" s="112"/>
    </row>
    <row r="43" spans="1:19" x14ac:dyDescent="0.3">
      <c r="Q43" s="125">
        <v>44568</v>
      </c>
      <c r="R43" s="112"/>
    </row>
    <row r="44" spans="1:19" x14ac:dyDescent="0.3">
      <c r="Q44" s="112" t="s">
        <v>3275</v>
      </c>
      <c r="R44" s="112"/>
    </row>
  </sheetData>
  <mergeCells count="3">
    <mergeCell ref="B10:C10"/>
    <mergeCell ref="E10:F10"/>
    <mergeCell ref="H9:K9"/>
  </mergeCell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90F02-1C0F-4E25-9A74-74526F2B73E8}">
  <sheetPr>
    <tabColor rgb="FFFFFFCC"/>
  </sheetPr>
  <dimension ref="A1:U137"/>
  <sheetViews>
    <sheetView zoomScaleNormal="100" workbookViewId="0">
      <selection activeCell="D6" sqref="D6"/>
    </sheetView>
  </sheetViews>
  <sheetFormatPr defaultRowHeight="14.4" x14ac:dyDescent="0.3"/>
  <cols>
    <col min="1" max="1" width="8.88671875" style="112"/>
    <col min="2" max="2" width="52.5546875" customWidth="1"/>
    <col min="3" max="3" width="18.5546875" style="112" customWidth="1"/>
    <col min="4" max="4" width="16.44140625" style="200" customWidth="1"/>
  </cols>
  <sheetData>
    <row r="1" spans="1:21" ht="41.4" customHeight="1" x14ac:dyDescent="0.3">
      <c r="B1" s="388" t="s">
        <v>5890</v>
      </c>
      <c r="C1" s="388"/>
      <c r="D1" s="388"/>
      <c r="E1" s="177"/>
      <c r="F1" s="177"/>
      <c r="G1" s="177"/>
      <c r="H1" s="177"/>
      <c r="I1" s="177"/>
      <c r="J1" s="177"/>
      <c r="K1" s="177"/>
      <c r="L1" s="177"/>
      <c r="M1" s="177"/>
      <c r="N1" s="177"/>
      <c r="O1" s="173"/>
      <c r="P1" s="173"/>
      <c r="Q1" s="173"/>
      <c r="R1" s="173"/>
      <c r="S1" s="173"/>
      <c r="T1" s="173"/>
      <c r="U1" s="173"/>
    </row>
    <row r="2" spans="1:21" s="168" customFormat="1" ht="25.95" customHeight="1" x14ac:dyDescent="0.3">
      <c r="A2" s="216" t="s">
        <v>3412</v>
      </c>
      <c r="B2" s="212" t="s">
        <v>3410</v>
      </c>
      <c r="C2" s="213" t="s">
        <v>3411</v>
      </c>
      <c r="D2" s="213" t="s">
        <v>3398</v>
      </c>
      <c r="E2" s="214"/>
      <c r="F2" s="214"/>
      <c r="G2" s="214"/>
      <c r="H2" s="214"/>
      <c r="I2" s="214"/>
      <c r="J2" s="214"/>
      <c r="K2" s="214"/>
      <c r="L2" s="214"/>
      <c r="M2" s="214"/>
      <c r="N2" s="214"/>
      <c r="O2" s="214"/>
      <c r="P2" s="214"/>
      <c r="Q2" s="214"/>
      <c r="R2" s="214"/>
      <c r="S2" s="214"/>
      <c r="T2" s="214"/>
      <c r="U2" s="215"/>
    </row>
    <row r="3" spans="1:21" s="168" customFormat="1" x14ac:dyDescent="0.3">
      <c r="A3" s="207">
        <v>1</v>
      </c>
      <c r="B3" s="207">
        <v>2</v>
      </c>
      <c r="C3" s="207">
        <v>3</v>
      </c>
      <c r="D3" s="201">
        <v>4</v>
      </c>
      <c r="E3" s="208"/>
      <c r="F3" s="208"/>
      <c r="G3" s="208"/>
      <c r="H3" s="208"/>
      <c r="I3" s="208"/>
      <c r="J3" s="208"/>
      <c r="K3" s="208"/>
      <c r="L3" s="208"/>
      <c r="M3" s="208"/>
      <c r="N3" s="208"/>
      <c r="O3" s="208"/>
      <c r="P3" s="208"/>
      <c r="Q3" s="208"/>
      <c r="R3" s="208"/>
      <c r="S3" s="208"/>
      <c r="T3" s="208"/>
      <c r="U3" s="209"/>
    </row>
    <row r="4" spans="1:21" ht="22.95" customHeight="1" x14ac:dyDescent="0.3">
      <c r="A4" s="196"/>
      <c r="B4" s="184" t="s">
        <v>3400</v>
      </c>
      <c r="C4" s="196"/>
      <c r="D4" s="202"/>
      <c r="E4" s="185"/>
      <c r="F4" s="185"/>
      <c r="G4" s="185"/>
      <c r="H4" s="185"/>
      <c r="I4" s="185"/>
      <c r="J4" s="185"/>
      <c r="K4" s="185"/>
      <c r="L4" s="185"/>
      <c r="M4" s="185"/>
      <c r="N4" s="185"/>
      <c r="O4" s="185"/>
      <c r="P4" s="185"/>
      <c r="Q4" s="185"/>
      <c r="R4" s="185"/>
      <c r="S4" s="185"/>
      <c r="T4" s="185"/>
      <c r="U4" s="183"/>
    </row>
    <row r="5" spans="1:21" ht="30.6" customHeight="1" x14ac:dyDescent="0.3">
      <c r="A5" s="175">
        <v>1</v>
      </c>
      <c r="B5" s="179" t="s">
        <v>3276</v>
      </c>
      <c r="C5" s="174" t="s">
        <v>3277</v>
      </c>
      <c r="D5" s="210">
        <v>3770</v>
      </c>
      <c r="E5" s="180"/>
      <c r="F5" s="180"/>
      <c r="G5" s="180"/>
      <c r="H5" s="180"/>
      <c r="I5" s="180"/>
      <c r="J5" s="180"/>
      <c r="K5" s="180"/>
      <c r="L5" s="180"/>
      <c r="M5" s="180"/>
      <c r="N5" s="180"/>
      <c r="O5" s="180"/>
      <c r="P5" s="180"/>
      <c r="Q5" s="180"/>
      <c r="R5" s="180"/>
      <c r="S5" s="180"/>
      <c r="T5" s="180"/>
      <c r="U5" s="181"/>
    </row>
    <row r="6" spans="1:21" ht="21" customHeight="1" x14ac:dyDescent="0.3">
      <c r="A6" s="196"/>
      <c r="B6" s="211" t="s">
        <v>3401</v>
      </c>
      <c r="C6" s="196"/>
      <c r="D6" s="203"/>
      <c r="E6" s="185"/>
      <c r="F6" s="185"/>
      <c r="G6" s="185"/>
      <c r="H6" s="185"/>
      <c r="I6" s="185"/>
      <c r="J6" s="185"/>
      <c r="K6" s="185"/>
      <c r="L6" s="185"/>
      <c r="M6" s="185"/>
      <c r="N6" s="185"/>
      <c r="O6" s="185"/>
      <c r="P6" s="185"/>
      <c r="Q6" s="185"/>
      <c r="R6" s="185"/>
      <c r="S6" s="185"/>
      <c r="T6" s="185"/>
      <c r="U6" s="183"/>
    </row>
    <row r="7" spans="1:21" ht="14.4" customHeight="1" x14ac:dyDescent="0.3">
      <c r="A7" s="175">
        <v>2</v>
      </c>
      <c r="B7" s="179" t="s">
        <v>3278</v>
      </c>
      <c r="C7" s="174" t="s">
        <v>3277</v>
      </c>
      <c r="D7" s="203">
        <v>2600</v>
      </c>
      <c r="E7" s="180"/>
      <c r="F7" s="180"/>
      <c r="G7" s="180"/>
      <c r="H7" s="180"/>
      <c r="I7" s="180"/>
      <c r="J7" s="180"/>
      <c r="K7" s="180"/>
      <c r="L7" s="180"/>
      <c r="M7" s="180"/>
      <c r="N7" s="180"/>
      <c r="O7" s="180"/>
      <c r="P7" s="180"/>
      <c r="Q7" s="180"/>
      <c r="R7" s="180"/>
      <c r="S7" s="180"/>
      <c r="T7" s="180"/>
      <c r="U7" s="181"/>
    </row>
    <row r="8" spans="1:21" ht="14.4" customHeight="1" x14ac:dyDescent="0.3">
      <c r="A8" s="175">
        <v>3</v>
      </c>
      <c r="B8" s="179" t="s">
        <v>3279</v>
      </c>
      <c r="C8" s="174" t="s">
        <v>3277</v>
      </c>
      <c r="D8" s="210">
        <v>690</v>
      </c>
      <c r="E8" s="180"/>
      <c r="F8" s="180"/>
      <c r="G8" s="180"/>
      <c r="H8" s="180"/>
      <c r="I8" s="180"/>
      <c r="J8" s="180"/>
      <c r="K8" s="180"/>
      <c r="L8" s="180"/>
      <c r="M8" s="180"/>
      <c r="N8" s="180"/>
      <c r="O8" s="180"/>
      <c r="P8" s="180"/>
      <c r="Q8" s="180"/>
      <c r="R8" s="180"/>
      <c r="S8" s="180"/>
      <c r="T8" s="180"/>
      <c r="U8" s="181"/>
    </row>
    <row r="9" spans="1:21" ht="14.4" customHeight="1" x14ac:dyDescent="0.3">
      <c r="A9" s="175">
        <v>4</v>
      </c>
      <c r="B9" s="179" t="s">
        <v>3280</v>
      </c>
      <c r="C9" s="174" t="s">
        <v>3277</v>
      </c>
      <c r="D9" s="203">
        <v>1170</v>
      </c>
      <c r="E9" s="180"/>
      <c r="F9" s="180"/>
      <c r="G9" s="180"/>
      <c r="H9" s="180"/>
      <c r="I9" s="180"/>
      <c r="J9" s="180"/>
      <c r="K9" s="180"/>
      <c r="L9" s="180"/>
      <c r="M9" s="180"/>
      <c r="N9" s="180"/>
      <c r="O9" s="180"/>
      <c r="P9" s="180"/>
      <c r="Q9" s="180"/>
      <c r="R9" s="180"/>
      <c r="S9" s="180"/>
      <c r="T9" s="180"/>
      <c r="U9" s="181"/>
    </row>
    <row r="10" spans="1:21" ht="14.4" customHeight="1" x14ac:dyDescent="0.3">
      <c r="A10" s="175">
        <v>5</v>
      </c>
      <c r="B10" s="179" t="s">
        <v>3281</v>
      </c>
      <c r="C10" s="174" t="s">
        <v>3277</v>
      </c>
      <c r="D10" s="203">
        <v>850</v>
      </c>
      <c r="E10" s="180"/>
      <c r="F10" s="180"/>
      <c r="G10" s="180"/>
      <c r="H10" s="180"/>
      <c r="I10" s="180"/>
      <c r="J10" s="180"/>
      <c r="K10" s="180"/>
      <c r="L10" s="180"/>
      <c r="M10" s="180"/>
      <c r="N10" s="180"/>
      <c r="O10" s="180"/>
      <c r="P10" s="180"/>
      <c r="Q10" s="180"/>
      <c r="R10" s="180"/>
      <c r="S10" s="180"/>
      <c r="T10" s="180"/>
      <c r="U10" s="181"/>
    </row>
    <row r="11" spans="1:21" ht="14.4" customHeight="1" x14ac:dyDescent="0.3">
      <c r="A11" s="175">
        <v>6</v>
      </c>
      <c r="B11" s="179" t="s">
        <v>3282</v>
      </c>
      <c r="C11" s="174" t="s">
        <v>3277</v>
      </c>
      <c r="D11" s="203">
        <v>745</v>
      </c>
      <c r="E11" s="180"/>
      <c r="F11" s="180"/>
      <c r="G11" s="180"/>
      <c r="H11" s="180"/>
      <c r="I11" s="180"/>
      <c r="J11" s="180"/>
      <c r="K11" s="180"/>
      <c r="L11" s="180"/>
      <c r="M11" s="180"/>
      <c r="N11" s="180"/>
      <c r="O11" s="180"/>
      <c r="P11" s="180"/>
      <c r="Q11" s="180"/>
      <c r="R11" s="180"/>
      <c r="S11" s="180"/>
      <c r="T11" s="180"/>
      <c r="U11" s="181"/>
    </row>
    <row r="12" spans="1:21" ht="14.4" customHeight="1" x14ac:dyDescent="0.3">
      <c r="A12" s="175">
        <v>7</v>
      </c>
      <c r="B12" s="179" t="s">
        <v>3283</v>
      </c>
      <c r="C12" s="174" t="s">
        <v>3277</v>
      </c>
      <c r="D12" s="203">
        <v>2495</v>
      </c>
      <c r="E12" s="180"/>
      <c r="F12" s="180"/>
      <c r="G12" s="180"/>
      <c r="H12" s="180"/>
      <c r="I12" s="180"/>
      <c r="J12" s="180"/>
      <c r="K12" s="180"/>
      <c r="L12" s="180"/>
      <c r="M12" s="180"/>
      <c r="N12" s="180"/>
      <c r="O12" s="180"/>
      <c r="P12" s="180"/>
      <c r="Q12" s="180"/>
      <c r="R12" s="180"/>
      <c r="S12" s="180"/>
      <c r="T12" s="180"/>
      <c r="U12" s="181"/>
    </row>
    <row r="13" spans="1:21" ht="21" customHeight="1" x14ac:dyDescent="0.3">
      <c r="A13" s="196"/>
      <c r="B13" s="211" t="s">
        <v>3402</v>
      </c>
      <c r="C13" s="196"/>
      <c r="D13" s="203"/>
      <c r="E13" s="185"/>
      <c r="F13" s="185"/>
      <c r="G13" s="185"/>
      <c r="H13" s="185"/>
      <c r="I13" s="185"/>
      <c r="J13" s="185"/>
      <c r="K13" s="185"/>
      <c r="L13" s="185"/>
      <c r="M13" s="185"/>
      <c r="N13" s="185"/>
      <c r="O13" s="185"/>
      <c r="P13" s="185"/>
      <c r="Q13" s="185"/>
      <c r="R13" s="185"/>
      <c r="S13" s="185"/>
      <c r="T13" s="185"/>
      <c r="U13" s="183"/>
    </row>
    <row r="14" spans="1:21" ht="14.4" customHeight="1" x14ac:dyDescent="0.3">
      <c r="A14" s="175">
        <v>8</v>
      </c>
      <c r="B14" s="186" t="s">
        <v>3284</v>
      </c>
      <c r="C14" s="174" t="s">
        <v>3277</v>
      </c>
      <c r="D14" s="203">
        <v>16250</v>
      </c>
      <c r="E14" s="180"/>
      <c r="F14" s="180"/>
      <c r="G14" s="180"/>
      <c r="H14" s="180"/>
      <c r="I14" s="180"/>
      <c r="J14" s="180"/>
      <c r="K14" s="180"/>
      <c r="L14" s="180"/>
      <c r="M14" s="180"/>
      <c r="N14" s="180"/>
      <c r="O14" s="180"/>
      <c r="P14" s="180"/>
      <c r="Q14" s="180"/>
      <c r="R14" s="180"/>
      <c r="S14" s="180"/>
      <c r="T14" s="180"/>
      <c r="U14" s="181"/>
    </row>
    <row r="15" spans="1:21" ht="14.4" customHeight="1" x14ac:dyDescent="0.3">
      <c r="A15" s="175">
        <v>9</v>
      </c>
      <c r="B15" s="179" t="s">
        <v>3285</v>
      </c>
      <c r="C15" s="174" t="s">
        <v>3277</v>
      </c>
      <c r="D15" s="203">
        <v>16250</v>
      </c>
      <c r="E15" s="180"/>
      <c r="F15" s="180"/>
      <c r="G15" s="180"/>
      <c r="H15" s="180"/>
      <c r="I15" s="180"/>
      <c r="J15" s="180"/>
      <c r="K15" s="180"/>
      <c r="L15" s="180"/>
      <c r="M15" s="180"/>
      <c r="N15" s="180"/>
      <c r="O15" s="180"/>
      <c r="P15" s="180"/>
      <c r="Q15" s="180"/>
      <c r="R15" s="180"/>
      <c r="S15" s="180"/>
      <c r="T15" s="180"/>
      <c r="U15" s="181"/>
    </row>
    <row r="16" spans="1:21" ht="22.95" customHeight="1" x14ac:dyDescent="0.3">
      <c r="A16" s="196"/>
      <c r="B16" s="211" t="s">
        <v>3403</v>
      </c>
      <c r="C16" s="196"/>
      <c r="D16" s="203"/>
      <c r="E16" s="185"/>
      <c r="F16" s="185"/>
      <c r="G16" s="185"/>
      <c r="H16" s="185"/>
      <c r="I16" s="185"/>
      <c r="J16" s="185"/>
      <c r="K16" s="185"/>
      <c r="L16" s="185"/>
      <c r="M16" s="185"/>
      <c r="N16" s="185"/>
      <c r="O16" s="185"/>
      <c r="P16" s="185"/>
      <c r="Q16" s="185"/>
      <c r="R16" s="185"/>
      <c r="S16" s="185"/>
      <c r="T16" s="185"/>
      <c r="U16" s="183"/>
    </row>
    <row r="17" spans="1:21" ht="14.4" customHeight="1" x14ac:dyDescent="0.3">
      <c r="A17" s="175">
        <v>10</v>
      </c>
      <c r="B17" s="179" t="s">
        <v>3286</v>
      </c>
      <c r="C17" s="174" t="s">
        <v>3277</v>
      </c>
      <c r="D17" s="203">
        <v>1380</v>
      </c>
      <c r="E17" s="180"/>
      <c r="F17" s="180"/>
      <c r="G17" s="180"/>
      <c r="H17" s="180"/>
      <c r="I17" s="180"/>
      <c r="J17" s="180"/>
      <c r="K17" s="180"/>
      <c r="L17" s="180"/>
      <c r="M17" s="180"/>
      <c r="N17" s="180"/>
      <c r="O17" s="180"/>
      <c r="P17" s="180"/>
      <c r="Q17" s="180"/>
      <c r="R17" s="180"/>
      <c r="S17" s="180"/>
      <c r="T17" s="180"/>
      <c r="U17" s="181"/>
    </row>
    <row r="18" spans="1:21" ht="14.4" customHeight="1" x14ac:dyDescent="0.3">
      <c r="A18" s="175">
        <v>11</v>
      </c>
      <c r="B18" s="179" t="s">
        <v>3287</v>
      </c>
      <c r="C18" s="174" t="s">
        <v>3277</v>
      </c>
      <c r="D18" s="203">
        <v>795</v>
      </c>
      <c r="E18" s="180"/>
      <c r="F18" s="180"/>
      <c r="G18" s="180"/>
      <c r="H18" s="180"/>
      <c r="I18" s="180"/>
      <c r="J18" s="180"/>
      <c r="K18" s="180"/>
      <c r="L18" s="180"/>
      <c r="M18" s="180"/>
      <c r="N18" s="180"/>
      <c r="O18" s="180"/>
      <c r="P18" s="180"/>
      <c r="Q18" s="180"/>
      <c r="R18" s="180"/>
      <c r="S18" s="180"/>
      <c r="T18" s="180"/>
      <c r="U18" s="181"/>
    </row>
    <row r="19" spans="1:21" ht="14.4" customHeight="1" x14ac:dyDescent="0.3">
      <c r="A19" s="175">
        <v>12</v>
      </c>
      <c r="B19" s="179" t="s">
        <v>3288</v>
      </c>
      <c r="C19" s="174" t="s">
        <v>3277</v>
      </c>
      <c r="D19" s="203">
        <v>850</v>
      </c>
      <c r="E19" s="180"/>
      <c r="F19" s="180"/>
      <c r="G19" s="180"/>
      <c r="H19" s="180"/>
      <c r="I19" s="180"/>
      <c r="J19" s="180"/>
      <c r="K19" s="180"/>
      <c r="L19" s="180"/>
      <c r="M19" s="180"/>
      <c r="N19" s="180"/>
      <c r="O19" s="180"/>
      <c r="P19" s="180"/>
      <c r="Q19" s="180"/>
      <c r="R19" s="180"/>
      <c r="S19" s="180"/>
      <c r="T19" s="180"/>
      <c r="U19" s="181"/>
    </row>
    <row r="20" spans="1:21" ht="24.6" customHeight="1" x14ac:dyDescent="0.3">
      <c r="A20" s="196"/>
      <c r="B20" s="211" t="s">
        <v>3404</v>
      </c>
      <c r="C20" s="196"/>
      <c r="D20" s="204"/>
      <c r="E20" s="185"/>
      <c r="F20" s="185"/>
      <c r="G20" s="185"/>
      <c r="H20" s="185"/>
      <c r="I20" s="185"/>
      <c r="J20" s="185"/>
      <c r="K20" s="185"/>
      <c r="L20" s="185"/>
      <c r="M20" s="185"/>
      <c r="N20" s="185"/>
      <c r="O20" s="185"/>
      <c r="P20" s="185"/>
      <c r="Q20" s="185"/>
      <c r="R20" s="185"/>
      <c r="S20" s="185"/>
      <c r="T20" s="185"/>
      <c r="U20" s="183"/>
    </row>
    <row r="21" spans="1:21" ht="14.4" customHeight="1" x14ac:dyDescent="0.3">
      <c r="A21" s="175">
        <v>13</v>
      </c>
      <c r="B21" s="179" t="s">
        <v>3289</v>
      </c>
      <c r="C21" s="174" t="s">
        <v>3277</v>
      </c>
      <c r="D21" s="210">
        <v>2175</v>
      </c>
      <c r="E21" s="180"/>
      <c r="F21" s="180"/>
      <c r="G21" s="180"/>
      <c r="H21" s="180"/>
      <c r="I21" s="180"/>
      <c r="J21" s="180"/>
      <c r="K21" s="180"/>
      <c r="L21" s="180"/>
      <c r="M21" s="180"/>
      <c r="N21" s="180"/>
      <c r="O21" s="180"/>
      <c r="P21" s="180"/>
      <c r="Q21" s="180"/>
      <c r="R21" s="180"/>
      <c r="S21" s="180"/>
      <c r="T21" s="180"/>
      <c r="U21" s="181"/>
    </row>
    <row r="22" spans="1:21" ht="24" customHeight="1" x14ac:dyDescent="0.3">
      <c r="A22" s="197"/>
      <c r="B22" s="211" t="s">
        <v>3405</v>
      </c>
      <c r="C22" s="197"/>
      <c r="D22" s="203"/>
      <c r="E22" s="188"/>
      <c r="F22" s="188"/>
      <c r="G22" s="188"/>
      <c r="H22" s="188"/>
      <c r="I22" s="188"/>
      <c r="J22" s="188"/>
      <c r="K22" s="188"/>
      <c r="L22" s="188"/>
      <c r="M22" s="188"/>
      <c r="N22" s="188"/>
      <c r="O22" s="188"/>
      <c r="P22" s="188"/>
      <c r="Q22" s="188"/>
      <c r="R22" s="188"/>
      <c r="S22" s="188"/>
      <c r="T22" s="188"/>
      <c r="U22" s="187"/>
    </row>
    <row r="23" spans="1:21" ht="14.4" customHeight="1" x14ac:dyDescent="0.3">
      <c r="A23" s="175">
        <v>14</v>
      </c>
      <c r="B23" s="186" t="s">
        <v>3290</v>
      </c>
      <c r="C23" s="174" t="s">
        <v>3277</v>
      </c>
      <c r="D23" s="203">
        <v>2495</v>
      </c>
      <c r="E23" s="180"/>
      <c r="F23" s="180"/>
      <c r="G23" s="180"/>
      <c r="H23" s="180"/>
      <c r="I23" s="180"/>
      <c r="J23" s="180"/>
      <c r="K23" s="180"/>
      <c r="L23" s="180"/>
      <c r="M23" s="180"/>
      <c r="N23" s="180"/>
      <c r="O23" s="180"/>
      <c r="P23" s="180"/>
      <c r="Q23" s="180"/>
      <c r="R23" s="180"/>
      <c r="S23" s="180"/>
      <c r="T23" s="180"/>
      <c r="U23" s="181"/>
    </row>
    <row r="24" spans="1:21" ht="14.4" customHeight="1" x14ac:dyDescent="0.3">
      <c r="A24" s="175">
        <v>15</v>
      </c>
      <c r="B24" s="186" t="s">
        <v>3291</v>
      </c>
      <c r="C24" s="174" t="s">
        <v>3277</v>
      </c>
      <c r="D24" s="210">
        <v>1380</v>
      </c>
      <c r="E24" s="180"/>
      <c r="F24" s="180"/>
      <c r="G24" s="180"/>
      <c r="H24" s="180"/>
      <c r="I24" s="180"/>
      <c r="J24" s="180"/>
      <c r="K24" s="180"/>
      <c r="L24" s="180"/>
      <c r="M24" s="180"/>
      <c r="N24" s="180"/>
      <c r="O24" s="180"/>
      <c r="P24" s="180"/>
      <c r="Q24" s="180"/>
      <c r="R24" s="180"/>
      <c r="S24" s="180"/>
      <c r="T24" s="180"/>
      <c r="U24" s="181"/>
    </row>
    <row r="25" spans="1:21" ht="17.399999999999999" customHeight="1" x14ac:dyDescent="0.3">
      <c r="A25" s="196"/>
      <c r="B25" s="211" t="s">
        <v>3406</v>
      </c>
      <c r="C25" s="196"/>
      <c r="D25" s="204"/>
      <c r="E25" s="185"/>
      <c r="F25" s="185"/>
      <c r="G25" s="185"/>
      <c r="H25" s="185"/>
      <c r="I25" s="185"/>
      <c r="J25" s="185"/>
      <c r="K25" s="185"/>
      <c r="L25" s="185"/>
      <c r="M25" s="185"/>
      <c r="N25" s="185"/>
      <c r="O25" s="185"/>
      <c r="P25" s="185"/>
      <c r="Q25" s="185"/>
      <c r="R25" s="185"/>
      <c r="S25" s="185"/>
      <c r="T25" s="185"/>
      <c r="U25" s="183"/>
    </row>
    <row r="26" spans="1:21" ht="14.4" customHeight="1" x14ac:dyDescent="0.3">
      <c r="A26" s="175">
        <v>16</v>
      </c>
      <c r="B26" s="179" t="s">
        <v>3292</v>
      </c>
      <c r="C26" s="174" t="s">
        <v>3277</v>
      </c>
      <c r="D26" s="210">
        <v>1595</v>
      </c>
      <c r="E26" s="180"/>
      <c r="F26" s="180"/>
      <c r="G26" s="180"/>
      <c r="H26" s="180"/>
      <c r="I26" s="180"/>
      <c r="J26" s="180"/>
      <c r="K26" s="180"/>
      <c r="L26" s="180"/>
      <c r="M26" s="180"/>
      <c r="N26" s="180"/>
      <c r="O26" s="180"/>
      <c r="P26" s="180"/>
      <c r="Q26" s="180"/>
      <c r="R26" s="180"/>
      <c r="S26" s="180"/>
      <c r="T26" s="180"/>
      <c r="U26" s="181"/>
    </row>
    <row r="27" spans="1:21" ht="16.2" customHeight="1" x14ac:dyDescent="0.3">
      <c r="A27" s="196"/>
      <c r="B27" s="211" t="s">
        <v>3407</v>
      </c>
      <c r="C27" s="196"/>
      <c r="D27" s="203"/>
      <c r="E27" s="185"/>
      <c r="F27" s="185"/>
      <c r="G27" s="185"/>
      <c r="H27" s="185"/>
      <c r="I27" s="185"/>
      <c r="J27" s="185"/>
      <c r="K27" s="185"/>
      <c r="L27" s="185"/>
      <c r="M27" s="185"/>
      <c r="N27" s="185"/>
      <c r="O27" s="185"/>
      <c r="P27" s="185"/>
      <c r="Q27" s="185"/>
      <c r="R27" s="185"/>
      <c r="S27" s="185"/>
      <c r="T27" s="185"/>
      <c r="U27" s="183"/>
    </row>
    <row r="28" spans="1:21" ht="14.4" customHeight="1" x14ac:dyDescent="0.3">
      <c r="A28" s="175">
        <v>17</v>
      </c>
      <c r="B28" s="179" t="s">
        <v>3293</v>
      </c>
      <c r="C28" s="174" t="s">
        <v>3277</v>
      </c>
      <c r="D28" s="203">
        <v>1485</v>
      </c>
      <c r="E28" s="180"/>
      <c r="F28" s="180"/>
      <c r="G28" s="180"/>
      <c r="H28" s="180"/>
      <c r="I28" s="180"/>
      <c r="J28" s="180"/>
      <c r="K28" s="180"/>
      <c r="L28" s="180"/>
      <c r="M28" s="180"/>
      <c r="N28" s="180"/>
      <c r="O28" s="180"/>
      <c r="P28" s="180"/>
      <c r="Q28" s="180"/>
      <c r="R28" s="180"/>
      <c r="S28" s="180"/>
      <c r="T28" s="180"/>
      <c r="U28" s="181"/>
    </row>
    <row r="29" spans="1:21" ht="14.4" customHeight="1" x14ac:dyDescent="0.3">
      <c r="A29" s="175">
        <v>18</v>
      </c>
      <c r="B29" s="211" t="s">
        <v>3294</v>
      </c>
      <c r="C29" s="174" t="s">
        <v>3277</v>
      </c>
      <c r="D29" s="203">
        <v>955</v>
      </c>
      <c r="E29" s="195"/>
      <c r="F29" s="195"/>
      <c r="G29" s="195"/>
      <c r="H29" s="195"/>
      <c r="I29" s="195"/>
      <c r="J29" s="195"/>
      <c r="K29" s="195"/>
      <c r="L29" s="195"/>
      <c r="M29" s="195"/>
      <c r="N29" s="195"/>
      <c r="O29" s="195"/>
      <c r="P29" s="195"/>
      <c r="Q29" s="195"/>
      <c r="R29" s="195"/>
      <c r="S29" s="195"/>
      <c r="T29" s="195"/>
      <c r="U29" s="178"/>
    </row>
    <row r="30" spans="1:21" ht="23.4" customHeight="1" x14ac:dyDescent="0.3">
      <c r="A30" s="196"/>
      <c r="B30" s="211" t="s">
        <v>3408</v>
      </c>
      <c r="C30" s="196"/>
      <c r="D30" s="203"/>
      <c r="E30" s="185"/>
      <c r="F30" s="185"/>
      <c r="G30" s="185"/>
      <c r="H30" s="185"/>
      <c r="I30" s="185"/>
      <c r="J30" s="185"/>
      <c r="K30" s="185"/>
      <c r="L30" s="185"/>
      <c r="M30" s="185"/>
      <c r="N30" s="185"/>
      <c r="O30" s="185"/>
      <c r="P30" s="185"/>
      <c r="Q30" s="185"/>
      <c r="R30" s="185"/>
      <c r="S30" s="185"/>
      <c r="T30" s="185"/>
      <c r="U30" s="183"/>
    </row>
    <row r="31" spans="1:21" ht="14.4" customHeight="1" x14ac:dyDescent="0.3">
      <c r="A31" s="175">
        <v>19</v>
      </c>
      <c r="B31" s="179" t="s">
        <v>3295</v>
      </c>
      <c r="C31" s="174" t="s">
        <v>3277</v>
      </c>
      <c r="D31" s="210">
        <v>690</v>
      </c>
      <c r="E31" s="180"/>
      <c r="F31" s="180"/>
      <c r="G31" s="180"/>
      <c r="H31" s="180"/>
      <c r="I31" s="180"/>
      <c r="J31" s="180"/>
      <c r="K31" s="180"/>
      <c r="L31" s="180"/>
      <c r="M31" s="180"/>
      <c r="N31" s="180"/>
      <c r="O31" s="180"/>
      <c r="P31" s="180"/>
      <c r="Q31" s="180"/>
      <c r="R31" s="180"/>
      <c r="S31" s="180"/>
      <c r="T31" s="180"/>
      <c r="U31" s="181"/>
    </row>
    <row r="32" spans="1:21" ht="14.4" customHeight="1" x14ac:dyDescent="0.3">
      <c r="A32" s="175">
        <v>20</v>
      </c>
      <c r="B32" s="186" t="s">
        <v>3296</v>
      </c>
      <c r="C32" s="174" t="s">
        <v>3277</v>
      </c>
      <c r="D32" s="210">
        <v>13755</v>
      </c>
      <c r="E32" s="180"/>
      <c r="F32" s="180"/>
      <c r="G32" s="180"/>
      <c r="H32" s="180"/>
      <c r="I32" s="180"/>
      <c r="J32" s="180"/>
      <c r="K32" s="180"/>
      <c r="L32" s="180"/>
      <c r="M32" s="180"/>
      <c r="N32" s="180"/>
      <c r="O32" s="180"/>
      <c r="P32" s="180"/>
      <c r="Q32" s="180"/>
      <c r="R32" s="180"/>
      <c r="S32" s="180"/>
      <c r="T32" s="180"/>
      <c r="U32" s="181"/>
    </row>
    <row r="33" spans="1:21" ht="14.4" customHeight="1" x14ac:dyDescent="0.3">
      <c r="A33" s="175">
        <v>21</v>
      </c>
      <c r="B33" s="179" t="s">
        <v>3297</v>
      </c>
      <c r="C33" s="174" t="s">
        <v>3277</v>
      </c>
      <c r="D33" s="203">
        <v>745</v>
      </c>
      <c r="E33" s="180"/>
      <c r="F33" s="180"/>
      <c r="G33" s="180"/>
      <c r="H33" s="180"/>
      <c r="I33" s="180"/>
      <c r="J33" s="180"/>
      <c r="K33" s="180"/>
      <c r="L33" s="180"/>
      <c r="M33" s="180"/>
      <c r="N33" s="180"/>
      <c r="O33" s="180"/>
      <c r="P33" s="180"/>
      <c r="Q33" s="180"/>
      <c r="R33" s="180"/>
      <c r="S33" s="180"/>
      <c r="T33" s="180"/>
      <c r="U33" s="181"/>
    </row>
    <row r="34" spans="1:21" ht="14.4" customHeight="1" x14ac:dyDescent="0.3">
      <c r="A34" s="175">
        <v>22</v>
      </c>
      <c r="B34" s="179" t="s">
        <v>3298</v>
      </c>
      <c r="C34" s="174" t="s">
        <v>3277</v>
      </c>
      <c r="D34" s="203">
        <v>1540</v>
      </c>
      <c r="E34" s="180"/>
      <c r="F34" s="180"/>
      <c r="G34" s="180"/>
      <c r="H34" s="180"/>
      <c r="I34" s="180"/>
      <c r="J34" s="180"/>
      <c r="K34" s="180"/>
      <c r="L34" s="180"/>
      <c r="M34" s="180"/>
      <c r="N34" s="180"/>
      <c r="O34" s="180"/>
      <c r="P34" s="180"/>
      <c r="Q34" s="180"/>
      <c r="R34" s="180"/>
      <c r="S34" s="180"/>
      <c r="T34" s="180"/>
      <c r="U34" s="181"/>
    </row>
    <row r="35" spans="1:21" ht="14.4" customHeight="1" x14ac:dyDescent="0.3">
      <c r="A35" s="175">
        <v>23</v>
      </c>
      <c r="B35" s="179" t="s">
        <v>3299</v>
      </c>
      <c r="C35" s="174" t="s">
        <v>3300</v>
      </c>
      <c r="D35" s="203">
        <v>16250</v>
      </c>
      <c r="E35" s="180"/>
      <c r="F35" s="180"/>
      <c r="G35" s="180"/>
      <c r="H35" s="180"/>
      <c r="I35" s="180"/>
      <c r="J35" s="180"/>
      <c r="K35" s="180"/>
      <c r="L35" s="180"/>
      <c r="M35" s="180"/>
      <c r="N35" s="180"/>
      <c r="O35" s="180"/>
      <c r="P35" s="180"/>
      <c r="Q35" s="180"/>
      <c r="R35" s="180"/>
      <c r="S35" s="180"/>
      <c r="T35" s="180"/>
      <c r="U35" s="181"/>
    </row>
    <row r="36" spans="1:21" ht="14.4" customHeight="1" x14ac:dyDescent="0.3">
      <c r="A36" s="175">
        <v>24</v>
      </c>
      <c r="B36" s="179" t="s">
        <v>3301</v>
      </c>
      <c r="C36" s="174" t="s">
        <v>3277</v>
      </c>
      <c r="D36" s="203">
        <v>2870</v>
      </c>
      <c r="E36" s="180"/>
      <c r="F36" s="180"/>
      <c r="G36" s="180"/>
      <c r="H36" s="180"/>
      <c r="I36" s="180"/>
      <c r="J36" s="180"/>
      <c r="K36" s="180"/>
      <c r="L36" s="180"/>
      <c r="M36" s="180"/>
      <c r="N36" s="180"/>
      <c r="O36" s="180"/>
      <c r="P36" s="180"/>
      <c r="Q36" s="180"/>
      <c r="R36" s="180"/>
      <c r="S36" s="180"/>
      <c r="T36" s="180"/>
      <c r="U36" s="181"/>
    </row>
    <row r="37" spans="1:21" ht="14.4" customHeight="1" x14ac:dyDescent="0.3">
      <c r="A37" s="175">
        <v>25</v>
      </c>
      <c r="B37" s="179" t="s">
        <v>3302</v>
      </c>
      <c r="C37" s="174" t="s">
        <v>3303</v>
      </c>
      <c r="D37" s="203">
        <v>17</v>
      </c>
      <c r="E37" s="180"/>
      <c r="F37" s="180"/>
      <c r="G37" s="180"/>
      <c r="H37" s="180"/>
      <c r="I37" s="180"/>
      <c r="J37" s="180"/>
      <c r="K37" s="180"/>
      <c r="L37" s="180"/>
      <c r="M37" s="180"/>
      <c r="N37" s="180"/>
      <c r="O37" s="180"/>
      <c r="P37" s="180"/>
      <c r="Q37" s="180"/>
      <c r="R37" s="180"/>
      <c r="S37" s="180"/>
      <c r="T37" s="180"/>
      <c r="U37" s="181"/>
    </row>
    <row r="38" spans="1:21" ht="25.95" customHeight="1" x14ac:dyDescent="0.3">
      <c r="A38" s="196"/>
      <c r="B38" s="211" t="s">
        <v>3409</v>
      </c>
      <c r="C38" s="196"/>
      <c r="D38" s="204"/>
      <c r="E38" s="185"/>
      <c r="F38" s="185"/>
      <c r="G38" s="185"/>
      <c r="H38" s="185"/>
      <c r="I38" s="185"/>
      <c r="J38" s="185"/>
      <c r="K38" s="185"/>
      <c r="L38" s="185"/>
      <c r="M38" s="185"/>
      <c r="N38" s="185"/>
      <c r="O38" s="185"/>
      <c r="P38" s="185"/>
      <c r="Q38" s="185"/>
      <c r="R38" s="185"/>
      <c r="S38" s="185"/>
      <c r="T38" s="185"/>
      <c r="U38" s="183"/>
    </row>
    <row r="39" spans="1:21" ht="14.4" customHeight="1" x14ac:dyDescent="0.3">
      <c r="A39" s="175">
        <v>26</v>
      </c>
      <c r="B39" s="179" t="s">
        <v>3304</v>
      </c>
      <c r="C39" s="174" t="s">
        <v>3277</v>
      </c>
      <c r="D39" s="210">
        <v>2495</v>
      </c>
      <c r="E39" s="180"/>
      <c r="F39" s="180"/>
      <c r="G39" s="180"/>
      <c r="H39" s="180"/>
      <c r="I39" s="180"/>
      <c r="J39" s="180"/>
      <c r="K39" s="180"/>
      <c r="L39" s="180"/>
      <c r="M39" s="180"/>
      <c r="N39" s="180"/>
      <c r="O39" s="180"/>
      <c r="P39" s="180"/>
      <c r="Q39" s="180"/>
      <c r="R39" s="180"/>
      <c r="S39" s="180"/>
      <c r="T39" s="180"/>
      <c r="U39" s="181"/>
    </row>
    <row r="40" spans="1:21" ht="16.2" customHeight="1" x14ac:dyDescent="0.3">
      <c r="A40" s="196"/>
      <c r="B40" s="184" t="s">
        <v>3305</v>
      </c>
      <c r="C40" s="196"/>
      <c r="D40" s="210">
        <v>690</v>
      </c>
      <c r="E40" s="185"/>
      <c r="F40" s="185"/>
      <c r="G40" s="185"/>
      <c r="H40" s="185"/>
      <c r="I40" s="185"/>
      <c r="J40" s="185"/>
      <c r="K40" s="185"/>
      <c r="L40" s="185"/>
      <c r="M40" s="185"/>
      <c r="N40" s="185"/>
      <c r="O40" s="185"/>
      <c r="P40" s="185"/>
      <c r="Q40" s="185"/>
      <c r="R40" s="185"/>
      <c r="S40" s="185"/>
      <c r="T40" s="185"/>
      <c r="U40" s="183"/>
    </row>
    <row r="41" spans="1:21" ht="14.4" customHeight="1" x14ac:dyDescent="0.3">
      <c r="A41" s="175">
        <v>27</v>
      </c>
      <c r="B41" s="179" t="s">
        <v>3306</v>
      </c>
      <c r="C41" s="174" t="s">
        <v>3277</v>
      </c>
      <c r="D41" s="210">
        <v>650</v>
      </c>
      <c r="E41" s="180"/>
      <c r="F41" s="180"/>
      <c r="G41" s="180"/>
      <c r="H41" s="180"/>
      <c r="I41" s="180"/>
      <c r="J41" s="180"/>
      <c r="K41" s="180"/>
      <c r="L41" s="180"/>
      <c r="M41" s="180"/>
      <c r="N41" s="180"/>
      <c r="O41" s="180"/>
      <c r="P41" s="180"/>
      <c r="Q41" s="180"/>
      <c r="R41" s="180"/>
      <c r="S41" s="180"/>
      <c r="T41" s="180"/>
      <c r="U41" s="181"/>
    </row>
    <row r="42" spans="1:21" ht="16.2" customHeight="1" x14ac:dyDescent="0.3">
      <c r="A42" s="196"/>
      <c r="B42" s="184" t="s">
        <v>3307</v>
      </c>
      <c r="C42" s="196"/>
      <c r="D42" s="203"/>
      <c r="E42" s="185"/>
      <c r="F42" s="185"/>
      <c r="G42" s="185"/>
      <c r="H42" s="185"/>
      <c r="I42" s="185"/>
      <c r="J42" s="185"/>
      <c r="K42" s="185"/>
      <c r="L42" s="185"/>
      <c r="M42" s="185"/>
      <c r="N42" s="185"/>
      <c r="O42" s="185"/>
      <c r="P42" s="185"/>
      <c r="Q42" s="185"/>
      <c r="R42" s="185"/>
      <c r="S42" s="185"/>
      <c r="T42" s="185"/>
      <c r="U42" s="183"/>
    </row>
    <row r="43" spans="1:21" ht="14.4" customHeight="1" x14ac:dyDescent="0.3">
      <c r="A43" s="175">
        <v>28</v>
      </c>
      <c r="B43" s="179" t="s">
        <v>3308</v>
      </c>
      <c r="C43" s="176" t="s">
        <v>3309</v>
      </c>
      <c r="D43" s="210">
        <v>2020</v>
      </c>
      <c r="E43" s="193"/>
      <c r="F43" s="193"/>
      <c r="G43" s="193"/>
      <c r="H43" s="193"/>
      <c r="I43" s="193"/>
      <c r="J43" s="193"/>
      <c r="K43" s="193"/>
      <c r="L43" s="193"/>
      <c r="M43" s="193"/>
      <c r="N43" s="193"/>
      <c r="O43" s="193"/>
      <c r="P43" s="193"/>
      <c r="Q43" s="193"/>
      <c r="R43" s="193"/>
      <c r="S43" s="193"/>
      <c r="T43" s="193"/>
      <c r="U43" s="194"/>
    </row>
    <row r="44" spans="1:21" ht="16.2" customHeight="1" x14ac:dyDescent="0.3">
      <c r="A44" s="196"/>
      <c r="B44" s="184" t="s">
        <v>3310</v>
      </c>
      <c r="C44" s="196"/>
      <c r="D44" s="204"/>
      <c r="E44" s="185"/>
      <c r="F44" s="185"/>
      <c r="G44" s="185"/>
      <c r="H44" s="185"/>
      <c r="I44" s="185"/>
      <c r="J44" s="185"/>
      <c r="K44" s="185"/>
      <c r="L44" s="185"/>
      <c r="M44" s="185"/>
      <c r="N44" s="185"/>
      <c r="O44" s="185"/>
      <c r="P44" s="185"/>
      <c r="Q44" s="185"/>
      <c r="R44" s="185"/>
      <c r="S44" s="185"/>
      <c r="T44" s="185"/>
      <c r="U44" s="183"/>
    </row>
    <row r="45" spans="1:21" ht="14.4" customHeight="1" x14ac:dyDescent="0.3">
      <c r="A45" s="175">
        <v>29</v>
      </c>
      <c r="B45" s="179" t="s">
        <v>3279</v>
      </c>
      <c r="C45" s="174" t="s">
        <v>3277</v>
      </c>
      <c r="D45" s="203">
        <v>690</v>
      </c>
      <c r="E45" s="180"/>
      <c r="F45" s="180"/>
      <c r="G45" s="180"/>
      <c r="H45" s="180"/>
      <c r="I45" s="180"/>
      <c r="J45" s="180"/>
      <c r="K45" s="180"/>
      <c r="L45" s="180"/>
      <c r="M45" s="180"/>
      <c r="N45" s="180"/>
      <c r="O45" s="180"/>
      <c r="P45" s="180"/>
      <c r="Q45" s="180"/>
      <c r="R45" s="180"/>
      <c r="S45" s="180"/>
      <c r="T45" s="180"/>
      <c r="U45" s="181"/>
    </row>
    <row r="46" spans="1:21" ht="14.4" customHeight="1" x14ac:dyDescent="0.3">
      <c r="A46" s="175">
        <v>30</v>
      </c>
      <c r="B46" s="179" t="s">
        <v>3311</v>
      </c>
      <c r="C46" s="174" t="s">
        <v>3277</v>
      </c>
      <c r="D46" s="210">
        <v>1170</v>
      </c>
      <c r="E46" s="180"/>
      <c r="F46" s="180"/>
      <c r="G46" s="180"/>
      <c r="H46" s="180"/>
      <c r="I46" s="180"/>
      <c r="J46" s="180"/>
      <c r="K46" s="180"/>
      <c r="L46" s="180"/>
      <c r="M46" s="180"/>
      <c r="N46" s="180"/>
      <c r="O46" s="180"/>
      <c r="P46" s="180"/>
      <c r="Q46" s="180"/>
      <c r="R46" s="180"/>
      <c r="S46" s="180"/>
      <c r="T46" s="180"/>
      <c r="U46" s="181"/>
    </row>
    <row r="47" spans="1:21" ht="14.4" customHeight="1" x14ac:dyDescent="0.3">
      <c r="A47" s="175">
        <v>31</v>
      </c>
      <c r="B47" s="179" t="s">
        <v>3312</v>
      </c>
      <c r="C47" s="174" t="s">
        <v>3277</v>
      </c>
      <c r="D47" s="210">
        <v>1860</v>
      </c>
      <c r="E47" s="180"/>
      <c r="F47" s="180"/>
      <c r="G47" s="180"/>
      <c r="H47" s="180"/>
      <c r="I47" s="180"/>
      <c r="J47" s="180"/>
      <c r="K47" s="180"/>
      <c r="L47" s="180"/>
      <c r="M47" s="180"/>
      <c r="N47" s="180"/>
      <c r="O47" s="180"/>
      <c r="P47" s="180"/>
      <c r="Q47" s="180"/>
      <c r="R47" s="180"/>
      <c r="S47" s="180"/>
      <c r="T47" s="180"/>
      <c r="U47" s="181"/>
    </row>
    <row r="48" spans="1:21" ht="14.4" customHeight="1" x14ac:dyDescent="0.3">
      <c r="A48" s="175">
        <v>32</v>
      </c>
      <c r="B48" s="179" t="s">
        <v>3313</v>
      </c>
      <c r="C48" s="174" t="s">
        <v>3277</v>
      </c>
      <c r="D48" s="203">
        <v>6905</v>
      </c>
      <c r="E48" s="180"/>
      <c r="F48" s="180"/>
      <c r="G48" s="180"/>
      <c r="H48" s="180"/>
      <c r="I48" s="180"/>
      <c r="J48" s="180"/>
      <c r="K48" s="180"/>
      <c r="L48" s="180"/>
      <c r="M48" s="180"/>
      <c r="N48" s="180"/>
      <c r="O48" s="180"/>
      <c r="P48" s="180"/>
      <c r="Q48" s="180"/>
      <c r="R48" s="180"/>
      <c r="S48" s="180"/>
      <c r="T48" s="180"/>
      <c r="U48" s="181"/>
    </row>
    <row r="49" spans="1:21" ht="14.4" customHeight="1" x14ac:dyDescent="0.3">
      <c r="A49" s="175">
        <v>33</v>
      </c>
      <c r="B49" s="186" t="s">
        <v>3314</v>
      </c>
      <c r="C49" s="174" t="s">
        <v>3277</v>
      </c>
      <c r="D49" s="203">
        <v>2600</v>
      </c>
      <c r="E49" s="180"/>
      <c r="F49" s="180"/>
      <c r="G49" s="180"/>
      <c r="H49" s="180"/>
      <c r="I49" s="180"/>
      <c r="J49" s="180"/>
      <c r="K49" s="180"/>
      <c r="L49" s="180"/>
      <c r="M49" s="180"/>
      <c r="N49" s="180"/>
      <c r="O49" s="180"/>
      <c r="P49" s="180"/>
      <c r="Q49" s="180"/>
      <c r="R49" s="180"/>
      <c r="S49" s="180"/>
      <c r="T49" s="180"/>
      <c r="U49" s="181"/>
    </row>
    <row r="50" spans="1:21" ht="14.4" customHeight="1" x14ac:dyDescent="0.3">
      <c r="A50" s="175">
        <v>34</v>
      </c>
      <c r="B50" s="179" t="s">
        <v>3315</v>
      </c>
      <c r="C50" s="174" t="s">
        <v>3303</v>
      </c>
      <c r="D50" s="203">
        <v>17</v>
      </c>
      <c r="E50" s="180"/>
      <c r="F50" s="180"/>
      <c r="G50" s="180"/>
      <c r="H50" s="180"/>
      <c r="I50" s="180"/>
      <c r="J50" s="180"/>
      <c r="K50" s="180"/>
      <c r="L50" s="180"/>
      <c r="M50" s="180"/>
      <c r="N50" s="180"/>
      <c r="O50" s="180"/>
      <c r="P50" s="180"/>
      <c r="Q50" s="180"/>
      <c r="R50" s="180"/>
      <c r="S50" s="180"/>
      <c r="T50" s="180"/>
      <c r="U50" s="181"/>
    </row>
    <row r="51" spans="1:21" ht="14.4" customHeight="1" x14ac:dyDescent="0.3">
      <c r="A51" s="175">
        <v>35</v>
      </c>
      <c r="B51" s="179" t="s">
        <v>3316</v>
      </c>
      <c r="C51" s="174" t="s">
        <v>3303</v>
      </c>
      <c r="D51" s="203">
        <v>62</v>
      </c>
      <c r="E51" s="180"/>
      <c r="F51" s="180"/>
      <c r="G51" s="180"/>
      <c r="H51" s="180"/>
      <c r="I51" s="180"/>
      <c r="J51" s="180"/>
      <c r="K51" s="180"/>
      <c r="L51" s="180"/>
      <c r="M51" s="180"/>
      <c r="N51" s="180"/>
      <c r="O51" s="180"/>
      <c r="P51" s="180"/>
      <c r="Q51" s="180"/>
      <c r="R51" s="180"/>
      <c r="S51" s="180"/>
      <c r="T51" s="180"/>
      <c r="U51" s="181"/>
    </row>
    <row r="52" spans="1:21" ht="14.4" customHeight="1" x14ac:dyDescent="0.3">
      <c r="A52" s="175">
        <v>36</v>
      </c>
      <c r="B52" s="179" t="s">
        <v>3317</v>
      </c>
      <c r="C52" s="174" t="s">
        <v>3277</v>
      </c>
      <c r="D52" s="203">
        <v>1115</v>
      </c>
      <c r="E52" s="180"/>
      <c r="F52" s="180"/>
      <c r="G52" s="180"/>
      <c r="H52" s="180"/>
      <c r="I52" s="180"/>
      <c r="J52" s="180"/>
      <c r="K52" s="180"/>
      <c r="L52" s="180"/>
      <c r="M52" s="180"/>
      <c r="N52" s="180"/>
      <c r="O52" s="180"/>
      <c r="P52" s="180"/>
      <c r="Q52" s="180"/>
      <c r="R52" s="180"/>
      <c r="S52" s="180"/>
      <c r="T52" s="180"/>
      <c r="U52" s="181"/>
    </row>
    <row r="53" spans="1:21" ht="14.4" customHeight="1" x14ac:dyDescent="0.3">
      <c r="A53" s="175">
        <v>37</v>
      </c>
      <c r="B53" s="179" t="s">
        <v>3318</v>
      </c>
      <c r="C53" s="174" t="s">
        <v>3277</v>
      </c>
      <c r="D53" s="203">
        <v>795</v>
      </c>
      <c r="E53" s="180"/>
      <c r="F53" s="180"/>
      <c r="G53" s="180"/>
      <c r="H53" s="180"/>
      <c r="I53" s="180"/>
      <c r="J53" s="180"/>
      <c r="K53" s="180"/>
      <c r="L53" s="180"/>
      <c r="M53" s="180"/>
      <c r="N53" s="180"/>
      <c r="O53" s="180"/>
      <c r="P53" s="180"/>
      <c r="Q53" s="180"/>
      <c r="R53" s="180"/>
      <c r="S53" s="180"/>
      <c r="T53" s="180"/>
      <c r="U53" s="181"/>
    </row>
    <row r="54" spans="1:21" ht="14.4" customHeight="1" x14ac:dyDescent="0.3">
      <c r="A54" s="175">
        <v>38</v>
      </c>
      <c r="B54" s="179" t="s">
        <v>3319</v>
      </c>
      <c r="C54" s="174" t="s">
        <v>3277</v>
      </c>
      <c r="D54" s="203">
        <v>2230</v>
      </c>
      <c r="E54" s="180"/>
      <c r="F54" s="180"/>
      <c r="G54" s="180"/>
      <c r="H54" s="180"/>
      <c r="I54" s="180"/>
      <c r="J54" s="180"/>
      <c r="K54" s="180"/>
      <c r="L54" s="180"/>
      <c r="M54" s="180"/>
      <c r="N54" s="180"/>
      <c r="O54" s="180"/>
      <c r="P54" s="180"/>
      <c r="Q54" s="180"/>
      <c r="R54" s="180"/>
      <c r="S54" s="180"/>
      <c r="T54" s="180"/>
      <c r="U54" s="181"/>
    </row>
    <row r="55" spans="1:21" ht="14.4" customHeight="1" x14ac:dyDescent="0.3">
      <c r="A55" s="175">
        <v>39</v>
      </c>
      <c r="B55" s="179" t="s">
        <v>3320</v>
      </c>
      <c r="C55" s="174" t="s">
        <v>3277</v>
      </c>
      <c r="D55" s="203">
        <v>31225</v>
      </c>
      <c r="E55" s="180"/>
      <c r="F55" s="180"/>
      <c r="G55" s="180"/>
      <c r="H55" s="180"/>
      <c r="I55" s="180"/>
      <c r="J55" s="180"/>
      <c r="K55" s="180"/>
      <c r="L55" s="180"/>
      <c r="M55" s="180"/>
      <c r="N55" s="180"/>
      <c r="O55" s="180"/>
      <c r="P55" s="180"/>
      <c r="Q55" s="180"/>
      <c r="R55" s="180"/>
      <c r="S55" s="180"/>
      <c r="T55" s="180"/>
      <c r="U55" s="181"/>
    </row>
    <row r="56" spans="1:21" ht="14.4" customHeight="1" x14ac:dyDescent="0.3">
      <c r="A56" s="175">
        <v>40</v>
      </c>
      <c r="B56" s="179" t="s">
        <v>3321</v>
      </c>
      <c r="C56" s="174" t="s">
        <v>3277</v>
      </c>
      <c r="D56" s="203">
        <v>905</v>
      </c>
      <c r="E56" s="180"/>
      <c r="F56" s="180"/>
      <c r="G56" s="180"/>
      <c r="H56" s="180"/>
      <c r="I56" s="180"/>
      <c r="J56" s="180"/>
      <c r="K56" s="180"/>
      <c r="L56" s="180"/>
      <c r="M56" s="180"/>
      <c r="N56" s="180"/>
      <c r="O56" s="180"/>
      <c r="P56" s="180"/>
      <c r="Q56" s="180"/>
      <c r="R56" s="180"/>
      <c r="S56" s="180"/>
      <c r="T56" s="180"/>
      <c r="U56" s="181"/>
    </row>
    <row r="57" spans="1:21" ht="16.2" customHeight="1" x14ac:dyDescent="0.3">
      <c r="A57" s="196"/>
      <c r="B57" s="184" t="s">
        <v>3322</v>
      </c>
      <c r="C57" s="196"/>
      <c r="D57" s="203"/>
      <c r="E57" s="185"/>
      <c r="F57" s="185"/>
      <c r="G57" s="185"/>
      <c r="H57" s="185"/>
      <c r="I57" s="185"/>
      <c r="J57" s="185"/>
      <c r="K57" s="185"/>
      <c r="L57" s="185"/>
      <c r="M57" s="185"/>
      <c r="N57" s="185"/>
      <c r="O57" s="185"/>
      <c r="P57" s="185"/>
      <c r="Q57" s="185"/>
      <c r="R57" s="185"/>
      <c r="S57" s="185"/>
      <c r="T57" s="185"/>
      <c r="U57" s="183"/>
    </row>
    <row r="58" spans="1:21" ht="14.4" customHeight="1" x14ac:dyDescent="0.3">
      <c r="A58" s="175">
        <v>41</v>
      </c>
      <c r="B58" s="179" t="s">
        <v>3323</v>
      </c>
      <c r="C58" s="174" t="s">
        <v>3277</v>
      </c>
      <c r="D58" s="203">
        <v>3135</v>
      </c>
      <c r="E58" s="180"/>
      <c r="F58" s="180"/>
      <c r="G58" s="180"/>
      <c r="H58" s="180"/>
      <c r="I58" s="180"/>
      <c r="J58" s="180"/>
      <c r="K58" s="180"/>
      <c r="L58" s="180"/>
      <c r="M58" s="180"/>
      <c r="N58" s="180"/>
      <c r="O58" s="180"/>
      <c r="P58" s="180"/>
      <c r="Q58" s="180"/>
      <c r="R58" s="180"/>
      <c r="S58" s="180"/>
      <c r="T58" s="180"/>
      <c r="U58" s="181"/>
    </row>
    <row r="59" spans="1:21" x14ac:dyDescent="0.3">
      <c r="A59" s="175">
        <v>42</v>
      </c>
      <c r="B59" s="179" t="s">
        <v>3324</v>
      </c>
      <c r="C59" s="174" t="s">
        <v>3277</v>
      </c>
      <c r="D59" s="203">
        <v>1910</v>
      </c>
      <c r="E59" s="180"/>
      <c r="F59" s="180"/>
      <c r="G59" s="180"/>
      <c r="H59" s="180"/>
      <c r="I59" s="180"/>
      <c r="J59" s="180"/>
      <c r="K59" s="180"/>
      <c r="L59" s="180"/>
      <c r="M59" s="180"/>
      <c r="N59" s="180"/>
      <c r="O59" s="180"/>
      <c r="P59" s="180"/>
      <c r="Q59" s="180"/>
      <c r="R59" s="180"/>
      <c r="S59" s="180"/>
      <c r="T59" s="180"/>
      <c r="U59" s="181"/>
    </row>
    <row r="60" spans="1:21" ht="14.4" customHeight="1" x14ac:dyDescent="0.3">
      <c r="A60" s="175">
        <v>43</v>
      </c>
      <c r="B60" s="179" t="s">
        <v>3325</v>
      </c>
      <c r="C60" s="174" t="s">
        <v>3277</v>
      </c>
      <c r="D60" s="203">
        <v>905</v>
      </c>
      <c r="E60" s="180"/>
      <c r="F60" s="180"/>
      <c r="G60" s="180"/>
      <c r="H60" s="180"/>
      <c r="I60" s="180"/>
      <c r="J60" s="180"/>
      <c r="K60" s="180"/>
      <c r="L60" s="180"/>
      <c r="M60" s="180"/>
      <c r="N60" s="180"/>
      <c r="O60" s="180"/>
      <c r="P60" s="180"/>
      <c r="Q60" s="180"/>
      <c r="R60" s="180"/>
      <c r="S60" s="180"/>
      <c r="T60" s="180"/>
      <c r="U60" s="181"/>
    </row>
    <row r="61" spans="1:21" ht="14.4" customHeight="1" x14ac:dyDescent="0.3">
      <c r="A61" s="175">
        <v>44</v>
      </c>
      <c r="B61" s="179" t="s">
        <v>3326</v>
      </c>
      <c r="C61" s="174" t="s">
        <v>3277</v>
      </c>
      <c r="D61" s="210">
        <v>1595</v>
      </c>
      <c r="E61" s="180"/>
      <c r="F61" s="180"/>
      <c r="G61" s="180"/>
      <c r="H61" s="180"/>
      <c r="I61" s="180"/>
      <c r="J61" s="180"/>
      <c r="K61" s="180"/>
      <c r="L61" s="180"/>
      <c r="M61" s="180"/>
      <c r="N61" s="180"/>
      <c r="O61" s="180"/>
      <c r="P61" s="180"/>
      <c r="Q61" s="180"/>
      <c r="R61" s="180"/>
      <c r="S61" s="180"/>
      <c r="T61" s="180"/>
      <c r="U61" s="181"/>
    </row>
    <row r="62" spans="1:21" ht="14.4" customHeight="1" x14ac:dyDescent="0.3">
      <c r="A62" s="175">
        <v>45</v>
      </c>
      <c r="B62" s="186" t="s">
        <v>3327</v>
      </c>
      <c r="C62" s="174" t="s">
        <v>3277</v>
      </c>
      <c r="D62" s="203">
        <v>3930</v>
      </c>
      <c r="E62" s="180"/>
      <c r="F62" s="180"/>
      <c r="G62" s="180"/>
      <c r="H62" s="180"/>
      <c r="I62" s="180"/>
      <c r="J62" s="180"/>
      <c r="K62" s="180"/>
      <c r="L62" s="180"/>
      <c r="M62" s="180"/>
      <c r="N62" s="180"/>
      <c r="O62" s="180"/>
      <c r="P62" s="180"/>
      <c r="Q62" s="180"/>
      <c r="R62" s="180"/>
      <c r="S62" s="180"/>
      <c r="T62" s="180"/>
      <c r="U62" s="181"/>
    </row>
    <row r="63" spans="1:21" ht="14.4" customHeight="1" x14ac:dyDescent="0.3">
      <c r="A63" s="175">
        <v>46</v>
      </c>
      <c r="B63" s="179" t="s">
        <v>3328</v>
      </c>
      <c r="C63" s="174" t="s">
        <v>3277</v>
      </c>
      <c r="D63" s="203">
        <v>1115</v>
      </c>
      <c r="E63" s="180"/>
      <c r="F63" s="180"/>
      <c r="G63" s="180"/>
      <c r="H63" s="180"/>
      <c r="I63" s="180"/>
      <c r="J63" s="180"/>
      <c r="K63" s="180"/>
      <c r="L63" s="180"/>
      <c r="M63" s="180"/>
      <c r="N63" s="180"/>
      <c r="O63" s="180"/>
      <c r="P63" s="180"/>
      <c r="Q63" s="180"/>
      <c r="R63" s="180"/>
      <c r="S63" s="180"/>
      <c r="T63" s="180"/>
      <c r="U63" s="181"/>
    </row>
    <row r="64" spans="1:21" ht="14.4" customHeight="1" x14ac:dyDescent="0.3">
      <c r="A64" s="175">
        <v>47</v>
      </c>
      <c r="B64" s="179" t="s">
        <v>3329</v>
      </c>
      <c r="C64" s="174" t="s">
        <v>3300</v>
      </c>
      <c r="D64" s="203">
        <v>16250</v>
      </c>
      <c r="E64" s="180"/>
      <c r="F64" s="180"/>
      <c r="G64" s="180"/>
      <c r="H64" s="180"/>
      <c r="I64" s="180"/>
      <c r="J64" s="180"/>
      <c r="K64" s="180"/>
      <c r="L64" s="180"/>
      <c r="M64" s="180"/>
      <c r="N64" s="180"/>
      <c r="O64" s="180"/>
      <c r="P64" s="180"/>
      <c r="Q64" s="180"/>
      <c r="R64" s="180"/>
      <c r="S64" s="180"/>
      <c r="T64" s="180"/>
      <c r="U64" s="181"/>
    </row>
    <row r="65" spans="1:21" ht="14.4" customHeight="1" x14ac:dyDescent="0.3">
      <c r="A65" s="175">
        <v>48</v>
      </c>
      <c r="B65" s="179" t="s">
        <v>3330</v>
      </c>
      <c r="C65" s="174" t="s">
        <v>3300</v>
      </c>
      <c r="D65" s="203">
        <v>7490</v>
      </c>
      <c r="E65" s="180"/>
      <c r="F65" s="180"/>
      <c r="G65" s="180"/>
      <c r="H65" s="180"/>
      <c r="I65" s="180"/>
      <c r="J65" s="180"/>
      <c r="K65" s="180"/>
      <c r="L65" s="180"/>
      <c r="M65" s="180"/>
      <c r="N65" s="180"/>
      <c r="O65" s="180"/>
      <c r="P65" s="180"/>
      <c r="Q65" s="180"/>
      <c r="R65" s="180"/>
      <c r="S65" s="180"/>
      <c r="T65" s="180"/>
      <c r="U65" s="181"/>
    </row>
    <row r="66" spans="1:21" ht="14.4" customHeight="1" x14ac:dyDescent="0.3">
      <c r="A66" s="175">
        <v>49</v>
      </c>
      <c r="B66" s="179" t="s">
        <v>3331</v>
      </c>
      <c r="C66" s="174" t="s">
        <v>3277</v>
      </c>
      <c r="D66" s="203">
        <v>690</v>
      </c>
      <c r="E66" s="180"/>
      <c r="F66" s="180"/>
      <c r="G66" s="180"/>
      <c r="H66" s="180"/>
      <c r="I66" s="180"/>
      <c r="J66" s="180"/>
      <c r="K66" s="180"/>
      <c r="L66" s="180"/>
      <c r="M66" s="180"/>
      <c r="N66" s="180"/>
      <c r="O66" s="180"/>
      <c r="P66" s="180"/>
      <c r="Q66" s="180"/>
      <c r="R66" s="180"/>
      <c r="S66" s="180"/>
      <c r="T66" s="180"/>
      <c r="U66" s="181"/>
    </row>
    <row r="67" spans="1:21" ht="14.4" customHeight="1" x14ac:dyDescent="0.3">
      <c r="A67" s="175">
        <v>50</v>
      </c>
      <c r="B67" s="179" t="s">
        <v>3332</v>
      </c>
      <c r="C67" s="174" t="s">
        <v>3277</v>
      </c>
      <c r="D67" s="203">
        <v>3135</v>
      </c>
      <c r="E67" s="180"/>
      <c r="F67" s="180"/>
      <c r="G67" s="180"/>
      <c r="H67" s="180"/>
      <c r="I67" s="180"/>
      <c r="J67" s="180"/>
      <c r="K67" s="180"/>
      <c r="L67" s="180"/>
      <c r="M67" s="180"/>
      <c r="N67" s="180"/>
      <c r="O67" s="180"/>
      <c r="P67" s="180"/>
      <c r="Q67" s="180"/>
      <c r="R67" s="180"/>
      <c r="S67" s="180"/>
      <c r="T67" s="180"/>
      <c r="U67" s="181"/>
    </row>
    <row r="68" spans="1:21" ht="14.4" customHeight="1" x14ac:dyDescent="0.3">
      <c r="A68" s="175">
        <v>51</v>
      </c>
      <c r="B68" s="179" t="s">
        <v>3333</v>
      </c>
      <c r="C68" s="174" t="s">
        <v>3277</v>
      </c>
      <c r="D68" s="203">
        <v>1115</v>
      </c>
      <c r="E68" s="180"/>
      <c r="F68" s="180"/>
      <c r="G68" s="180"/>
      <c r="H68" s="180"/>
      <c r="I68" s="180"/>
      <c r="J68" s="180"/>
      <c r="K68" s="180"/>
      <c r="L68" s="180"/>
      <c r="M68" s="180"/>
      <c r="N68" s="180"/>
      <c r="O68" s="180"/>
      <c r="P68" s="180"/>
      <c r="Q68" s="180"/>
      <c r="R68" s="180"/>
      <c r="S68" s="180"/>
      <c r="T68" s="180"/>
      <c r="U68" s="181"/>
    </row>
    <row r="69" spans="1:21" ht="14.4" customHeight="1" x14ac:dyDescent="0.3">
      <c r="A69" s="175">
        <v>52</v>
      </c>
      <c r="B69" s="179" t="s">
        <v>3334</v>
      </c>
      <c r="C69" s="174" t="s">
        <v>3277</v>
      </c>
      <c r="D69" s="203">
        <v>635</v>
      </c>
      <c r="E69" s="180"/>
      <c r="F69" s="180"/>
      <c r="G69" s="180"/>
      <c r="H69" s="180"/>
      <c r="I69" s="180"/>
      <c r="J69" s="180"/>
      <c r="K69" s="180"/>
      <c r="L69" s="180"/>
      <c r="M69" s="180"/>
      <c r="N69" s="180"/>
      <c r="O69" s="180"/>
      <c r="P69" s="180"/>
      <c r="Q69" s="180"/>
      <c r="R69" s="180"/>
      <c r="S69" s="180"/>
      <c r="T69" s="180"/>
      <c r="U69" s="181"/>
    </row>
    <row r="70" spans="1:21" ht="14.4" customHeight="1" x14ac:dyDescent="0.3">
      <c r="A70" s="175">
        <v>53</v>
      </c>
      <c r="B70" s="186" t="s">
        <v>3335</v>
      </c>
      <c r="C70" s="174" t="s">
        <v>3277</v>
      </c>
      <c r="D70" s="203">
        <v>2870</v>
      </c>
      <c r="E70" s="180"/>
      <c r="F70" s="180"/>
      <c r="G70" s="180"/>
      <c r="H70" s="180"/>
      <c r="I70" s="180"/>
      <c r="J70" s="180"/>
      <c r="K70" s="180"/>
      <c r="L70" s="180"/>
      <c r="M70" s="180"/>
      <c r="N70" s="180"/>
      <c r="O70" s="180"/>
      <c r="P70" s="180"/>
      <c r="Q70" s="180"/>
      <c r="R70" s="180"/>
      <c r="S70" s="180"/>
      <c r="T70" s="180"/>
      <c r="U70" s="181"/>
    </row>
    <row r="71" spans="1:21" ht="14.4" customHeight="1" x14ac:dyDescent="0.3">
      <c r="A71" s="175">
        <v>54</v>
      </c>
      <c r="B71" s="179" t="s">
        <v>3302</v>
      </c>
      <c r="C71" s="174" t="s">
        <v>3303</v>
      </c>
      <c r="D71" s="203">
        <v>17</v>
      </c>
      <c r="E71" s="180"/>
      <c r="F71" s="180"/>
      <c r="G71" s="180"/>
      <c r="H71" s="180"/>
      <c r="I71" s="180"/>
      <c r="J71" s="180"/>
      <c r="K71" s="180"/>
      <c r="L71" s="180"/>
      <c r="M71" s="180"/>
      <c r="N71" s="180"/>
      <c r="O71" s="180"/>
      <c r="P71" s="180"/>
      <c r="Q71" s="180"/>
      <c r="R71" s="180"/>
      <c r="S71" s="180"/>
      <c r="T71" s="180"/>
      <c r="U71" s="181"/>
    </row>
    <row r="72" spans="1:21" ht="16.2" customHeight="1" x14ac:dyDescent="0.3">
      <c r="A72" s="196"/>
      <c r="B72" s="184" t="s">
        <v>3336</v>
      </c>
      <c r="C72" s="196"/>
      <c r="D72" s="203"/>
      <c r="E72" s="185"/>
      <c r="F72" s="185"/>
      <c r="G72" s="185"/>
      <c r="H72" s="185"/>
      <c r="I72" s="185"/>
      <c r="J72" s="185"/>
      <c r="K72" s="185"/>
      <c r="L72" s="185"/>
      <c r="M72" s="185"/>
      <c r="N72" s="185"/>
      <c r="O72" s="185"/>
      <c r="P72" s="185"/>
      <c r="Q72" s="185"/>
      <c r="R72" s="185"/>
      <c r="S72" s="185"/>
      <c r="T72" s="185"/>
      <c r="U72" s="183"/>
    </row>
    <row r="73" spans="1:21" ht="14.4" customHeight="1" x14ac:dyDescent="0.3">
      <c r="A73" s="175">
        <v>55</v>
      </c>
      <c r="B73" s="179" t="s">
        <v>3337</v>
      </c>
      <c r="C73" s="174" t="s">
        <v>3277</v>
      </c>
      <c r="D73" s="203">
        <v>635</v>
      </c>
      <c r="E73" s="180"/>
      <c r="F73" s="180"/>
      <c r="G73" s="180"/>
      <c r="H73" s="180"/>
      <c r="I73" s="180"/>
      <c r="J73" s="180"/>
      <c r="K73" s="180"/>
      <c r="L73" s="180"/>
      <c r="M73" s="180"/>
      <c r="N73" s="180"/>
      <c r="O73" s="180"/>
      <c r="P73" s="180"/>
      <c r="Q73" s="180"/>
      <c r="R73" s="180"/>
      <c r="S73" s="180"/>
      <c r="T73" s="180"/>
      <c r="U73" s="181"/>
    </row>
    <row r="74" spans="1:21" ht="14.4" customHeight="1" x14ac:dyDescent="0.3">
      <c r="A74" s="175">
        <v>56</v>
      </c>
      <c r="B74" s="179" t="s">
        <v>3338</v>
      </c>
      <c r="C74" s="174" t="s">
        <v>3277</v>
      </c>
      <c r="D74" s="203">
        <v>425</v>
      </c>
      <c r="E74" s="180"/>
      <c r="F74" s="180"/>
      <c r="G74" s="180"/>
      <c r="H74" s="180"/>
      <c r="I74" s="180"/>
      <c r="J74" s="180"/>
      <c r="K74" s="180"/>
      <c r="L74" s="180"/>
      <c r="M74" s="180"/>
      <c r="N74" s="180"/>
      <c r="O74" s="180"/>
      <c r="P74" s="180"/>
      <c r="Q74" s="180"/>
      <c r="R74" s="180"/>
      <c r="S74" s="180"/>
      <c r="T74" s="180"/>
      <c r="U74" s="181"/>
    </row>
    <row r="75" spans="1:21" x14ac:dyDescent="0.3">
      <c r="A75" s="196"/>
      <c r="B75" s="182"/>
      <c r="C75" s="196"/>
      <c r="D75" s="204"/>
      <c r="E75" s="185"/>
      <c r="F75" s="185"/>
      <c r="G75" s="185"/>
      <c r="H75" s="185"/>
      <c r="I75" s="185"/>
      <c r="J75" s="185"/>
      <c r="K75" s="185"/>
      <c r="L75" s="185"/>
      <c r="M75" s="185"/>
      <c r="N75" s="185"/>
      <c r="O75" s="185"/>
      <c r="P75" s="185"/>
      <c r="Q75" s="185"/>
      <c r="R75" s="185"/>
      <c r="S75" s="185"/>
      <c r="T75" s="185"/>
      <c r="U75" s="183"/>
    </row>
    <row r="76" spans="1:21" ht="16.2" customHeight="1" x14ac:dyDescent="0.3">
      <c r="A76" s="196"/>
      <c r="B76" s="184" t="s">
        <v>3339</v>
      </c>
      <c r="C76" s="196"/>
      <c r="D76" s="203"/>
      <c r="E76" s="185"/>
      <c r="F76" s="185"/>
      <c r="G76" s="185"/>
      <c r="H76" s="185"/>
      <c r="I76" s="185"/>
      <c r="J76" s="185"/>
      <c r="K76" s="185"/>
      <c r="L76" s="185"/>
      <c r="M76" s="185"/>
      <c r="N76" s="185"/>
      <c r="O76" s="185"/>
      <c r="P76" s="185"/>
      <c r="Q76" s="185"/>
      <c r="R76" s="185"/>
      <c r="S76" s="185"/>
      <c r="T76" s="185"/>
      <c r="U76" s="183"/>
    </row>
    <row r="77" spans="1:21" ht="14.4" customHeight="1" x14ac:dyDescent="0.3">
      <c r="A77" s="175">
        <v>57</v>
      </c>
      <c r="B77" s="179" t="s">
        <v>3340</v>
      </c>
      <c r="C77" s="174" t="s">
        <v>3277</v>
      </c>
      <c r="D77" s="203">
        <v>1965</v>
      </c>
      <c r="E77" s="180"/>
      <c r="F77" s="180"/>
      <c r="G77" s="180"/>
      <c r="H77" s="180"/>
      <c r="I77" s="180"/>
      <c r="J77" s="180"/>
      <c r="K77" s="180"/>
      <c r="L77" s="180"/>
      <c r="M77" s="180"/>
      <c r="N77" s="180"/>
      <c r="O77" s="180"/>
      <c r="P77" s="180"/>
      <c r="Q77" s="180"/>
      <c r="R77" s="180"/>
      <c r="S77" s="180"/>
      <c r="T77" s="180"/>
      <c r="U77" s="181"/>
    </row>
    <row r="78" spans="1:21" ht="16.2" customHeight="1" x14ac:dyDescent="0.3">
      <c r="A78" s="196"/>
      <c r="B78" s="184" t="s">
        <v>3341</v>
      </c>
      <c r="C78" s="196"/>
      <c r="D78" s="204"/>
      <c r="E78" s="185"/>
      <c r="F78" s="185"/>
      <c r="G78" s="185"/>
      <c r="H78" s="185"/>
      <c r="I78" s="185"/>
      <c r="J78" s="185"/>
      <c r="K78" s="185"/>
      <c r="L78" s="185"/>
      <c r="M78" s="185"/>
      <c r="N78" s="185"/>
      <c r="O78" s="185"/>
      <c r="P78" s="185"/>
      <c r="Q78" s="185"/>
      <c r="R78" s="185"/>
      <c r="S78" s="185"/>
      <c r="T78" s="185"/>
      <c r="U78" s="183"/>
    </row>
    <row r="79" spans="1:21" ht="14.4" customHeight="1" x14ac:dyDescent="0.3">
      <c r="A79" s="175">
        <v>58</v>
      </c>
      <c r="B79" s="179" t="s">
        <v>3342</v>
      </c>
      <c r="C79" s="174" t="s">
        <v>3277</v>
      </c>
      <c r="D79" s="203">
        <v>1115</v>
      </c>
      <c r="E79" s="180"/>
      <c r="F79" s="180"/>
      <c r="G79" s="180"/>
      <c r="H79" s="180"/>
      <c r="I79" s="180"/>
      <c r="J79" s="180"/>
      <c r="K79" s="180"/>
      <c r="L79" s="180"/>
      <c r="M79" s="180"/>
      <c r="N79" s="180"/>
      <c r="O79" s="180"/>
      <c r="P79" s="180"/>
      <c r="Q79" s="180"/>
      <c r="R79" s="180"/>
      <c r="S79" s="180"/>
      <c r="T79" s="180"/>
      <c r="U79" s="181"/>
    </row>
    <row r="80" spans="1:21" ht="16.2" x14ac:dyDescent="0.3">
      <c r="A80" s="196"/>
      <c r="B80" s="184" t="s">
        <v>3343</v>
      </c>
      <c r="C80" s="196"/>
      <c r="D80" s="203"/>
      <c r="E80" s="185"/>
      <c r="F80" s="185"/>
      <c r="G80" s="185"/>
      <c r="H80" s="185"/>
      <c r="I80" s="185"/>
      <c r="J80" s="185"/>
      <c r="K80" s="185"/>
      <c r="L80" s="185"/>
      <c r="M80" s="185"/>
      <c r="N80" s="185"/>
      <c r="O80" s="185"/>
      <c r="P80" s="185"/>
      <c r="Q80" s="185"/>
      <c r="R80" s="185"/>
      <c r="S80" s="185"/>
      <c r="T80" s="185"/>
      <c r="U80" s="183"/>
    </row>
    <row r="81" spans="1:21" ht="14.4" customHeight="1" x14ac:dyDescent="0.3">
      <c r="A81" s="175">
        <v>59</v>
      </c>
      <c r="B81" s="179" t="s">
        <v>3344</v>
      </c>
      <c r="C81" s="174" t="s">
        <v>3277</v>
      </c>
      <c r="D81" s="203">
        <v>1060</v>
      </c>
      <c r="E81" s="180"/>
      <c r="F81" s="180"/>
      <c r="G81" s="180"/>
      <c r="H81" s="180"/>
      <c r="I81" s="180"/>
      <c r="J81" s="180"/>
      <c r="K81" s="180"/>
      <c r="L81" s="180"/>
      <c r="M81" s="180"/>
      <c r="N81" s="180"/>
      <c r="O81" s="180"/>
      <c r="P81" s="180"/>
      <c r="Q81" s="180"/>
      <c r="R81" s="180"/>
      <c r="S81" s="180"/>
      <c r="T81" s="180"/>
      <c r="U81" s="181"/>
    </row>
    <row r="82" spans="1:21" ht="16.2" customHeight="1" x14ac:dyDescent="0.3">
      <c r="A82" s="196"/>
      <c r="B82" s="184" t="s">
        <v>3345</v>
      </c>
      <c r="C82" s="196"/>
      <c r="D82" s="204"/>
      <c r="E82" s="185"/>
      <c r="F82" s="185"/>
      <c r="G82" s="185"/>
      <c r="H82" s="185"/>
      <c r="I82" s="185"/>
      <c r="J82" s="185"/>
      <c r="K82" s="185"/>
      <c r="L82" s="185"/>
      <c r="M82" s="185"/>
      <c r="N82" s="185"/>
      <c r="O82" s="185"/>
      <c r="P82" s="185"/>
      <c r="Q82" s="185"/>
      <c r="R82" s="185"/>
      <c r="S82" s="185"/>
      <c r="T82" s="185"/>
      <c r="U82" s="183"/>
    </row>
    <row r="83" spans="1:21" ht="14.4" customHeight="1" x14ac:dyDescent="0.3">
      <c r="A83" s="175">
        <v>60</v>
      </c>
      <c r="B83" s="179" t="s">
        <v>3346</v>
      </c>
      <c r="C83" s="174" t="s">
        <v>3277</v>
      </c>
      <c r="D83" s="203">
        <v>2710</v>
      </c>
      <c r="E83" s="180"/>
      <c r="F83" s="180"/>
      <c r="G83" s="180"/>
      <c r="H83" s="180"/>
      <c r="I83" s="180"/>
      <c r="J83" s="180"/>
      <c r="K83" s="180"/>
      <c r="L83" s="180"/>
      <c r="M83" s="180"/>
      <c r="N83" s="180"/>
      <c r="O83" s="180"/>
      <c r="P83" s="180"/>
      <c r="Q83" s="180"/>
      <c r="R83" s="180"/>
      <c r="S83" s="180"/>
      <c r="T83" s="180"/>
      <c r="U83" s="181"/>
    </row>
    <row r="84" spans="1:21" ht="16.2" customHeight="1" x14ac:dyDescent="0.3">
      <c r="A84" s="196"/>
      <c r="B84" s="184" t="s">
        <v>3347</v>
      </c>
      <c r="C84" s="196"/>
      <c r="D84" s="203"/>
      <c r="E84" s="185"/>
      <c r="F84" s="185"/>
      <c r="G84" s="185"/>
      <c r="H84" s="185"/>
      <c r="I84" s="185"/>
      <c r="J84" s="185"/>
      <c r="K84" s="185"/>
      <c r="L84" s="185"/>
      <c r="M84" s="185"/>
      <c r="N84" s="185"/>
      <c r="O84" s="185"/>
      <c r="P84" s="185"/>
      <c r="Q84" s="185"/>
      <c r="R84" s="185"/>
      <c r="S84" s="185"/>
      <c r="T84" s="185"/>
      <c r="U84" s="183"/>
    </row>
    <row r="85" spans="1:21" ht="14.4" customHeight="1" x14ac:dyDescent="0.3">
      <c r="A85" s="175">
        <v>61</v>
      </c>
      <c r="B85" s="186" t="s">
        <v>3348</v>
      </c>
      <c r="C85" s="174" t="s">
        <v>3277</v>
      </c>
      <c r="D85" s="203">
        <v>3400</v>
      </c>
      <c r="E85" s="180"/>
      <c r="F85" s="180"/>
      <c r="G85" s="180"/>
      <c r="H85" s="180"/>
      <c r="I85" s="180"/>
      <c r="J85" s="180"/>
      <c r="K85" s="180"/>
      <c r="L85" s="180"/>
      <c r="M85" s="180"/>
      <c r="N85" s="180"/>
      <c r="O85" s="180"/>
      <c r="P85" s="180"/>
      <c r="Q85" s="180"/>
      <c r="R85" s="180"/>
      <c r="S85" s="180"/>
      <c r="T85" s="180"/>
      <c r="U85" s="181"/>
    </row>
    <row r="86" spans="1:21" ht="14.4" customHeight="1" x14ac:dyDescent="0.3">
      <c r="A86" s="175">
        <v>62</v>
      </c>
      <c r="B86" s="179" t="s">
        <v>3349</v>
      </c>
      <c r="C86" s="174" t="s">
        <v>3277</v>
      </c>
      <c r="D86" s="203">
        <v>530</v>
      </c>
      <c r="E86" s="180"/>
      <c r="F86" s="180"/>
      <c r="G86" s="180"/>
      <c r="H86" s="180"/>
      <c r="I86" s="180"/>
      <c r="J86" s="180"/>
      <c r="K86" s="180"/>
      <c r="L86" s="180"/>
      <c r="M86" s="180"/>
      <c r="N86" s="180"/>
      <c r="O86" s="180"/>
      <c r="P86" s="180"/>
      <c r="Q86" s="180"/>
      <c r="R86" s="180"/>
      <c r="S86" s="180"/>
      <c r="T86" s="180"/>
      <c r="U86" s="181"/>
    </row>
    <row r="87" spans="1:21" ht="16.2" customHeight="1" x14ac:dyDescent="0.3">
      <c r="A87" s="196"/>
      <c r="B87" s="184" t="s">
        <v>3350</v>
      </c>
      <c r="C87" s="196"/>
      <c r="D87" s="204"/>
      <c r="E87" s="185"/>
      <c r="F87" s="185"/>
      <c r="G87" s="185"/>
      <c r="H87" s="185"/>
      <c r="I87" s="185"/>
      <c r="J87" s="185"/>
      <c r="K87" s="185"/>
      <c r="L87" s="185"/>
      <c r="M87" s="185"/>
      <c r="N87" s="185"/>
      <c r="O87" s="185"/>
      <c r="P87" s="185"/>
      <c r="Q87" s="185"/>
      <c r="R87" s="185"/>
      <c r="S87" s="185"/>
      <c r="T87" s="185"/>
      <c r="U87" s="183"/>
    </row>
    <row r="88" spans="1:21" ht="14.4" customHeight="1" x14ac:dyDescent="0.3">
      <c r="A88" s="175">
        <v>63</v>
      </c>
      <c r="B88" s="179" t="s">
        <v>3351</v>
      </c>
      <c r="C88" s="174" t="s">
        <v>3277</v>
      </c>
      <c r="D88" s="203">
        <v>1595</v>
      </c>
      <c r="E88" s="180"/>
      <c r="F88" s="180"/>
      <c r="G88" s="180"/>
      <c r="H88" s="180"/>
      <c r="I88" s="180"/>
      <c r="J88" s="180"/>
      <c r="K88" s="180"/>
      <c r="L88" s="180"/>
      <c r="M88" s="180"/>
      <c r="N88" s="180"/>
      <c r="O88" s="180"/>
      <c r="P88" s="180"/>
      <c r="Q88" s="180"/>
      <c r="R88" s="180"/>
      <c r="S88" s="180"/>
      <c r="T88" s="180"/>
      <c r="U88" s="181"/>
    </row>
    <row r="89" spans="1:21" ht="16.2" customHeight="1" x14ac:dyDescent="0.3">
      <c r="A89" s="196"/>
      <c r="B89" s="184" t="s">
        <v>3352</v>
      </c>
      <c r="C89" s="196"/>
      <c r="D89" s="203"/>
      <c r="E89" s="185"/>
      <c r="F89" s="185"/>
      <c r="G89" s="185"/>
      <c r="H89" s="185"/>
      <c r="I89" s="185"/>
      <c r="J89" s="185"/>
      <c r="K89" s="185"/>
      <c r="L89" s="185"/>
      <c r="M89" s="185"/>
      <c r="N89" s="185"/>
      <c r="O89" s="185"/>
      <c r="P89" s="185"/>
      <c r="Q89" s="185"/>
      <c r="R89" s="185"/>
      <c r="S89" s="185"/>
      <c r="T89" s="185"/>
      <c r="U89" s="183"/>
    </row>
    <row r="90" spans="1:21" ht="14.4" customHeight="1" x14ac:dyDescent="0.3">
      <c r="A90" s="175">
        <v>64</v>
      </c>
      <c r="B90" s="179" t="s">
        <v>3353</v>
      </c>
      <c r="C90" s="174" t="s">
        <v>3277</v>
      </c>
      <c r="D90" s="203">
        <v>690</v>
      </c>
      <c r="E90" s="180"/>
      <c r="F90" s="180"/>
      <c r="G90" s="180"/>
      <c r="H90" s="180"/>
      <c r="I90" s="180"/>
      <c r="J90" s="180"/>
      <c r="K90" s="180"/>
      <c r="L90" s="180"/>
      <c r="M90" s="180"/>
      <c r="N90" s="180"/>
      <c r="O90" s="180"/>
      <c r="P90" s="180"/>
      <c r="Q90" s="180"/>
      <c r="R90" s="180"/>
      <c r="S90" s="180"/>
      <c r="T90" s="180"/>
      <c r="U90" s="181"/>
    </row>
    <row r="91" spans="1:21" ht="14.4" customHeight="1" x14ac:dyDescent="0.3">
      <c r="A91" s="175">
        <v>65</v>
      </c>
      <c r="B91" s="179" t="s">
        <v>3354</v>
      </c>
      <c r="C91" s="174" t="s">
        <v>3277</v>
      </c>
      <c r="D91" s="203">
        <v>795</v>
      </c>
      <c r="E91" s="180"/>
      <c r="F91" s="180"/>
      <c r="G91" s="180"/>
      <c r="H91" s="180"/>
      <c r="I91" s="180"/>
      <c r="J91" s="180"/>
      <c r="K91" s="180"/>
      <c r="L91" s="180"/>
      <c r="M91" s="180"/>
      <c r="N91" s="180"/>
      <c r="O91" s="180"/>
      <c r="P91" s="180"/>
      <c r="Q91" s="180"/>
      <c r="R91" s="180"/>
      <c r="S91" s="180"/>
      <c r="T91" s="180"/>
      <c r="U91" s="181"/>
    </row>
    <row r="92" spans="1:21" ht="16.2" customHeight="1" x14ac:dyDescent="0.3">
      <c r="A92" s="196"/>
      <c r="B92" s="184" t="s">
        <v>3355</v>
      </c>
      <c r="C92" s="196"/>
      <c r="D92" s="203"/>
      <c r="E92" s="185"/>
      <c r="F92" s="185"/>
      <c r="G92" s="185"/>
      <c r="H92" s="185"/>
      <c r="I92" s="185"/>
      <c r="J92" s="185"/>
      <c r="K92" s="185"/>
      <c r="L92" s="185"/>
      <c r="M92" s="185"/>
      <c r="N92" s="185"/>
      <c r="O92" s="185"/>
      <c r="P92" s="185"/>
      <c r="Q92" s="185"/>
      <c r="R92" s="185"/>
      <c r="S92" s="185"/>
      <c r="T92" s="185"/>
      <c r="U92" s="183"/>
    </row>
    <row r="93" spans="1:21" ht="14.4" customHeight="1" x14ac:dyDescent="0.3">
      <c r="A93" s="175">
        <v>66</v>
      </c>
      <c r="B93" s="179" t="s">
        <v>3356</v>
      </c>
      <c r="C93" s="174" t="s">
        <v>3277</v>
      </c>
      <c r="D93" s="203">
        <v>690</v>
      </c>
      <c r="E93" s="180"/>
      <c r="F93" s="180"/>
      <c r="G93" s="180"/>
      <c r="H93" s="180"/>
      <c r="I93" s="180"/>
      <c r="J93" s="180"/>
      <c r="K93" s="180"/>
      <c r="L93" s="180"/>
      <c r="M93" s="180"/>
      <c r="N93" s="180"/>
      <c r="O93" s="180"/>
      <c r="P93" s="180"/>
      <c r="Q93" s="180"/>
      <c r="R93" s="180"/>
      <c r="S93" s="180"/>
      <c r="T93" s="180"/>
      <c r="U93" s="181"/>
    </row>
    <row r="94" spans="1:21" ht="14.4" customHeight="1" x14ac:dyDescent="0.3">
      <c r="A94" s="175">
        <v>67</v>
      </c>
      <c r="B94" s="179" t="s">
        <v>3357</v>
      </c>
      <c r="C94" s="174" t="s">
        <v>3277</v>
      </c>
      <c r="D94" s="203">
        <v>530</v>
      </c>
      <c r="E94" s="180"/>
      <c r="F94" s="180"/>
      <c r="G94" s="180"/>
      <c r="H94" s="180"/>
      <c r="I94" s="180"/>
      <c r="J94" s="180"/>
      <c r="K94" s="180"/>
      <c r="L94" s="180"/>
      <c r="M94" s="180"/>
      <c r="N94" s="180"/>
      <c r="O94" s="180"/>
      <c r="P94" s="180"/>
      <c r="Q94" s="180"/>
      <c r="R94" s="180"/>
      <c r="S94" s="180"/>
      <c r="T94" s="180"/>
      <c r="U94" s="181"/>
    </row>
    <row r="95" spans="1:21" ht="16.2" customHeight="1" x14ac:dyDescent="0.3">
      <c r="A95" s="196"/>
      <c r="B95" s="184" t="s">
        <v>3358</v>
      </c>
      <c r="C95" s="196"/>
      <c r="D95" s="203"/>
      <c r="E95" s="185"/>
      <c r="F95" s="185"/>
      <c r="G95" s="185"/>
      <c r="H95" s="185"/>
      <c r="I95" s="185"/>
      <c r="J95" s="185"/>
      <c r="K95" s="185"/>
      <c r="L95" s="185"/>
      <c r="M95" s="185"/>
      <c r="N95" s="185"/>
      <c r="O95" s="185"/>
      <c r="P95" s="185"/>
      <c r="Q95" s="185"/>
      <c r="R95" s="185"/>
      <c r="S95" s="185"/>
      <c r="T95" s="185"/>
      <c r="U95" s="183"/>
    </row>
    <row r="96" spans="1:21" ht="14.4" customHeight="1" x14ac:dyDescent="0.3">
      <c r="A96" s="175">
        <v>68</v>
      </c>
      <c r="B96" s="186" t="s">
        <v>3359</v>
      </c>
      <c r="C96" s="174" t="s">
        <v>3277</v>
      </c>
      <c r="D96" s="203">
        <v>265</v>
      </c>
      <c r="E96" s="180"/>
      <c r="F96" s="180"/>
      <c r="G96" s="180"/>
      <c r="H96" s="180"/>
      <c r="I96" s="180"/>
      <c r="J96" s="180"/>
      <c r="K96" s="180"/>
      <c r="L96" s="180"/>
      <c r="M96" s="180"/>
      <c r="N96" s="180"/>
      <c r="O96" s="180"/>
      <c r="P96" s="180"/>
      <c r="Q96" s="180"/>
      <c r="R96" s="180"/>
      <c r="S96" s="180"/>
      <c r="T96" s="180"/>
      <c r="U96" s="181"/>
    </row>
    <row r="97" spans="1:21" ht="14.4" customHeight="1" x14ac:dyDescent="0.3">
      <c r="A97" s="175">
        <v>69</v>
      </c>
      <c r="B97" s="179" t="s">
        <v>3360</v>
      </c>
      <c r="C97" s="174" t="s">
        <v>3277</v>
      </c>
      <c r="D97" s="203">
        <v>320</v>
      </c>
      <c r="E97" s="180"/>
      <c r="F97" s="180"/>
      <c r="G97" s="180"/>
      <c r="H97" s="180"/>
      <c r="I97" s="180"/>
      <c r="J97" s="180"/>
      <c r="K97" s="180"/>
      <c r="L97" s="180"/>
      <c r="M97" s="180"/>
      <c r="N97" s="180"/>
      <c r="O97" s="180"/>
      <c r="P97" s="180"/>
      <c r="Q97" s="180"/>
      <c r="R97" s="180"/>
      <c r="S97" s="180"/>
      <c r="T97" s="180"/>
      <c r="U97" s="181"/>
    </row>
    <row r="98" spans="1:21" ht="16.2" customHeight="1" x14ac:dyDescent="0.3">
      <c r="A98" s="196"/>
      <c r="B98" s="184" t="s">
        <v>3361</v>
      </c>
      <c r="C98" s="196"/>
      <c r="D98" s="204"/>
      <c r="E98" s="185"/>
      <c r="F98" s="185"/>
      <c r="G98" s="185"/>
      <c r="H98" s="185"/>
      <c r="I98" s="185"/>
      <c r="J98" s="185"/>
      <c r="K98" s="185"/>
      <c r="L98" s="185"/>
      <c r="M98" s="185"/>
      <c r="N98" s="185"/>
      <c r="O98" s="185"/>
      <c r="P98" s="185"/>
      <c r="Q98" s="185"/>
      <c r="R98" s="185"/>
      <c r="S98" s="185"/>
      <c r="T98" s="185"/>
      <c r="U98" s="183"/>
    </row>
    <row r="99" spans="1:21" ht="14.4" customHeight="1" x14ac:dyDescent="0.3">
      <c r="A99" s="175">
        <v>70</v>
      </c>
      <c r="B99" s="186" t="s">
        <v>3362</v>
      </c>
      <c r="C99" s="174" t="s">
        <v>3277</v>
      </c>
      <c r="D99" s="203">
        <v>265</v>
      </c>
      <c r="E99" s="180"/>
      <c r="F99" s="180"/>
      <c r="G99" s="180"/>
      <c r="H99" s="180"/>
      <c r="I99" s="180"/>
      <c r="J99" s="180"/>
      <c r="K99" s="180"/>
      <c r="L99" s="180"/>
      <c r="M99" s="180"/>
      <c r="N99" s="180"/>
      <c r="O99" s="180"/>
      <c r="P99" s="180"/>
      <c r="Q99" s="180"/>
      <c r="R99" s="180"/>
      <c r="S99" s="180"/>
      <c r="T99" s="180"/>
      <c r="U99" s="181"/>
    </row>
    <row r="100" spans="1:21" ht="16.2" customHeight="1" x14ac:dyDescent="0.3">
      <c r="A100" s="196"/>
      <c r="B100" s="184" t="s">
        <v>3363</v>
      </c>
      <c r="C100" s="196"/>
      <c r="D100" s="203"/>
      <c r="E100" s="185"/>
      <c r="F100" s="185"/>
      <c r="G100" s="185"/>
      <c r="H100" s="185"/>
      <c r="I100" s="185"/>
      <c r="J100" s="185"/>
      <c r="K100" s="185"/>
      <c r="L100" s="185"/>
      <c r="M100" s="185"/>
      <c r="N100" s="185"/>
      <c r="O100" s="185"/>
      <c r="P100" s="185"/>
      <c r="Q100" s="185"/>
      <c r="R100" s="185"/>
      <c r="S100" s="185"/>
      <c r="T100" s="185"/>
      <c r="U100" s="183"/>
    </row>
    <row r="101" spans="1:21" ht="14.4" customHeight="1" x14ac:dyDescent="0.3">
      <c r="A101" s="175">
        <v>71</v>
      </c>
      <c r="B101" s="186" t="s">
        <v>3364</v>
      </c>
      <c r="C101" s="174" t="s">
        <v>3277</v>
      </c>
      <c r="D101" s="203">
        <v>1115</v>
      </c>
      <c r="E101" s="180"/>
      <c r="F101" s="180"/>
      <c r="G101" s="180"/>
      <c r="H101" s="180"/>
      <c r="I101" s="180"/>
      <c r="J101" s="180"/>
      <c r="K101" s="180"/>
      <c r="L101" s="180"/>
      <c r="M101" s="180"/>
      <c r="N101" s="180"/>
      <c r="O101" s="180"/>
      <c r="P101" s="180"/>
      <c r="Q101" s="180"/>
      <c r="R101" s="180"/>
      <c r="S101" s="180"/>
      <c r="T101" s="180"/>
      <c r="U101" s="181"/>
    </row>
    <row r="102" spans="1:21" ht="14.4" customHeight="1" x14ac:dyDescent="0.3">
      <c r="A102" s="175">
        <v>72</v>
      </c>
      <c r="B102" s="186" t="s">
        <v>3365</v>
      </c>
      <c r="C102" s="174" t="s">
        <v>3277</v>
      </c>
      <c r="D102" s="203">
        <v>3135</v>
      </c>
      <c r="E102" s="180"/>
      <c r="F102" s="180"/>
      <c r="G102" s="180"/>
      <c r="H102" s="180"/>
      <c r="I102" s="180"/>
      <c r="J102" s="180"/>
      <c r="K102" s="180"/>
      <c r="L102" s="180"/>
      <c r="M102" s="180"/>
      <c r="N102" s="180"/>
      <c r="O102" s="180"/>
      <c r="P102" s="180"/>
      <c r="Q102" s="180"/>
      <c r="R102" s="180"/>
      <c r="S102" s="180"/>
      <c r="T102" s="180"/>
      <c r="U102" s="181"/>
    </row>
    <row r="103" spans="1:21" ht="14.4" customHeight="1" x14ac:dyDescent="0.3">
      <c r="A103" s="175">
        <v>73</v>
      </c>
      <c r="B103" s="179" t="s">
        <v>3366</v>
      </c>
      <c r="C103" s="174" t="s">
        <v>3277</v>
      </c>
      <c r="D103" s="203">
        <v>585</v>
      </c>
      <c r="E103" s="180"/>
      <c r="F103" s="180"/>
      <c r="G103" s="180"/>
      <c r="H103" s="180"/>
      <c r="I103" s="180"/>
      <c r="J103" s="180"/>
      <c r="K103" s="180"/>
      <c r="L103" s="180"/>
      <c r="M103" s="180"/>
      <c r="N103" s="180"/>
      <c r="O103" s="180"/>
      <c r="P103" s="180"/>
      <c r="Q103" s="180"/>
      <c r="R103" s="180"/>
      <c r="S103" s="180"/>
      <c r="T103" s="180"/>
      <c r="U103" s="181"/>
    </row>
    <row r="104" spans="1:21" ht="14.4" customHeight="1" x14ac:dyDescent="0.3">
      <c r="A104" s="175">
        <v>74</v>
      </c>
      <c r="B104" s="179" t="s">
        <v>3367</v>
      </c>
      <c r="C104" s="174" t="s">
        <v>3277</v>
      </c>
      <c r="D104" s="203">
        <v>2390</v>
      </c>
      <c r="E104" s="180"/>
      <c r="F104" s="180"/>
      <c r="G104" s="180"/>
      <c r="H104" s="180"/>
      <c r="I104" s="180"/>
      <c r="J104" s="180"/>
      <c r="K104" s="180"/>
      <c r="L104" s="180"/>
      <c r="M104" s="180"/>
      <c r="N104" s="180"/>
      <c r="O104" s="180"/>
      <c r="P104" s="180"/>
      <c r="Q104" s="180"/>
      <c r="R104" s="180"/>
      <c r="S104" s="180"/>
      <c r="T104" s="180"/>
      <c r="U104" s="181"/>
    </row>
    <row r="105" spans="1:21" ht="14.4" customHeight="1" x14ac:dyDescent="0.3">
      <c r="A105" s="175">
        <v>75</v>
      </c>
      <c r="B105" s="179" t="s">
        <v>3368</v>
      </c>
      <c r="C105" s="174" t="s">
        <v>3277</v>
      </c>
      <c r="D105" s="203">
        <v>320</v>
      </c>
      <c r="E105" s="180"/>
      <c r="F105" s="180"/>
      <c r="G105" s="180"/>
      <c r="H105" s="180"/>
      <c r="I105" s="180"/>
      <c r="J105" s="180"/>
      <c r="K105" s="180"/>
      <c r="L105" s="180"/>
      <c r="M105" s="180"/>
      <c r="N105" s="180"/>
      <c r="O105" s="180"/>
      <c r="P105" s="180"/>
      <c r="Q105" s="180"/>
      <c r="R105" s="180"/>
      <c r="S105" s="180"/>
      <c r="T105" s="180"/>
      <c r="U105" s="181"/>
    </row>
    <row r="106" spans="1:21" ht="14.4" customHeight="1" x14ac:dyDescent="0.3">
      <c r="A106" s="175">
        <v>76</v>
      </c>
      <c r="B106" s="179" t="s">
        <v>3369</v>
      </c>
      <c r="C106" s="174" t="s">
        <v>3277</v>
      </c>
      <c r="D106" s="203">
        <v>1485</v>
      </c>
      <c r="E106" s="180"/>
      <c r="F106" s="180"/>
      <c r="G106" s="180"/>
      <c r="H106" s="180"/>
      <c r="I106" s="180"/>
      <c r="J106" s="180"/>
      <c r="K106" s="180"/>
      <c r="L106" s="180"/>
      <c r="M106" s="180"/>
      <c r="N106" s="180"/>
      <c r="O106" s="180"/>
      <c r="P106" s="180"/>
      <c r="Q106" s="180"/>
      <c r="R106" s="180"/>
      <c r="S106" s="180"/>
      <c r="T106" s="180"/>
      <c r="U106" s="181"/>
    </row>
    <row r="107" spans="1:21" ht="16.2" customHeight="1" x14ac:dyDescent="0.3">
      <c r="A107" s="196"/>
      <c r="B107" s="184" t="s">
        <v>3370</v>
      </c>
      <c r="C107" s="196"/>
      <c r="D107" s="203"/>
      <c r="E107" s="185"/>
      <c r="F107" s="185"/>
      <c r="G107" s="185"/>
      <c r="H107" s="185"/>
      <c r="I107" s="185"/>
      <c r="J107" s="185"/>
      <c r="K107" s="185"/>
      <c r="L107" s="185"/>
      <c r="M107" s="185"/>
      <c r="N107" s="185"/>
      <c r="O107" s="185"/>
      <c r="P107" s="185"/>
      <c r="Q107" s="185"/>
      <c r="R107" s="185"/>
      <c r="S107" s="185"/>
      <c r="T107" s="185"/>
      <c r="U107" s="183"/>
    </row>
    <row r="108" spans="1:21" ht="14.4" customHeight="1" x14ac:dyDescent="0.3">
      <c r="A108" s="175">
        <v>77</v>
      </c>
      <c r="B108" s="179" t="s">
        <v>3371</v>
      </c>
      <c r="C108" s="174" t="s">
        <v>3277</v>
      </c>
      <c r="D108" s="203">
        <v>1275</v>
      </c>
      <c r="E108" s="180"/>
      <c r="F108" s="180"/>
      <c r="G108" s="180"/>
      <c r="H108" s="180"/>
      <c r="I108" s="180"/>
      <c r="J108" s="180"/>
      <c r="K108" s="180"/>
      <c r="L108" s="180"/>
      <c r="M108" s="180"/>
      <c r="N108" s="180"/>
      <c r="O108" s="180"/>
      <c r="P108" s="180"/>
      <c r="Q108" s="180"/>
      <c r="R108" s="180"/>
      <c r="S108" s="180"/>
      <c r="T108" s="180"/>
      <c r="U108" s="181"/>
    </row>
    <row r="109" spans="1:21" ht="14.4" customHeight="1" x14ac:dyDescent="0.3">
      <c r="A109" s="205">
        <v>78</v>
      </c>
      <c r="B109" s="179" t="s">
        <v>3372</v>
      </c>
      <c r="C109" s="198" t="s">
        <v>3277</v>
      </c>
      <c r="D109" s="203">
        <v>1595</v>
      </c>
      <c r="E109" s="189"/>
      <c r="F109" s="189"/>
      <c r="G109" s="189"/>
      <c r="H109" s="189"/>
      <c r="I109" s="189"/>
      <c r="J109" s="189"/>
      <c r="K109" s="189"/>
      <c r="L109" s="189"/>
      <c r="M109" s="189"/>
      <c r="N109" s="189"/>
      <c r="O109" s="189"/>
      <c r="P109" s="189"/>
      <c r="Q109" s="189"/>
      <c r="R109" s="189"/>
      <c r="S109" s="189"/>
      <c r="T109" s="189"/>
      <c r="U109" s="190"/>
    </row>
    <row r="110" spans="1:21" ht="14.4" customHeight="1" x14ac:dyDescent="0.3">
      <c r="A110" s="206"/>
      <c r="B110" s="186" t="s">
        <v>3373</v>
      </c>
      <c r="C110" s="199"/>
      <c r="D110" s="203"/>
      <c r="E110" s="191"/>
      <c r="F110" s="191"/>
      <c r="G110" s="191"/>
      <c r="H110" s="191"/>
      <c r="I110" s="191"/>
      <c r="J110" s="191"/>
      <c r="K110" s="191"/>
      <c r="L110" s="191"/>
      <c r="M110" s="191"/>
      <c r="N110" s="191"/>
      <c r="O110" s="191"/>
      <c r="P110" s="191"/>
      <c r="Q110" s="191"/>
      <c r="R110" s="191"/>
      <c r="S110" s="191"/>
      <c r="T110" s="191"/>
      <c r="U110" s="192"/>
    </row>
    <row r="111" spans="1:21" ht="14.4" customHeight="1" x14ac:dyDescent="0.3">
      <c r="A111" s="175">
        <v>79</v>
      </c>
      <c r="B111" s="179" t="s">
        <v>3374</v>
      </c>
      <c r="C111" s="174" t="s">
        <v>3277</v>
      </c>
      <c r="D111" s="203">
        <v>3875</v>
      </c>
      <c r="E111" s="180"/>
      <c r="F111" s="180"/>
      <c r="G111" s="180"/>
      <c r="H111" s="180"/>
      <c r="I111" s="180"/>
      <c r="J111" s="180"/>
      <c r="K111" s="180"/>
      <c r="L111" s="180"/>
      <c r="M111" s="180"/>
      <c r="N111" s="180"/>
      <c r="O111" s="180"/>
      <c r="P111" s="180"/>
      <c r="Q111" s="180"/>
      <c r="R111" s="180"/>
      <c r="S111" s="180"/>
      <c r="T111" s="180"/>
      <c r="U111" s="181"/>
    </row>
    <row r="112" spans="1:21" ht="16.2" customHeight="1" x14ac:dyDescent="0.3">
      <c r="A112" s="196"/>
      <c r="B112" s="184" t="s">
        <v>3375</v>
      </c>
      <c r="C112" s="196"/>
      <c r="D112" s="203"/>
      <c r="E112" s="185"/>
      <c r="F112" s="185"/>
      <c r="G112" s="185"/>
      <c r="H112" s="185"/>
      <c r="I112" s="185"/>
      <c r="J112" s="185"/>
      <c r="K112" s="185"/>
      <c r="L112" s="185"/>
      <c r="M112" s="185"/>
      <c r="N112" s="185"/>
      <c r="O112" s="185"/>
      <c r="P112" s="185"/>
      <c r="Q112" s="185"/>
      <c r="R112" s="185"/>
      <c r="S112" s="185"/>
      <c r="T112" s="185"/>
      <c r="U112" s="183"/>
    </row>
    <row r="113" spans="1:21" ht="14.4" customHeight="1" x14ac:dyDescent="0.3">
      <c r="A113" s="175">
        <v>80</v>
      </c>
      <c r="B113" s="179" t="s">
        <v>3376</v>
      </c>
      <c r="C113" s="174" t="s">
        <v>3277</v>
      </c>
      <c r="D113" s="203">
        <v>3875</v>
      </c>
      <c r="E113" s="180"/>
      <c r="F113" s="180"/>
      <c r="G113" s="180"/>
      <c r="H113" s="180"/>
      <c r="I113" s="180"/>
      <c r="J113" s="180"/>
      <c r="K113" s="180"/>
      <c r="L113" s="180"/>
      <c r="M113" s="180"/>
      <c r="N113" s="180"/>
      <c r="O113" s="180"/>
      <c r="P113" s="180"/>
      <c r="Q113" s="180"/>
      <c r="R113" s="180"/>
      <c r="S113" s="180"/>
      <c r="T113" s="180"/>
      <c r="U113" s="181"/>
    </row>
    <row r="114" spans="1:21" ht="14.4" customHeight="1" x14ac:dyDescent="0.3">
      <c r="A114" s="175">
        <v>81</v>
      </c>
      <c r="B114" s="179" t="s">
        <v>3377</v>
      </c>
      <c r="C114" s="174" t="s">
        <v>3277</v>
      </c>
      <c r="D114" s="203">
        <v>1115</v>
      </c>
      <c r="E114" s="180"/>
      <c r="F114" s="180"/>
      <c r="G114" s="180"/>
      <c r="H114" s="180"/>
      <c r="I114" s="180"/>
      <c r="J114" s="180"/>
      <c r="K114" s="180"/>
      <c r="L114" s="180"/>
      <c r="M114" s="180"/>
      <c r="N114" s="180"/>
      <c r="O114" s="180"/>
      <c r="P114" s="180"/>
      <c r="Q114" s="180"/>
      <c r="R114" s="180"/>
      <c r="S114" s="180"/>
      <c r="T114" s="180"/>
      <c r="U114" s="181"/>
    </row>
    <row r="115" spans="1:21" ht="14.4" customHeight="1" x14ac:dyDescent="0.3">
      <c r="A115" s="175">
        <v>82</v>
      </c>
      <c r="B115" s="179" t="s">
        <v>3378</v>
      </c>
      <c r="C115" s="174" t="s">
        <v>3277</v>
      </c>
      <c r="D115" s="203">
        <v>1115</v>
      </c>
      <c r="E115" s="180"/>
      <c r="F115" s="180"/>
      <c r="G115" s="180"/>
      <c r="H115" s="180"/>
      <c r="I115" s="180"/>
      <c r="J115" s="180"/>
      <c r="K115" s="180"/>
      <c r="L115" s="180"/>
      <c r="M115" s="180"/>
      <c r="N115" s="180"/>
      <c r="O115" s="180"/>
      <c r="P115" s="180"/>
      <c r="Q115" s="180"/>
      <c r="R115" s="180"/>
      <c r="S115" s="180"/>
      <c r="T115" s="180"/>
      <c r="U115" s="181"/>
    </row>
    <row r="116" spans="1:21" ht="14.4" customHeight="1" x14ac:dyDescent="0.3">
      <c r="A116" s="175">
        <v>83</v>
      </c>
      <c r="B116" s="179" t="s">
        <v>3379</v>
      </c>
      <c r="C116" s="174" t="s">
        <v>3277</v>
      </c>
      <c r="D116" s="203">
        <v>1010</v>
      </c>
      <c r="E116" s="180"/>
      <c r="F116" s="180"/>
      <c r="G116" s="180"/>
      <c r="H116" s="180"/>
      <c r="I116" s="180"/>
      <c r="J116" s="180"/>
      <c r="K116" s="180"/>
      <c r="L116" s="180"/>
      <c r="M116" s="180"/>
      <c r="N116" s="180"/>
      <c r="O116" s="180"/>
      <c r="P116" s="180"/>
      <c r="Q116" s="180"/>
      <c r="R116" s="180"/>
      <c r="S116" s="180"/>
      <c r="T116" s="180"/>
      <c r="U116" s="181"/>
    </row>
    <row r="117" spans="1:21" ht="14.4" customHeight="1" x14ac:dyDescent="0.3">
      <c r="A117" s="175">
        <v>84</v>
      </c>
      <c r="B117" s="179" t="s">
        <v>3380</v>
      </c>
      <c r="C117" s="174" t="s">
        <v>3277</v>
      </c>
      <c r="D117" s="203">
        <v>795</v>
      </c>
      <c r="E117" s="180"/>
      <c r="F117" s="180"/>
      <c r="G117" s="180"/>
      <c r="H117" s="180"/>
      <c r="I117" s="180"/>
      <c r="J117" s="180"/>
      <c r="K117" s="180"/>
      <c r="L117" s="180"/>
      <c r="M117" s="180"/>
      <c r="N117" s="180"/>
      <c r="O117" s="180"/>
      <c r="P117" s="180"/>
      <c r="Q117" s="180"/>
      <c r="R117" s="180"/>
      <c r="S117" s="180"/>
      <c r="T117" s="180"/>
      <c r="U117" s="181"/>
    </row>
    <row r="118" spans="1:21" ht="16.2" customHeight="1" x14ac:dyDescent="0.3">
      <c r="A118" s="196"/>
      <c r="B118" s="184" t="s">
        <v>3381</v>
      </c>
      <c r="C118" s="196"/>
      <c r="D118" s="203"/>
      <c r="E118" s="185"/>
      <c r="F118" s="185"/>
      <c r="G118" s="185"/>
      <c r="H118" s="185"/>
      <c r="I118" s="185"/>
      <c r="J118" s="185"/>
      <c r="K118" s="185"/>
      <c r="L118" s="185"/>
      <c r="M118" s="185"/>
      <c r="N118" s="185"/>
      <c r="O118" s="185"/>
      <c r="P118" s="185"/>
      <c r="Q118" s="185"/>
      <c r="R118" s="185"/>
      <c r="S118" s="185"/>
      <c r="T118" s="185"/>
      <c r="U118" s="183"/>
    </row>
    <row r="119" spans="1:21" ht="14.4" customHeight="1" x14ac:dyDescent="0.3">
      <c r="A119" s="175">
        <v>85</v>
      </c>
      <c r="B119" s="179" t="s">
        <v>3380</v>
      </c>
      <c r="C119" s="174" t="s">
        <v>3277</v>
      </c>
      <c r="D119" s="203">
        <v>795</v>
      </c>
      <c r="E119" s="180"/>
      <c r="F119" s="180"/>
      <c r="G119" s="180"/>
      <c r="H119" s="180"/>
      <c r="I119" s="180"/>
      <c r="J119" s="180"/>
      <c r="K119" s="180"/>
      <c r="L119" s="180"/>
      <c r="M119" s="180"/>
      <c r="N119" s="180"/>
      <c r="O119" s="180"/>
      <c r="P119" s="180"/>
      <c r="Q119" s="180"/>
      <c r="R119" s="180"/>
      <c r="S119" s="180"/>
      <c r="T119" s="180"/>
      <c r="U119" s="181"/>
    </row>
    <row r="120" spans="1:21" ht="14.4" customHeight="1" x14ac:dyDescent="0.3">
      <c r="A120" s="175">
        <v>86</v>
      </c>
      <c r="B120" s="179" t="s">
        <v>3382</v>
      </c>
      <c r="C120" s="174" t="s">
        <v>3277</v>
      </c>
      <c r="D120" s="203">
        <v>745</v>
      </c>
      <c r="E120" s="180"/>
      <c r="F120" s="180"/>
      <c r="G120" s="180"/>
      <c r="H120" s="180"/>
      <c r="I120" s="180"/>
      <c r="J120" s="180"/>
      <c r="K120" s="180"/>
      <c r="L120" s="180"/>
      <c r="M120" s="180"/>
      <c r="N120" s="180"/>
      <c r="O120" s="180"/>
      <c r="P120" s="180"/>
      <c r="Q120" s="180"/>
      <c r="R120" s="180"/>
      <c r="S120" s="180"/>
      <c r="T120" s="180"/>
      <c r="U120" s="181"/>
    </row>
    <row r="121" spans="1:21" ht="14.4" customHeight="1" x14ac:dyDescent="0.3">
      <c r="A121" s="175">
        <v>87</v>
      </c>
      <c r="B121" s="179" t="s">
        <v>3383</v>
      </c>
      <c r="C121" s="174" t="s">
        <v>3277</v>
      </c>
      <c r="D121" s="203">
        <v>320</v>
      </c>
      <c r="E121" s="180"/>
      <c r="F121" s="180"/>
      <c r="G121" s="180"/>
      <c r="H121" s="180"/>
      <c r="I121" s="180"/>
      <c r="J121" s="180"/>
      <c r="K121" s="180"/>
      <c r="L121" s="180"/>
      <c r="M121" s="180"/>
      <c r="N121" s="180"/>
      <c r="O121" s="180"/>
      <c r="P121" s="180"/>
      <c r="Q121" s="180"/>
      <c r="R121" s="180"/>
      <c r="S121" s="180"/>
      <c r="T121" s="180"/>
      <c r="U121" s="181"/>
    </row>
    <row r="122" spans="1:21" ht="14.4" customHeight="1" x14ac:dyDescent="0.3">
      <c r="A122" s="175">
        <v>88</v>
      </c>
      <c r="B122" s="179" t="s">
        <v>3384</v>
      </c>
      <c r="C122" s="174" t="s">
        <v>3277</v>
      </c>
      <c r="D122" s="203">
        <v>530</v>
      </c>
      <c r="E122" s="180"/>
      <c r="F122" s="180"/>
      <c r="G122" s="180"/>
      <c r="H122" s="180"/>
      <c r="I122" s="180"/>
      <c r="J122" s="180"/>
      <c r="K122" s="180"/>
      <c r="L122" s="180"/>
      <c r="M122" s="180"/>
      <c r="N122" s="180"/>
      <c r="O122" s="180"/>
      <c r="P122" s="180"/>
      <c r="Q122" s="180"/>
      <c r="R122" s="180"/>
      <c r="S122" s="180"/>
      <c r="T122" s="180"/>
      <c r="U122" s="181"/>
    </row>
    <row r="123" spans="1:21" x14ac:dyDescent="0.3">
      <c r="A123" s="175">
        <v>89</v>
      </c>
      <c r="B123" s="179" t="s">
        <v>3385</v>
      </c>
      <c r="C123" s="174" t="s">
        <v>3277</v>
      </c>
      <c r="D123" s="203">
        <v>530</v>
      </c>
      <c r="E123" s="180"/>
      <c r="F123" s="180"/>
      <c r="G123" s="180"/>
      <c r="H123" s="180"/>
      <c r="I123" s="180"/>
      <c r="J123" s="180"/>
      <c r="K123" s="180"/>
      <c r="L123" s="180"/>
      <c r="M123" s="180"/>
      <c r="N123" s="180"/>
      <c r="O123" s="180"/>
      <c r="P123" s="180"/>
      <c r="Q123" s="180"/>
      <c r="R123" s="180"/>
      <c r="S123" s="180"/>
      <c r="T123" s="180"/>
      <c r="U123" s="181"/>
    </row>
    <row r="124" spans="1:21" ht="14.4" customHeight="1" x14ac:dyDescent="0.3">
      <c r="A124" s="175">
        <v>90</v>
      </c>
      <c r="B124" s="179" t="s">
        <v>3386</v>
      </c>
      <c r="C124" s="174" t="s">
        <v>3277</v>
      </c>
      <c r="D124" s="203">
        <v>1060</v>
      </c>
      <c r="E124" s="180"/>
      <c r="F124" s="180"/>
      <c r="G124" s="180"/>
      <c r="H124" s="180"/>
      <c r="I124" s="180"/>
      <c r="J124" s="180"/>
      <c r="K124" s="180"/>
      <c r="L124" s="180"/>
      <c r="M124" s="180"/>
      <c r="N124" s="180"/>
      <c r="O124" s="180"/>
      <c r="P124" s="180"/>
      <c r="Q124" s="180"/>
      <c r="R124" s="180"/>
      <c r="S124" s="180"/>
      <c r="T124" s="180"/>
      <c r="U124" s="181"/>
    </row>
    <row r="125" spans="1:21" ht="16.2" customHeight="1" x14ac:dyDescent="0.3">
      <c r="A125" s="196"/>
      <c r="B125" s="184" t="s">
        <v>3387</v>
      </c>
      <c r="C125" s="196"/>
      <c r="D125" s="204"/>
      <c r="E125" s="185"/>
      <c r="F125" s="185"/>
      <c r="G125" s="185"/>
      <c r="H125" s="185"/>
      <c r="I125" s="185"/>
      <c r="J125" s="185"/>
      <c r="K125" s="185"/>
      <c r="L125" s="185"/>
      <c r="M125" s="185"/>
      <c r="N125" s="185"/>
      <c r="O125" s="185"/>
      <c r="P125" s="185"/>
      <c r="Q125" s="185"/>
      <c r="R125" s="185"/>
      <c r="S125" s="185"/>
      <c r="T125" s="185"/>
      <c r="U125" s="183"/>
    </row>
    <row r="126" spans="1:21" ht="14.4" customHeight="1" x14ac:dyDescent="0.3">
      <c r="A126" s="175">
        <v>91</v>
      </c>
      <c r="B126" s="179" t="s">
        <v>3388</v>
      </c>
      <c r="C126" s="174" t="s">
        <v>3277</v>
      </c>
      <c r="D126" s="203">
        <v>3985</v>
      </c>
      <c r="E126" s="180"/>
      <c r="F126" s="180"/>
      <c r="G126" s="180"/>
      <c r="H126" s="180"/>
      <c r="I126" s="180"/>
      <c r="J126" s="180"/>
      <c r="K126" s="180"/>
      <c r="L126" s="180"/>
      <c r="M126" s="180"/>
      <c r="N126" s="180"/>
      <c r="O126" s="180"/>
      <c r="P126" s="180"/>
      <c r="Q126" s="180"/>
      <c r="R126" s="180"/>
      <c r="S126" s="180"/>
      <c r="T126" s="180"/>
      <c r="U126" s="181"/>
    </row>
    <row r="127" spans="1:21" ht="14.4" customHeight="1" x14ac:dyDescent="0.3">
      <c r="A127" s="197"/>
      <c r="B127" s="186" t="s">
        <v>3389</v>
      </c>
      <c r="C127" s="197"/>
      <c r="D127" s="203"/>
      <c r="E127" s="188"/>
      <c r="F127" s="188"/>
      <c r="G127" s="188"/>
      <c r="H127" s="188"/>
      <c r="I127" s="188"/>
      <c r="J127" s="188"/>
      <c r="K127" s="188"/>
      <c r="L127" s="188"/>
      <c r="M127" s="188"/>
      <c r="N127" s="188"/>
      <c r="O127" s="188"/>
      <c r="P127" s="188"/>
      <c r="Q127" s="188"/>
      <c r="R127" s="188"/>
      <c r="S127" s="188"/>
      <c r="T127" s="188"/>
      <c r="U127" s="187"/>
    </row>
    <row r="128" spans="1:21" ht="14.4" customHeight="1" x14ac:dyDescent="0.3">
      <c r="A128" s="175">
        <v>92</v>
      </c>
      <c r="B128" s="179" t="s">
        <v>3390</v>
      </c>
      <c r="C128" s="174" t="s">
        <v>3303</v>
      </c>
      <c r="D128" s="203">
        <v>745</v>
      </c>
      <c r="E128" s="180"/>
      <c r="F128" s="180"/>
      <c r="G128" s="180"/>
      <c r="H128" s="180"/>
      <c r="I128" s="180"/>
      <c r="J128" s="180"/>
      <c r="K128" s="180"/>
      <c r="L128" s="180"/>
      <c r="M128" s="180"/>
      <c r="N128" s="180"/>
      <c r="O128" s="180"/>
      <c r="P128" s="180"/>
      <c r="Q128" s="180"/>
      <c r="R128" s="180"/>
      <c r="S128" s="180"/>
      <c r="T128" s="180"/>
      <c r="U128" s="181"/>
    </row>
    <row r="129" spans="1:21" ht="14.4" customHeight="1" x14ac:dyDescent="0.3">
      <c r="A129" s="175">
        <v>93</v>
      </c>
      <c r="B129" s="179" t="s">
        <v>3399</v>
      </c>
      <c r="C129" s="174" t="s">
        <v>3303</v>
      </c>
      <c r="D129" s="203">
        <v>1485</v>
      </c>
      <c r="E129" s="180"/>
      <c r="F129" s="180"/>
      <c r="G129" s="180"/>
      <c r="H129" s="180"/>
      <c r="I129" s="180"/>
      <c r="J129" s="180"/>
      <c r="K129" s="180"/>
      <c r="L129" s="180"/>
      <c r="M129" s="180"/>
      <c r="N129" s="180"/>
      <c r="O129" s="180"/>
      <c r="P129" s="180"/>
      <c r="Q129" s="180"/>
      <c r="R129" s="180"/>
      <c r="S129" s="180"/>
      <c r="T129" s="180"/>
      <c r="U129" s="181"/>
    </row>
    <row r="130" spans="1:21" ht="14.4" customHeight="1" x14ac:dyDescent="0.3">
      <c r="A130" s="175">
        <v>94</v>
      </c>
      <c r="B130" s="179" t="s">
        <v>3391</v>
      </c>
      <c r="C130" s="174" t="s">
        <v>3303</v>
      </c>
      <c r="D130" s="203">
        <v>745</v>
      </c>
      <c r="E130" s="180"/>
      <c r="F130" s="180"/>
      <c r="G130" s="180"/>
      <c r="H130" s="180"/>
      <c r="I130" s="180"/>
      <c r="J130" s="180"/>
      <c r="K130" s="180"/>
      <c r="L130" s="180"/>
      <c r="M130" s="180"/>
      <c r="N130" s="180"/>
      <c r="O130" s="180"/>
      <c r="P130" s="180"/>
      <c r="Q130" s="180"/>
      <c r="R130" s="180"/>
      <c r="S130" s="180"/>
      <c r="T130" s="180"/>
      <c r="U130" s="181"/>
    </row>
    <row r="131" spans="1:21" ht="14.4" customHeight="1" x14ac:dyDescent="0.3">
      <c r="A131" s="175">
        <v>95</v>
      </c>
      <c r="B131" s="179" t="s">
        <v>3302</v>
      </c>
      <c r="C131" s="174" t="s">
        <v>3303</v>
      </c>
      <c r="D131" s="203">
        <v>17</v>
      </c>
      <c r="E131" s="180"/>
      <c r="F131" s="180"/>
      <c r="G131" s="180"/>
      <c r="H131" s="180"/>
      <c r="I131" s="180"/>
      <c r="J131" s="180"/>
      <c r="K131" s="180"/>
      <c r="L131" s="180"/>
      <c r="M131" s="180"/>
      <c r="N131" s="180"/>
      <c r="O131" s="180"/>
      <c r="P131" s="180"/>
      <c r="Q131" s="180"/>
      <c r="R131" s="180"/>
      <c r="S131" s="180"/>
      <c r="T131" s="180"/>
      <c r="U131" s="181"/>
    </row>
    <row r="132" spans="1:21" ht="16.2" customHeight="1" x14ac:dyDescent="0.3">
      <c r="A132" s="196"/>
      <c r="B132" s="184" t="s">
        <v>3392</v>
      </c>
      <c r="C132" s="196"/>
      <c r="D132" s="204"/>
      <c r="E132" s="185"/>
      <c r="F132" s="185"/>
      <c r="G132" s="185"/>
      <c r="H132" s="185"/>
      <c r="I132" s="185"/>
      <c r="J132" s="185"/>
      <c r="K132" s="185"/>
      <c r="L132" s="185"/>
      <c r="M132" s="185"/>
      <c r="N132" s="185"/>
      <c r="O132" s="185"/>
      <c r="P132" s="185"/>
      <c r="Q132" s="185"/>
      <c r="R132" s="185"/>
      <c r="S132" s="185"/>
      <c r="T132" s="185"/>
      <c r="U132" s="183"/>
    </row>
    <row r="133" spans="1:21" ht="14.4" customHeight="1" x14ac:dyDescent="0.3">
      <c r="A133" s="175">
        <v>96</v>
      </c>
      <c r="B133" s="179" t="s">
        <v>3393</v>
      </c>
      <c r="C133" s="174" t="s">
        <v>3303</v>
      </c>
      <c r="D133" s="203">
        <v>14125</v>
      </c>
      <c r="E133" s="180"/>
      <c r="F133" s="180"/>
      <c r="G133" s="180"/>
      <c r="H133" s="180"/>
      <c r="I133" s="180"/>
      <c r="J133" s="180"/>
      <c r="K133" s="180"/>
      <c r="L133" s="180"/>
      <c r="M133" s="180"/>
      <c r="N133" s="180"/>
      <c r="O133" s="180"/>
      <c r="P133" s="180"/>
      <c r="Q133" s="180"/>
      <c r="R133" s="180"/>
      <c r="S133" s="180"/>
      <c r="T133" s="180"/>
      <c r="U133" s="181"/>
    </row>
    <row r="134" spans="1:21" x14ac:dyDescent="0.3">
      <c r="A134" s="196"/>
      <c r="B134" s="182"/>
      <c r="C134" s="196"/>
      <c r="D134" s="203"/>
      <c r="E134" s="185"/>
      <c r="F134" s="185"/>
      <c r="G134" s="185"/>
      <c r="H134" s="185"/>
      <c r="I134" s="185"/>
      <c r="J134" s="185"/>
      <c r="K134" s="185"/>
      <c r="L134" s="185"/>
      <c r="M134" s="185"/>
      <c r="N134" s="185"/>
      <c r="O134" s="185"/>
      <c r="P134" s="185"/>
      <c r="Q134" s="185"/>
      <c r="R134" s="185"/>
      <c r="S134" s="185"/>
      <c r="T134" s="185"/>
      <c r="U134" s="183"/>
    </row>
    <row r="135" spans="1:21" ht="16.2" customHeight="1" x14ac:dyDescent="0.3">
      <c r="A135" s="196"/>
      <c r="B135" s="184" t="s">
        <v>3394</v>
      </c>
      <c r="C135" s="196"/>
      <c r="D135" s="204"/>
      <c r="E135" s="185"/>
      <c r="F135" s="185"/>
      <c r="G135" s="185"/>
      <c r="H135" s="185"/>
      <c r="I135" s="185"/>
      <c r="J135" s="185"/>
      <c r="K135" s="185"/>
      <c r="L135" s="185"/>
      <c r="M135" s="185"/>
      <c r="N135" s="185"/>
      <c r="O135" s="185"/>
      <c r="P135" s="185"/>
      <c r="Q135" s="185"/>
      <c r="R135" s="185"/>
      <c r="S135" s="185"/>
      <c r="T135" s="185"/>
      <c r="U135" s="183"/>
    </row>
    <row r="136" spans="1:21" ht="14.4" customHeight="1" x14ac:dyDescent="0.3">
      <c r="A136" s="175">
        <v>97</v>
      </c>
      <c r="B136" s="179" t="s">
        <v>3395</v>
      </c>
      <c r="C136" s="174" t="s">
        <v>3396</v>
      </c>
      <c r="D136" s="203">
        <v>265</v>
      </c>
      <c r="E136" s="180"/>
      <c r="F136" s="180"/>
      <c r="G136" s="180"/>
      <c r="H136" s="180"/>
      <c r="I136" s="180"/>
      <c r="J136" s="180"/>
      <c r="K136" s="180"/>
      <c r="L136" s="180"/>
      <c r="M136" s="180"/>
      <c r="N136" s="180"/>
      <c r="O136" s="180"/>
      <c r="P136" s="180"/>
      <c r="Q136" s="180"/>
      <c r="R136" s="180"/>
      <c r="S136" s="180"/>
      <c r="T136" s="180"/>
      <c r="U136" s="181"/>
    </row>
    <row r="137" spans="1:21" ht="14.4" customHeight="1" x14ac:dyDescent="0.3">
      <c r="A137" s="175">
        <v>98</v>
      </c>
      <c r="B137" s="179" t="s">
        <v>3397</v>
      </c>
      <c r="C137" s="174" t="s">
        <v>3396</v>
      </c>
      <c r="D137" s="203">
        <v>370</v>
      </c>
      <c r="E137" s="180"/>
      <c r="F137" s="180"/>
      <c r="G137" s="180"/>
      <c r="H137" s="180"/>
      <c r="I137" s="180"/>
      <c r="J137" s="180"/>
      <c r="K137" s="180"/>
      <c r="L137" s="180"/>
      <c r="M137" s="180"/>
      <c r="N137" s="180"/>
      <c r="O137" s="180"/>
      <c r="P137" s="180"/>
      <c r="Q137" s="180"/>
      <c r="R137" s="180"/>
      <c r="S137" s="180"/>
      <c r="T137" s="180"/>
      <c r="U137" s="181"/>
    </row>
  </sheetData>
  <mergeCells count="1">
    <mergeCell ref="B1:D1"/>
  </mergeCells>
  <pageMargins left="0.7" right="0.7" top="0.75" bottom="0.75" header="0.3" footer="0.3"/>
  <pageSetup paperSize="9" scale="83" orientation="portrait" verticalDpi="0" r:id="rId1"/>
  <rowBreaks count="1" manualBreakCount="1">
    <brk id="111" max="4" man="1"/>
  </rowBreaks>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FF"/>
  </sheetPr>
  <dimension ref="A1:J2253"/>
  <sheetViews>
    <sheetView workbookViewId="0">
      <pane ySplit="1" topLeftCell="A8" activePane="bottomLeft" state="frozen"/>
      <selection pane="bottomLeft" activeCell="A52" sqref="A52:XFD52"/>
    </sheetView>
  </sheetViews>
  <sheetFormatPr defaultColWidth="8.88671875" defaultRowHeight="13.2" x14ac:dyDescent="0.25"/>
  <cols>
    <col min="1" max="1" width="8.88671875" style="107"/>
    <col min="2" max="2" width="12.6640625" style="70" customWidth="1"/>
    <col min="3" max="3" width="12.6640625" style="108" customWidth="1"/>
    <col min="4" max="4" width="8.33203125" style="109" customWidth="1"/>
    <col min="5" max="5" width="43.33203125" style="70" customWidth="1"/>
    <col min="6" max="6" width="13.5546875" style="108" customWidth="1"/>
    <col min="7" max="7" width="12.44140625" style="110" customWidth="1"/>
    <col min="8" max="8" width="8.88671875" style="108"/>
    <col min="9" max="9" width="12.6640625" style="108" customWidth="1"/>
    <col min="10" max="16384" width="8.88671875" style="70"/>
  </cols>
  <sheetData>
    <row r="1" spans="1:9" s="60" customFormat="1" ht="73.2" customHeight="1" thickBot="1" x14ac:dyDescent="0.35">
      <c r="A1" s="57" t="s">
        <v>1730</v>
      </c>
      <c r="B1" s="58" t="s">
        <v>1728</v>
      </c>
      <c r="C1" s="58" t="s">
        <v>1089</v>
      </c>
      <c r="D1" s="58" t="s">
        <v>1088</v>
      </c>
      <c r="E1" s="58" t="s">
        <v>0</v>
      </c>
      <c r="F1" s="59" t="s">
        <v>1</v>
      </c>
      <c r="G1" s="58" t="s">
        <v>2</v>
      </c>
      <c r="H1" s="58" t="s">
        <v>1729</v>
      </c>
      <c r="I1" s="58" t="s">
        <v>1474</v>
      </c>
    </row>
    <row r="2" spans="1:9" ht="12.6" customHeight="1" x14ac:dyDescent="0.25">
      <c r="A2" s="61">
        <v>1</v>
      </c>
      <c r="B2" s="62" t="s">
        <v>1731</v>
      </c>
      <c r="C2" s="63"/>
      <c r="D2" s="64">
        <v>1.01</v>
      </c>
      <c r="E2" s="65" t="s">
        <v>1841</v>
      </c>
      <c r="F2" s="66" t="s">
        <v>3</v>
      </c>
      <c r="G2" s="67">
        <v>175</v>
      </c>
      <c r="H2" s="68">
        <v>175</v>
      </c>
      <c r="I2" s="69" t="s">
        <v>1842</v>
      </c>
    </row>
    <row r="3" spans="1:9" ht="12.6" customHeight="1" x14ac:dyDescent="0.25">
      <c r="A3" s="71">
        <v>2</v>
      </c>
      <c r="B3" s="72" t="s">
        <v>1731</v>
      </c>
      <c r="C3" s="73"/>
      <c r="D3" s="74">
        <v>1.02</v>
      </c>
      <c r="E3" s="72" t="s">
        <v>4</v>
      </c>
      <c r="F3" s="75" t="s">
        <v>5</v>
      </c>
      <c r="G3" s="76">
        <v>454</v>
      </c>
      <c r="H3" s="77">
        <v>454</v>
      </c>
      <c r="I3" s="75" t="s">
        <v>1473</v>
      </c>
    </row>
    <row r="4" spans="1:9" ht="12.6" customHeight="1" x14ac:dyDescent="0.25">
      <c r="A4" s="71">
        <v>3</v>
      </c>
      <c r="B4" s="72" t="s">
        <v>1731</v>
      </c>
      <c r="C4" s="73"/>
      <c r="D4" s="74">
        <v>1.03</v>
      </c>
      <c r="E4" s="72" t="s">
        <v>6</v>
      </c>
      <c r="F4" s="75" t="s">
        <v>5</v>
      </c>
      <c r="G4" s="76">
        <v>489</v>
      </c>
      <c r="H4" s="77">
        <v>489</v>
      </c>
      <c r="I4" s="75" t="s">
        <v>1473</v>
      </c>
    </row>
    <row r="5" spans="1:9" ht="12.6" customHeight="1" x14ac:dyDescent="0.25">
      <c r="A5" s="71">
        <v>4</v>
      </c>
      <c r="B5" s="78" t="s">
        <v>1843</v>
      </c>
      <c r="C5" s="73"/>
      <c r="D5" s="74">
        <v>1.04</v>
      </c>
      <c r="E5" s="78" t="s">
        <v>1844</v>
      </c>
      <c r="F5" s="75" t="s">
        <v>5</v>
      </c>
      <c r="G5" s="76">
        <v>594</v>
      </c>
      <c r="H5" s="77">
        <v>594</v>
      </c>
      <c r="I5" s="79" t="s">
        <v>1842</v>
      </c>
    </row>
    <row r="6" spans="1:9" ht="12.6" customHeight="1" x14ac:dyDescent="0.25">
      <c r="A6" s="71">
        <v>5</v>
      </c>
      <c r="B6" s="78" t="s">
        <v>1843</v>
      </c>
      <c r="C6" s="73"/>
      <c r="D6" s="74">
        <v>1.05</v>
      </c>
      <c r="E6" s="78" t="s">
        <v>1845</v>
      </c>
      <c r="F6" s="75" t="s">
        <v>5</v>
      </c>
      <c r="G6" s="76">
        <v>664</v>
      </c>
      <c r="H6" s="77">
        <v>664</v>
      </c>
      <c r="I6" s="79" t="s">
        <v>1842</v>
      </c>
    </row>
    <row r="7" spans="1:9" ht="12.6" customHeight="1" x14ac:dyDescent="0.25">
      <c r="A7" s="71">
        <v>6</v>
      </c>
      <c r="B7" s="78" t="s">
        <v>1843</v>
      </c>
      <c r="C7" s="73"/>
      <c r="D7" s="74">
        <v>1.06</v>
      </c>
      <c r="E7" s="78" t="s">
        <v>1846</v>
      </c>
      <c r="F7" s="75" t="s">
        <v>5</v>
      </c>
      <c r="G7" s="76">
        <v>734</v>
      </c>
      <c r="H7" s="77">
        <v>734</v>
      </c>
      <c r="I7" s="79" t="s">
        <v>1842</v>
      </c>
    </row>
    <row r="8" spans="1:9" ht="12.6" customHeight="1" x14ac:dyDescent="0.25">
      <c r="A8" s="71">
        <v>7</v>
      </c>
      <c r="B8" s="78" t="s">
        <v>1843</v>
      </c>
      <c r="C8" s="73"/>
      <c r="D8" s="74">
        <v>1.07</v>
      </c>
      <c r="E8" s="78" t="s">
        <v>1847</v>
      </c>
      <c r="F8" s="75" t="s">
        <v>5</v>
      </c>
      <c r="G8" s="76">
        <v>928</v>
      </c>
      <c r="H8" s="77">
        <v>928</v>
      </c>
      <c r="I8" s="79" t="s">
        <v>1842</v>
      </c>
    </row>
    <row r="9" spans="1:9" ht="12.6" customHeight="1" x14ac:dyDescent="0.25">
      <c r="A9" s="71">
        <v>8</v>
      </c>
      <c r="B9" s="78" t="s">
        <v>1843</v>
      </c>
      <c r="C9" s="73"/>
      <c r="D9" s="74">
        <v>1.08</v>
      </c>
      <c r="E9" s="78" t="s">
        <v>1848</v>
      </c>
      <c r="F9" s="75" t="s">
        <v>3</v>
      </c>
      <c r="G9" s="76">
        <v>11</v>
      </c>
      <c r="H9" s="77">
        <v>11</v>
      </c>
      <c r="I9" s="79" t="s">
        <v>1842</v>
      </c>
    </row>
    <row r="10" spans="1:9" ht="12.6" customHeight="1" x14ac:dyDescent="0.25">
      <c r="A10" s="71">
        <v>9</v>
      </c>
      <c r="B10" s="78" t="s">
        <v>1843</v>
      </c>
      <c r="C10" s="73"/>
      <c r="D10" s="74">
        <v>1.0900000000000001</v>
      </c>
      <c r="E10" s="78" t="s">
        <v>1849</v>
      </c>
      <c r="F10" s="75" t="s">
        <v>7</v>
      </c>
      <c r="G10" s="76">
        <v>2011</v>
      </c>
      <c r="H10" s="77">
        <v>1887</v>
      </c>
      <c r="I10" s="79" t="s">
        <v>1842</v>
      </c>
    </row>
    <row r="11" spans="1:9" ht="12.6" customHeight="1" x14ac:dyDescent="0.25">
      <c r="A11" s="71">
        <v>10</v>
      </c>
      <c r="B11" s="78" t="s">
        <v>1843</v>
      </c>
      <c r="C11" s="73"/>
      <c r="D11" s="74">
        <v>1.1000000000000001</v>
      </c>
      <c r="E11" s="78" t="s">
        <v>1850</v>
      </c>
      <c r="F11" s="75" t="s">
        <v>7</v>
      </c>
      <c r="G11" s="76">
        <v>5108</v>
      </c>
      <c r="H11" s="77">
        <v>4535</v>
      </c>
      <c r="I11" s="79" t="s">
        <v>1842</v>
      </c>
    </row>
    <row r="12" spans="1:9" ht="12.6" customHeight="1" x14ac:dyDescent="0.25">
      <c r="A12" s="71">
        <v>11</v>
      </c>
      <c r="B12" s="72" t="s">
        <v>1731</v>
      </c>
      <c r="C12" s="73"/>
      <c r="D12" s="74">
        <v>1.1100000000000001</v>
      </c>
      <c r="E12" s="78" t="s">
        <v>1851</v>
      </c>
      <c r="F12" s="75" t="s">
        <v>7</v>
      </c>
      <c r="G12" s="76">
        <v>5427</v>
      </c>
      <c r="H12" s="77">
        <v>4574</v>
      </c>
      <c r="I12" s="75" t="s">
        <v>1473</v>
      </c>
    </row>
    <row r="13" spans="1:9" ht="12.6" customHeight="1" x14ac:dyDescent="0.25">
      <c r="A13" s="71">
        <v>12</v>
      </c>
      <c r="B13" s="72" t="s">
        <v>1731</v>
      </c>
      <c r="C13" s="73"/>
      <c r="D13" s="74">
        <v>1.1200000000000001</v>
      </c>
      <c r="E13" s="78" t="s">
        <v>1852</v>
      </c>
      <c r="F13" s="75" t="s">
        <v>7</v>
      </c>
      <c r="G13" s="76">
        <v>5221</v>
      </c>
      <c r="H13" s="77">
        <v>4452</v>
      </c>
      <c r="I13" s="75" t="s">
        <v>1473</v>
      </c>
    </row>
    <row r="14" spans="1:9" ht="12.6" customHeight="1" x14ac:dyDescent="0.25">
      <c r="A14" s="71">
        <v>13</v>
      </c>
      <c r="B14" s="72" t="s">
        <v>1731</v>
      </c>
      <c r="C14" s="73"/>
      <c r="D14" s="74">
        <v>1.1299999999999999</v>
      </c>
      <c r="E14" s="78" t="s">
        <v>1853</v>
      </c>
      <c r="F14" s="75" t="s">
        <v>7</v>
      </c>
      <c r="G14" s="76">
        <v>2885</v>
      </c>
      <c r="H14" s="77">
        <v>2238</v>
      </c>
      <c r="I14" s="75" t="s">
        <v>1473</v>
      </c>
    </row>
    <row r="15" spans="1:9" ht="12.6" customHeight="1" x14ac:dyDescent="0.25">
      <c r="A15" s="71">
        <v>14</v>
      </c>
      <c r="B15" s="72" t="s">
        <v>1731</v>
      </c>
      <c r="C15" s="73"/>
      <c r="D15" s="74">
        <v>1.1399999999999999</v>
      </c>
      <c r="E15" s="78" t="s">
        <v>1854</v>
      </c>
      <c r="F15" s="75" t="s">
        <v>7</v>
      </c>
      <c r="G15" s="76">
        <v>5571</v>
      </c>
      <c r="H15" s="77">
        <v>4803</v>
      </c>
      <c r="I15" s="75" t="s">
        <v>1473</v>
      </c>
    </row>
    <row r="16" spans="1:9" ht="12.6" customHeight="1" x14ac:dyDescent="0.25">
      <c r="A16" s="71">
        <v>15</v>
      </c>
      <c r="B16" s="78" t="s">
        <v>1843</v>
      </c>
      <c r="C16" s="73"/>
      <c r="D16" s="74">
        <v>1.1499999999999999</v>
      </c>
      <c r="E16" s="78" t="s">
        <v>1855</v>
      </c>
      <c r="F16" s="75" t="s">
        <v>7</v>
      </c>
      <c r="G16" s="76">
        <v>6094</v>
      </c>
      <c r="H16" s="77">
        <v>4073</v>
      </c>
      <c r="I16" s="79" t="s">
        <v>1842</v>
      </c>
    </row>
    <row r="17" spans="1:9" ht="12.6" customHeight="1" x14ac:dyDescent="0.25">
      <c r="A17" s="71">
        <v>16</v>
      </c>
      <c r="B17" s="78" t="s">
        <v>1843</v>
      </c>
      <c r="C17" s="73"/>
      <c r="D17" s="74">
        <v>1.1599999999999999</v>
      </c>
      <c r="E17" s="78" t="s">
        <v>1856</v>
      </c>
      <c r="F17" s="75" t="s">
        <v>7</v>
      </c>
      <c r="G17" s="76">
        <v>5853</v>
      </c>
      <c r="H17" s="77">
        <v>3331</v>
      </c>
      <c r="I17" s="79" t="s">
        <v>1842</v>
      </c>
    </row>
    <row r="18" spans="1:9" ht="12.6" customHeight="1" x14ac:dyDescent="0.25">
      <c r="A18" s="71">
        <v>17</v>
      </c>
      <c r="B18" s="78" t="s">
        <v>1843</v>
      </c>
      <c r="C18" s="73"/>
      <c r="D18" s="74">
        <v>1.17</v>
      </c>
      <c r="E18" s="78" t="s">
        <v>1857</v>
      </c>
      <c r="F18" s="75" t="s">
        <v>7</v>
      </c>
      <c r="G18" s="76">
        <v>9344</v>
      </c>
      <c r="H18" s="77">
        <v>5375</v>
      </c>
      <c r="I18" s="79" t="s">
        <v>1842</v>
      </c>
    </row>
    <row r="19" spans="1:9" ht="12.6" customHeight="1" x14ac:dyDescent="0.25">
      <c r="A19" s="71">
        <v>18</v>
      </c>
      <c r="B19" s="78" t="s">
        <v>1843</v>
      </c>
      <c r="C19" s="73"/>
      <c r="D19" s="74">
        <v>1.18</v>
      </c>
      <c r="E19" s="78" t="s">
        <v>1858</v>
      </c>
      <c r="F19" s="75" t="s">
        <v>7</v>
      </c>
      <c r="G19" s="76">
        <v>7425</v>
      </c>
      <c r="H19" s="77">
        <v>4908</v>
      </c>
      <c r="I19" s="79" t="s">
        <v>1842</v>
      </c>
    </row>
    <row r="20" spans="1:9" ht="12.6" customHeight="1" x14ac:dyDescent="0.25">
      <c r="A20" s="71">
        <v>19</v>
      </c>
      <c r="B20" s="78" t="s">
        <v>1843</v>
      </c>
      <c r="C20" s="73"/>
      <c r="D20" s="74">
        <v>1.19</v>
      </c>
      <c r="E20" s="72" t="s">
        <v>8</v>
      </c>
      <c r="F20" s="75" t="s">
        <v>3</v>
      </c>
      <c r="G20" s="76">
        <v>48</v>
      </c>
      <c r="H20" s="77">
        <v>31</v>
      </c>
      <c r="I20" s="79" t="s">
        <v>1842</v>
      </c>
    </row>
    <row r="21" spans="1:9" ht="12.6" customHeight="1" x14ac:dyDescent="0.25">
      <c r="A21" s="71">
        <v>20</v>
      </c>
      <c r="B21" s="78" t="s">
        <v>1843</v>
      </c>
      <c r="C21" s="73"/>
      <c r="D21" s="80">
        <v>1.2</v>
      </c>
      <c r="E21" s="72" t="s">
        <v>9</v>
      </c>
      <c r="F21" s="75" t="s">
        <v>7</v>
      </c>
      <c r="G21" s="76">
        <v>3313</v>
      </c>
      <c r="H21" s="77">
        <v>1914</v>
      </c>
      <c r="I21" s="79" t="s">
        <v>1842</v>
      </c>
    </row>
    <row r="22" spans="1:9" ht="12.6" customHeight="1" x14ac:dyDescent="0.25">
      <c r="A22" s="71">
        <v>21</v>
      </c>
      <c r="B22" s="78" t="s">
        <v>1843</v>
      </c>
      <c r="C22" s="73"/>
      <c r="D22" s="74">
        <v>1.21</v>
      </c>
      <c r="E22" s="72" t="s">
        <v>10</v>
      </c>
      <c r="F22" s="75" t="s">
        <v>7</v>
      </c>
      <c r="G22" s="76">
        <v>7648</v>
      </c>
      <c r="H22" s="77">
        <v>7648</v>
      </c>
      <c r="I22" s="79" t="s">
        <v>1842</v>
      </c>
    </row>
    <row r="23" spans="1:9" ht="12.6" customHeight="1" x14ac:dyDescent="0.25">
      <c r="A23" s="71">
        <v>22</v>
      </c>
      <c r="B23" s="72" t="s">
        <v>1731</v>
      </c>
      <c r="C23" s="79"/>
      <c r="D23" s="74">
        <v>1.22</v>
      </c>
      <c r="E23" s="72" t="s">
        <v>11</v>
      </c>
      <c r="F23" s="75" t="s">
        <v>12</v>
      </c>
      <c r="G23" s="76">
        <v>8407</v>
      </c>
      <c r="H23" s="77">
        <v>6979</v>
      </c>
      <c r="I23" s="75" t="s">
        <v>1130</v>
      </c>
    </row>
    <row r="24" spans="1:9" ht="12.6" customHeight="1" x14ac:dyDescent="0.25">
      <c r="A24" s="71">
        <v>23</v>
      </c>
      <c r="B24" s="72" t="s">
        <v>1731</v>
      </c>
      <c r="C24" s="79"/>
      <c r="D24" s="74">
        <v>1.23</v>
      </c>
      <c r="E24" s="72" t="s">
        <v>13</v>
      </c>
      <c r="F24" s="75" t="s">
        <v>12</v>
      </c>
      <c r="G24" s="76">
        <v>8528</v>
      </c>
      <c r="H24" s="77">
        <v>6979</v>
      </c>
      <c r="I24" s="75" t="s">
        <v>1473</v>
      </c>
    </row>
    <row r="25" spans="1:9" ht="12.6" customHeight="1" x14ac:dyDescent="0.25">
      <c r="A25" s="71">
        <v>24</v>
      </c>
      <c r="B25" s="72" t="s">
        <v>1731</v>
      </c>
      <c r="C25" s="79"/>
      <c r="D25" s="74">
        <v>1.24</v>
      </c>
      <c r="E25" s="78" t="s">
        <v>1859</v>
      </c>
      <c r="F25" s="75" t="s">
        <v>7</v>
      </c>
      <c r="G25" s="76">
        <v>28033</v>
      </c>
      <c r="H25" s="77">
        <v>14115</v>
      </c>
      <c r="I25" s="75" t="s">
        <v>1473</v>
      </c>
    </row>
    <row r="26" spans="1:9" ht="12.6" customHeight="1" x14ac:dyDescent="0.25">
      <c r="A26" s="71">
        <v>25</v>
      </c>
      <c r="B26" s="72" t="s">
        <v>1731</v>
      </c>
      <c r="C26" s="73"/>
      <c r="D26" s="74">
        <v>1.25</v>
      </c>
      <c r="E26" s="78" t="s">
        <v>1860</v>
      </c>
      <c r="F26" s="75" t="s">
        <v>7</v>
      </c>
      <c r="G26" s="76">
        <v>15468</v>
      </c>
      <c r="H26" s="77">
        <v>13976</v>
      </c>
      <c r="I26" s="75" t="s">
        <v>1473</v>
      </c>
    </row>
    <row r="27" spans="1:9" ht="12.6" customHeight="1" x14ac:dyDescent="0.25">
      <c r="A27" s="71">
        <v>26</v>
      </c>
      <c r="B27" s="72" t="s">
        <v>1731</v>
      </c>
      <c r="C27" s="73"/>
      <c r="D27" s="74">
        <v>1.26</v>
      </c>
      <c r="E27" s="78" t="s">
        <v>1861</v>
      </c>
      <c r="F27" s="75" t="s">
        <v>3</v>
      </c>
      <c r="G27" s="76">
        <v>15508</v>
      </c>
      <c r="H27" s="77">
        <v>11467</v>
      </c>
      <c r="I27" s="75" t="s">
        <v>1473</v>
      </c>
    </row>
    <row r="28" spans="1:9" ht="12.6" customHeight="1" x14ac:dyDescent="0.25">
      <c r="A28" s="71">
        <v>27</v>
      </c>
      <c r="B28" s="72" t="s">
        <v>1731</v>
      </c>
      <c r="C28" s="79"/>
      <c r="D28" s="74">
        <v>1.27</v>
      </c>
      <c r="E28" s="72" t="s">
        <v>14</v>
      </c>
      <c r="F28" s="75" t="s">
        <v>3</v>
      </c>
      <c r="G28" s="76">
        <v>59013</v>
      </c>
      <c r="H28" s="77">
        <v>34026</v>
      </c>
      <c r="I28" s="75" t="s">
        <v>1473</v>
      </c>
    </row>
    <row r="29" spans="1:9" ht="12.6" customHeight="1" x14ac:dyDescent="0.25">
      <c r="A29" s="71">
        <v>28</v>
      </c>
      <c r="B29" s="72" t="s">
        <v>1731</v>
      </c>
      <c r="C29" s="79"/>
      <c r="D29" s="74">
        <v>1.28</v>
      </c>
      <c r="E29" s="72" t="s">
        <v>15</v>
      </c>
      <c r="F29" s="75" t="s">
        <v>16</v>
      </c>
      <c r="G29" s="76">
        <v>1824</v>
      </c>
      <c r="H29" s="77">
        <v>1108</v>
      </c>
      <c r="I29" s="75" t="s">
        <v>1473</v>
      </c>
    </row>
    <row r="30" spans="1:9" ht="12.6" customHeight="1" x14ac:dyDescent="0.25">
      <c r="A30" s="71">
        <v>29</v>
      </c>
      <c r="B30" s="78" t="s">
        <v>1843</v>
      </c>
      <c r="C30" s="73"/>
      <c r="D30" s="74">
        <v>1.29</v>
      </c>
      <c r="E30" s="78" t="s">
        <v>1862</v>
      </c>
      <c r="F30" s="75" t="s">
        <v>17</v>
      </c>
      <c r="G30" s="76">
        <v>98244</v>
      </c>
      <c r="H30" s="77">
        <v>61672</v>
      </c>
      <c r="I30" s="79" t="s">
        <v>1842</v>
      </c>
    </row>
    <row r="31" spans="1:9" ht="12.6" customHeight="1" x14ac:dyDescent="0.25">
      <c r="A31" s="71">
        <v>30</v>
      </c>
      <c r="B31" s="72" t="s">
        <v>1731</v>
      </c>
      <c r="C31" s="79"/>
      <c r="D31" s="80">
        <v>1.3</v>
      </c>
      <c r="E31" s="72" t="s">
        <v>18</v>
      </c>
      <c r="F31" s="75" t="s">
        <v>3</v>
      </c>
      <c r="G31" s="76">
        <v>40087</v>
      </c>
      <c r="H31" s="77">
        <v>22530</v>
      </c>
      <c r="I31" s="75" t="s">
        <v>1473</v>
      </c>
    </row>
    <row r="32" spans="1:9" ht="12.6" customHeight="1" x14ac:dyDescent="0.25">
      <c r="A32" s="71">
        <v>31</v>
      </c>
      <c r="B32" s="72" t="s">
        <v>1731</v>
      </c>
      <c r="C32" s="79"/>
      <c r="D32" s="74">
        <v>1.31</v>
      </c>
      <c r="E32" s="78" t="s">
        <v>1863</v>
      </c>
      <c r="F32" s="75" t="s">
        <v>3</v>
      </c>
      <c r="G32" s="76">
        <v>9880</v>
      </c>
      <c r="H32" s="77">
        <v>8766</v>
      </c>
      <c r="I32" s="75" t="s">
        <v>1473</v>
      </c>
    </row>
    <row r="33" spans="1:9" ht="12.6" customHeight="1" x14ac:dyDescent="0.25">
      <c r="A33" s="71">
        <v>32</v>
      </c>
      <c r="B33" s="78" t="s">
        <v>1843</v>
      </c>
      <c r="C33" s="73"/>
      <c r="D33" s="74">
        <v>1.32</v>
      </c>
      <c r="E33" s="78" t="s">
        <v>1864</v>
      </c>
      <c r="F33" s="75" t="s">
        <v>3</v>
      </c>
      <c r="G33" s="76">
        <v>8606</v>
      </c>
      <c r="H33" s="77">
        <v>4419</v>
      </c>
      <c r="I33" s="79" t="s">
        <v>1842</v>
      </c>
    </row>
    <row r="34" spans="1:9" ht="12.6" customHeight="1" x14ac:dyDescent="0.25">
      <c r="A34" s="71">
        <v>33</v>
      </c>
      <c r="B34" s="78" t="s">
        <v>1843</v>
      </c>
      <c r="C34" s="73"/>
      <c r="D34" s="74">
        <v>1.33</v>
      </c>
      <c r="E34" s="78" t="s">
        <v>1865</v>
      </c>
      <c r="F34" s="75" t="s">
        <v>3</v>
      </c>
      <c r="G34" s="76">
        <v>17955</v>
      </c>
      <c r="H34" s="77">
        <v>12341</v>
      </c>
      <c r="I34" s="79" t="s">
        <v>1842</v>
      </c>
    </row>
    <row r="35" spans="1:9" ht="12.6" customHeight="1" x14ac:dyDescent="0.25">
      <c r="A35" s="71">
        <v>34</v>
      </c>
      <c r="B35" s="78" t="s">
        <v>1843</v>
      </c>
      <c r="C35" s="73"/>
      <c r="D35" s="74">
        <v>1.34</v>
      </c>
      <c r="E35" s="78" t="s">
        <v>1866</v>
      </c>
      <c r="F35" s="75" t="s">
        <v>7</v>
      </c>
      <c r="G35" s="76">
        <v>2155</v>
      </c>
      <c r="H35" s="77">
        <v>1691</v>
      </c>
      <c r="I35" s="79" t="s">
        <v>1842</v>
      </c>
    </row>
    <row r="36" spans="1:9" ht="12.6" customHeight="1" x14ac:dyDescent="0.25">
      <c r="A36" s="71">
        <v>35</v>
      </c>
      <c r="B36" s="78" t="s">
        <v>1843</v>
      </c>
      <c r="C36" s="73"/>
      <c r="D36" s="74">
        <v>1.35</v>
      </c>
      <c r="E36" s="72" t="s">
        <v>19</v>
      </c>
      <c r="F36" s="75" t="s">
        <v>7</v>
      </c>
      <c r="G36" s="76">
        <v>1743</v>
      </c>
      <c r="H36" s="77">
        <v>1148</v>
      </c>
      <c r="I36" s="79" t="s">
        <v>1842</v>
      </c>
    </row>
    <row r="37" spans="1:9" ht="12.6" customHeight="1" x14ac:dyDescent="0.25">
      <c r="A37" s="71">
        <v>36</v>
      </c>
      <c r="B37" s="78" t="s">
        <v>1843</v>
      </c>
      <c r="C37" s="73"/>
      <c r="D37" s="74">
        <v>1.36</v>
      </c>
      <c r="E37" s="78" t="s">
        <v>1867</v>
      </c>
      <c r="F37" s="75" t="s">
        <v>7</v>
      </c>
      <c r="G37" s="76">
        <v>4439</v>
      </c>
      <c r="H37" s="77">
        <v>3088</v>
      </c>
      <c r="I37" s="79" t="s">
        <v>1842</v>
      </c>
    </row>
    <row r="38" spans="1:9" ht="12.6" customHeight="1" x14ac:dyDescent="0.25">
      <c r="A38" s="71">
        <v>37</v>
      </c>
      <c r="B38" s="72" t="s">
        <v>1731</v>
      </c>
      <c r="C38" s="73"/>
      <c r="D38" s="74">
        <v>1.37</v>
      </c>
      <c r="E38" s="78" t="s">
        <v>1868</v>
      </c>
      <c r="F38" s="75" t="s">
        <v>7</v>
      </c>
      <c r="G38" s="76">
        <v>5373</v>
      </c>
      <c r="H38" s="77">
        <v>4022</v>
      </c>
      <c r="I38" s="75" t="s">
        <v>1473</v>
      </c>
    </row>
    <row r="39" spans="1:9" ht="12.6" customHeight="1" x14ac:dyDescent="0.25">
      <c r="A39" s="71">
        <v>38</v>
      </c>
      <c r="B39" s="78" t="s">
        <v>1843</v>
      </c>
      <c r="C39" s="73"/>
      <c r="D39" s="74">
        <v>1.38</v>
      </c>
      <c r="E39" s="78" t="s">
        <v>1869</v>
      </c>
      <c r="F39" s="75" t="s">
        <v>7</v>
      </c>
      <c r="G39" s="76">
        <v>9581</v>
      </c>
      <c r="H39" s="77">
        <v>5024</v>
      </c>
      <c r="I39" s="79" t="s">
        <v>1842</v>
      </c>
    </row>
    <row r="40" spans="1:9" ht="12.6" customHeight="1" x14ac:dyDescent="0.25">
      <c r="A40" s="71">
        <v>39</v>
      </c>
      <c r="B40" s="72" t="s">
        <v>1731</v>
      </c>
      <c r="C40" s="79"/>
      <c r="D40" s="74">
        <v>1.39</v>
      </c>
      <c r="E40" s="78" t="s">
        <v>1870</v>
      </c>
      <c r="F40" s="75" t="s">
        <v>7</v>
      </c>
      <c r="G40" s="76">
        <v>17920</v>
      </c>
      <c r="H40" s="77">
        <v>6002</v>
      </c>
      <c r="I40" s="75" t="s">
        <v>1473</v>
      </c>
    </row>
    <row r="41" spans="1:9" ht="12.6" customHeight="1" x14ac:dyDescent="0.25">
      <c r="A41" s="71">
        <v>40</v>
      </c>
      <c r="B41" s="72" t="s">
        <v>1731</v>
      </c>
      <c r="C41" s="79"/>
      <c r="D41" s="74">
        <v>1.4</v>
      </c>
      <c r="E41" s="78" t="s">
        <v>1871</v>
      </c>
      <c r="F41" s="75" t="s">
        <v>7</v>
      </c>
      <c r="G41" s="76">
        <v>17453</v>
      </c>
      <c r="H41" s="77">
        <v>7918</v>
      </c>
      <c r="I41" s="75" t="s">
        <v>1473</v>
      </c>
    </row>
    <row r="42" spans="1:9" ht="12.6" customHeight="1" x14ac:dyDescent="0.25">
      <c r="A42" s="71">
        <v>41</v>
      </c>
      <c r="B42" s="72" t="s">
        <v>1731</v>
      </c>
      <c r="C42" s="79"/>
      <c r="D42" s="74">
        <v>1.41</v>
      </c>
      <c r="E42" s="72" t="s">
        <v>20</v>
      </c>
      <c r="F42" s="75" t="s">
        <v>7</v>
      </c>
      <c r="G42" s="76">
        <v>45123</v>
      </c>
      <c r="H42" s="77">
        <v>21734</v>
      </c>
      <c r="I42" s="75" t="s">
        <v>1473</v>
      </c>
    </row>
    <row r="43" spans="1:9" ht="12.6" customHeight="1" x14ac:dyDescent="0.25">
      <c r="A43" s="71">
        <v>42</v>
      </c>
      <c r="B43" s="72" t="s">
        <v>1731</v>
      </c>
      <c r="C43" s="79"/>
      <c r="D43" s="74">
        <v>1.42</v>
      </c>
      <c r="E43" s="72" t="s">
        <v>21</v>
      </c>
      <c r="F43" s="75" t="s">
        <v>7</v>
      </c>
      <c r="G43" s="76">
        <v>41998</v>
      </c>
      <c r="H43" s="77">
        <v>18367</v>
      </c>
      <c r="I43" s="75" t="s">
        <v>1473</v>
      </c>
    </row>
    <row r="44" spans="1:9" ht="12.6" customHeight="1" x14ac:dyDescent="0.25">
      <c r="A44" s="71">
        <v>43</v>
      </c>
      <c r="B44" s="72" t="s">
        <v>1731</v>
      </c>
      <c r="C44" s="79"/>
      <c r="D44" s="74">
        <v>1.43</v>
      </c>
      <c r="E44" s="72" t="s">
        <v>22</v>
      </c>
      <c r="F44" s="75" t="s">
        <v>7</v>
      </c>
      <c r="G44" s="76">
        <v>57488</v>
      </c>
      <c r="H44" s="77">
        <v>28569</v>
      </c>
      <c r="I44" s="75" t="s">
        <v>1473</v>
      </c>
    </row>
    <row r="45" spans="1:9" ht="12.6" customHeight="1" x14ac:dyDescent="0.25">
      <c r="A45" s="71">
        <v>44</v>
      </c>
      <c r="B45" s="72" t="s">
        <v>1731</v>
      </c>
      <c r="C45" s="73"/>
      <c r="D45" s="74">
        <v>1.44</v>
      </c>
      <c r="E45" s="72" t="s">
        <v>23</v>
      </c>
      <c r="F45" s="75" t="s">
        <v>7</v>
      </c>
      <c r="G45" s="76">
        <v>39395</v>
      </c>
      <c r="H45" s="77">
        <v>10355</v>
      </c>
      <c r="I45" s="75" t="s">
        <v>1473</v>
      </c>
    </row>
    <row r="46" spans="1:9" ht="12.6" customHeight="1" x14ac:dyDescent="0.25">
      <c r="A46" s="71">
        <v>45</v>
      </c>
      <c r="B46" s="72" t="s">
        <v>1731</v>
      </c>
      <c r="C46" s="79"/>
      <c r="D46" s="74">
        <v>1.45</v>
      </c>
      <c r="E46" s="78" t="s">
        <v>1872</v>
      </c>
      <c r="F46" s="75" t="s">
        <v>16</v>
      </c>
      <c r="G46" s="76">
        <v>2085</v>
      </c>
      <c r="H46" s="77">
        <v>422</v>
      </c>
      <c r="I46" s="75" t="s">
        <v>1473</v>
      </c>
    </row>
    <row r="47" spans="1:9" ht="12.6" customHeight="1" x14ac:dyDescent="0.25">
      <c r="A47" s="71">
        <v>46</v>
      </c>
      <c r="B47" s="72" t="s">
        <v>1731</v>
      </c>
      <c r="C47" s="79"/>
      <c r="D47" s="74">
        <v>1.46</v>
      </c>
      <c r="E47" s="78" t="s">
        <v>1873</v>
      </c>
      <c r="F47" s="75" t="s">
        <v>16</v>
      </c>
      <c r="G47" s="76">
        <v>6784</v>
      </c>
      <c r="H47" s="77">
        <v>492</v>
      </c>
      <c r="I47" s="75" t="s">
        <v>1473</v>
      </c>
    </row>
    <row r="48" spans="1:9" ht="12.6" customHeight="1" x14ac:dyDescent="0.25">
      <c r="A48" s="71">
        <v>47</v>
      </c>
      <c r="B48" s="72" t="s">
        <v>1731</v>
      </c>
      <c r="C48" s="79"/>
      <c r="D48" s="74">
        <v>1.47</v>
      </c>
      <c r="E48" s="78" t="s">
        <v>1874</v>
      </c>
      <c r="F48" s="75" t="s">
        <v>16</v>
      </c>
      <c r="G48" s="76">
        <v>4091</v>
      </c>
      <c r="H48" s="77">
        <v>895</v>
      </c>
      <c r="I48" s="75" t="s">
        <v>1473</v>
      </c>
    </row>
    <row r="49" spans="1:9" ht="12.6" customHeight="1" x14ac:dyDescent="0.25">
      <c r="A49" s="71">
        <v>48</v>
      </c>
      <c r="B49" s="72" t="s">
        <v>1731</v>
      </c>
      <c r="C49" s="79"/>
      <c r="D49" s="74">
        <v>1.48</v>
      </c>
      <c r="E49" s="78" t="s">
        <v>1875</v>
      </c>
      <c r="F49" s="75" t="s">
        <v>16</v>
      </c>
      <c r="G49" s="76">
        <v>3880</v>
      </c>
      <c r="H49" s="77">
        <v>492</v>
      </c>
      <c r="I49" s="75" t="s">
        <v>1473</v>
      </c>
    </row>
    <row r="50" spans="1:9" ht="12.6" customHeight="1" x14ac:dyDescent="0.25">
      <c r="A50" s="71">
        <v>49</v>
      </c>
      <c r="B50" s="78" t="s">
        <v>1843</v>
      </c>
      <c r="C50" s="73"/>
      <c r="D50" s="74">
        <v>1.49</v>
      </c>
      <c r="E50" s="78" t="s">
        <v>1876</v>
      </c>
      <c r="F50" s="75" t="s">
        <v>3</v>
      </c>
      <c r="G50" s="76">
        <v>5205</v>
      </c>
      <c r="H50" s="77">
        <v>1661</v>
      </c>
      <c r="I50" s="79" t="s">
        <v>1842</v>
      </c>
    </row>
    <row r="51" spans="1:9" ht="12.6" customHeight="1" x14ac:dyDescent="0.25">
      <c r="A51" s="71">
        <v>50</v>
      </c>
      <c r="B51" s="72" t="s">
        <v>1731</v>
      </c>
      <c r="C51" s="73"/>
      <c r="D51" s="74">
        <v>1.5</v>
      </c>
      <c r="E51" s="78" t="s">
        <v>1877</v>
      </c>
      <c r="F51" s="75" t="s">
        <v>3</v>
      </c>
      <c r="G51" s="76">
        <v>12293</v>
      </c>
      <c r="H51" s="77">
        <v>6948</v>
      </c>
      <c r="I51" s="75" t="s">
        <v>1473</v>
      </c>
    </row>
    <row r="52" spans="1:9" ht="12.6" customHeight="1" x14ac:dyDescent="0.25">
      <c r="A52" s="71">
        <v>51</v>
      </c>
      <c r="B52" s="72" t="s">
        <v>1731</v>
      </c>
      <c r="C52" s="79"/>
      <c r="D52" s="74">
        <v>1.51</v>
      </c>
      <c r="E52" s="78" t="s">
        <v>1878</v>
      </c>
      <c r="F52" s="75" t="s">
        <v>3</v>
      </c>
      <c r="G52" s="76">
        <v>20028</v>
      </c>
      <c r="H52" s="77">
        <v>6948</v>
      </c>
      <c r="I52" s="75" t="s">
        <v>1473</v>
      </c>
    </row>
    <row r="53" spans="1:9" ht="12.6" customHeight="1" x14ac:dyDescent="0.25">
      <c r="A53" s="71">
        <v>52</v>
      </c>
      <c r="B53" s="72" t="s">
        <v>1731</v>
      </c>
      <c r="C53" s="79"/>
      <c r="D53" s="74">
        <v>1.52</v>
      </c>
      <c r="E53" s="72" t="s">
        <v>24</v>
      </c>
      <c r="F53" s="75" t="s">
        <v>3</v>
      </c>
      <c r="G53" s="76">
        <v>20637</v>
      </c>
      <c r="H53" s="77">
        <v>6948</v>
      </c>
      <c r="I53" s="75" t="s">
        <v>1473</v>
      </c>
    </row>
    <row r="54" spans="1:9" ht="12.6" customHeight="1" x14ac:dyDescent="0.25">
      <c r="A54" s="71">
        <v>53</v>
      </c>
      <c r="B54" s="72" t="s">
        <v>1731</v>
      </c>
      <c r="C54" s="79"/>
      <c r="D54" s="74">
        <v>1.53</v>
      </c>
      <c r="E54" s="72" t="s">
        <v>25</v>
      </c>
      <c r="F54" s="75" t="s">
        <v>3</v>
      </c>
      <c r="G54" s="76">
        <v>19205</v>
      </c>
      <c r="H54" s="77">
        <v>10451</v>
      </c>
      <c r="I54" s="75" t="s">
        <v>1473</v>
      </c>
    </row>
    <row r="55" spans="1:9" ht="12.6" customHeight="1" x14ac:dyDescent="0.25">
      <c r="A55" s="71">
        <v>54</v>
      </c>
      <c r="B55" s="72" t="s">
        <v>1731</v>
      </c>
      <c r="C55" s="73"/>
      <c r="D55" s="74">
        <v>1.54</v>
      </c>
      <c r="E55" s="78" t="s">
        <v>1879</v>
      </c>
      <c r="F55" s="75" t="s">
        <v>7</v>
      </c>
      <c r="G55" s="76">
        <v>82</v>
      </c>
      <c r="H55" s="77">
        <v>14</v>
      </c>
      <c r="I55" s="75" t="s">
        <v>1473</v>
      </c>
    </row>
    <row r="56" spans="1:9" ht="12.6" customHeight="1" x14ac:dyDescent="0.25">
      <c r="A56" s="71">
        <v>55</v>
      </c>
      <c r="B56" s="78" t="s">
        <v>1843</v>
      </c>
      <c r="C56" s="73"/>
      <c r="D56" s="74">
        <v>1.55</v>
      </c>
      <c r="E56" s="78" t="s">
        <v>1880</v>
      </c>
      <c r="F56" s="75" t="s">
        <v>26</v>
      </c>
      <c r="G56" s="76">
        <v>8504</v>
      </c>
      <c r="H56" s="77">
        <v>8105</v>
      </c>
      <c r="I56" s="79" t="s">
        <v>1842</v>
      </c>
    </row>
    <row r="57" spans="1:9" ht="12.6" customHeight="1" x14ac:dyDescent="0.25">
      <c r="A57" s="71">
        <v>56</v>
      </c>
      <c r="B57" s="72" t="s">
        <v>1731</v>
      </c>
      <c r="C57" s="73"/>
      <c r="D57" s="74">
        <v>1.56</v>
      </c>
      <c r="E57" s="72" t="s">
        <v>27</v>
      </c>
      <c r="F57" s="75" t="s">
        <v>3</v>
      </c>
      <c r="G57" s="76">
        <v>9680</v>
      </c>
      <c r="H57" s="77">
        <v>0</v>
      </c>
      <c r="I57" s="75" t="s">
        <v>1473</v>
      </c>
    </row>
    <row r="58" spans="1:9" ht="12.6" customHeight="1" x14ac:dyDescent="0.25">
      <c r="A58" s="71">
        <v>57</v>
      </c>
      <c r="B58" s="72" t="s">
        <v>1731</v>
      </c>
      <c r="C58" s="79"/>
      <c r="D58" s="74">
        <v>1.57</v>
      </c>
      <c r="E58" s="78" t="s">
        <v>1881</v>
      </c>
      <c r="F58" s="75" t="s">
        <v>28</v>
      </c>
      <c r="G58" s="76">
        <v>38720</v>
      </c>
      <c r="H58" s="77">
        <v>0</v>
      </c>
      <c r="I58" s="75" t="s">
        <v>1473</v>
      </c>
    </row>
    <row r="59" spans="1:9" ht="12.6" customHeight="1" x14ac:dyDescent="0.25">
      <c r="A59" s="71">
        <v>58</v>
      </c>
      <c r="B59" s="72" t="s">
        <v>1731</v>
      </c>
      <c r="C59" s="79"/>
      <c r="D59" s="74">
        <v>1.58</v>
      </c>
      <c r="E59" s="72" t="s">
        <v>29</v>
      </c>
      <c r="F59" s="75" t="s">
        <v>7</v>
      </c>
      <c r="G59" s="76">
        <v>40875</v>
      </c>
      <c r="H59" s="77">
        <v>13770</v>
      </c>
      <c r="I59" s="75" t="s">
        <v>1473</v>
      </c>
    </row>
    <row r="60" spans="1:9" ht="12.6" customHeight="1" x14ac:dyDescent="0.25">
      <c r="A60" s="71">
        <v>59</v>
      </c>
      <c r="B60" s="72" t="s">
        <v>1731</v>
      </c>
      <c r="C60" s="79"/>
      <c r="D60" s="74">
        <v>1.59</v>
      </c>
      <c r="E60" s="72" t="s">
        <v>30</v>
      </c>
      <c r="F60" s="75" t="s">
        <v>7</v>
      </c>
      <c r="G60" s="76">
        <v>12359</v>
      </c>
      <c r="H60" s="77">
        <v>4224</v>
      </c>
      <c r="I60" s="75" t="s">
        <v>1473</v>
      </c>
    </row>
    <row r="61" spans="1:9" ht="12.6" customHeight="1" x14ac:dyDescent="0.25">
      <c r="A61" s="71">
        <v>60</v>
      </c>
      <c r="B61" s="72" t="s">
        <v>1731</v>
      </c>
      <c r="C61" s="79"/>
      <c r="D61" s="74">
        <v>1.6</v>
      </c>
      <c r="E61" s="72" t="s">
        <v>31</v>
      </c>
      <c r="F61" s="75" t="s">
        <v>7</v>
      </c>
      <c r="G61" s="76">
        <v>12408</v>
      </c>
      <c r="H61" s="77">
        <v>6367</v>
      </c>
      <c r="I61" s="75" t="s">
        <v>1473</v>
      </c>
    </row>
    <row r="62" spans="1:9" ht="12.6" customHeight="1" x14ac:dyDescent="0.25">
      <c r="A62" s="71">
        <v>61</v>
      </c>
      <c r="B62" s="72" t="s">
        <v>1731</v>
      </c>
      <c r="C62" s="79"/>
      <c r="D62" s="74">
        <v>1.61</v>
      </c>
      <c r="E62" s="78" t="s">
        <v>1882</v>
      </c>
      <c r="F62" s="75" t="s">
        <v>7</v>
      </c>
      <c r="G62" s="76">
        <v>10497</v>
      </c>
      <c r="H62" s="77">
        <v>7919</v>
      </c>
      <c r="I62" s="75" t="s">
        <v>1473</v>
      </c>
    </row>
    <row r="63" spans="1:9" ht="12.6" customHeight="1" x14ac:dyDescent="0.25">
      <c r="A63" s="71">
        <v>62</v>
      </c>
      <c r="B63" s="72" t="s">
        <v>1731</v>
      </c>
      <c r="C63" s="79"/>
      <c r="D63" s="74">
        <v>1.62</v>
      </c>
      <c r="E63" s="72" t="s">
        <v>32</v>
      </c>
      <c r="F63" s="75" t="s">
        <v>7</v>
      </c>
      <c r="G63" s="76">
        <v>9343</v>
      </c>
      <c r="H63" s="77">
        <v>6765</v>
      </c>
      <c r="I63" s="75" t="s">
        <v>1473</v>
      </c>
    </row>
    <row r="64" spans="1:9" ht="12.6" customHeight="1" x14ac:dyDescent="0.25">
      <c r="A64" s="71">
        <v>63</v>
      </c>
      <c r="B64" s="72" t="s">
        <v>1731</v>
      </c>
      <c r="C64" s="73"/>
      <c r="D64" s="74">
        <v>1.63</v>
      </c>
      <c r="E64" s="78" t="s">
        <v>1883</v>
      </c>
      <c r="F64" s="75" t="s">
        <v>3</v>
      </c>
      <c r="G64" s="76">
        <v>9508</v>
      </c>
      <c r="H64" s="77">
        <v>6967</v>
      </c>
      <c r="I64" s="75" t="s">
        <v>1473</v>
      </c>
    </row>
    <row r="65" spans="1:9" ht="12.6" customHeight="1" x14ac:dyDescent="0.25">
      <c r="A65" s="71">
        <v>64</v>
      </c>
      <c r="B65" s="72" t="s">
        <v>1731</v>
      </c>
      <c r="C65" s="73"/>
      <c r="D65" s="74">
        <v>1.64</v>
      </c>
      <c r="E65" s="78" t="s">
        <v>1884</v>
      </c>
      <c r="F65" s="75" t="s">
        <v>3</v>
      </c>
      <c r="G65" s="76">
        <v>28760</v>
      </c>
      <c r="H65" s="77">
        <v>19019</v>
      </c>
      <c r="I65" s="75" t="s">
        <v>1473</v>
      </c>
    </row>
    <row r="66" spans="1:9" ht="12.6" customHeight="1" x14ac:dyDescent="0.25">
      <c r="A66" s="71">
        <v>65</v>
      </c>
      <c r="B66" s="72" t="s">
        <v>1731</v>
      </c>
      <c r="C66" s="73"/>
      <c r="D66" s="74">
        <v>1.65</v>
      </c>
      <c r="E66" s="78" t="s">
        <v>1885</v>
      </c>
      <c r="F66" s="75" t="s">
        <v>3</v>
      </c>
      <c r="G66" s="76">
        <v>16387</v>
      </c>
      <c r="H66" s="77">
        <v>9236</v>
      </c>
      <c r="I66" s="75" t="s">
        <v>1473</v>
      </c>
    </row>
    <row r="67" spans="1:9" ht="12.6" customHeight="1" x14ac:dyDescent="0.25">
      <c r="A67" s="71">
        <v>66</v>
      </c>
      <c r="B67" s="72" t="s">
        <v>1731</v>
      </c>
      <c r="C67" s="79"/>
      <c r="D67" s="74">
        <v>1.66</v>
      </c>
      <c r="E67" s="72" t="s">
        <v>33</v>
      </c>
      <c r="F67" s="75" t="s">
        <v>16</v>
      </c>
      <c r="G67" s="76">
        <v>774</v>
      </c>
      <c r="H67" s="77">
        <v>142</v>
      </c>
      <c r="I67" s="75" t="s">
        <v>1473</v>
      </c>
    </row>
    <row r="68" spans="1:9" ht="12.6" customHeight="1" x14ac:dyDescent="0.25">
      <c r="A68" s="71">
        <v>67</v>
      </c>
      <c r="B68" s="72" t="s">
        <v>1731</v>
      </c>
      <c r="C68" s="79"/>
      <c r="D68" s="74">
        <v>1.67</v>
      </c>
      <c r="E68" s="72" t="s">
        <v>34</v>
      </c>
      <c r="F68" s="75" t="s">
        <v>3</v>
      </c>
      <c r="G68" s="76">
        <v>279329</v>
      </c>
      <c r="H68" s="77">
        <v>210722</v>
      </c>
      <c r="I68" s="75" t="s">
        <v>1473</v>
      </c>
    </row>
    <row r="69" spans="1:9" ht="12.6" customHeight="1" x14ac:dyDescent="0.25">
      <c r="A69" s="71">
        <v>68</v>
      </c>
      <c r="B69" s="78" t="s">
        <v>1843</v>
      </c>
      <c r="C69" s="73"/>
      <c r="D69" s="74">
        <v>1.68</v>
      </c>
      <c r="E69" s="78" t="s">
        <v>1886</v>
      </c>
      <c r="F69" s="75" t="s">
        <v>3</v>
      </c>
      <c r="G69" s="76">
        <v>4704</v>
      </c>
      <c r="H69" s="77">
        <v>4341</v>
      </c>
      <c r="I69" s="79" t="s">
        <v>1842</v>
      </c>
    </row>
    <row r="70" spans="1:9" ht="12.6" customHeight="1" x14ac:dyDescent="0.25">
      <c r="A70" s="71">
        <v>69</v>
      </c>
      <c r="B70" s="78" t="s">
        <v>1843</v>
      </c>
      <c r="C70" s="73"/>
      <c r="D70" s="74">
        <v>1.69</v>
      </c>
      <c r="E70" s="78" t="s">
        <v>1887</v>
      </c>
      <c r="F70" s="75" t="s">
        <v>3</v>
      </c>
      <c r="G70" s="76">
        <v>3866</v>
      </c>
      <c r="H70" s="77">
        <v>3543</v>
      </c>
      <c r="I70" s="79" t="s">
        <v>1842</v>
      </c>
    </row>
    <row r="71" spans="1:9" ht="12.6" customHeight="1" x14ac:dyDescent="0.25">
      <c r="A71" s="71">
        <v>70</v>
      </c>
      <c r="B71" s="78" t="s">
        <v>1843</v>
      </c>
      <c r="C71" s="73"/>
      <c r="D71" s="74">
        <v>1.7</v>
      </c>
      <c r="E71" s="78" t="s">
        <v>1888</v>
      </c>
      <c r="F71" s="75" t="s">
        <v>3</v>
      </c>
      <c r="G71" s="76">
        <v>2960</v>
      </c>
      <c r="H71" s="77">
        <v>2717</v>
      </c>
      <c r="I71" s="79" t="s">
        <v>1842</v>
      </c>
    </row>
    <row r="72" spans="1:9" ht="12.6" customHeight="1" x14ac:dyDescent="0.25">
      <c r="A72" s="71">
        <v>71</v>
      </c>
      <c r="B72" s="78" t="s">
        <v>1843</v>
      </c>
      <c r="C72" s="73"/>
      <c r="D72" s="74">
        <v>1.71</v>
      </c>
      <c r="E72" s="78" t="s">
        <v>1889</v>
      </c>
      <c r="F72" s="75" t="s">
        <v>3</v>
      </c>
      <c r="G72" s="76">
        <v>145</v>
      </c>
      <c r="H72" s="77">
        <v>0</v>
      </c>
      <c r="I72" s="79" t="s">
        <v>1842</v>
      </c>
    </row>
    <row r="73" spans="1:9" ht="12.6" customHeight="1" x14ac:dyDescent="0.25">
      <c r="A73" s="71">
        <v>72</v>
      </c>
      <c r="B73" s="78" t="s">
        <v>1843</v>
      </c>
      <c r="C73" s="73"/>
      <c r="D73" s="74">
        <v>1.72</v>
      </c>
      <c r="E73" s="78" t="s">
        <v>1890</v>
      </c>
      <c r="F73" s="75" t="s">
        <v>3</v>
      </c>
      <c r="G73" s="76">
        <v>97</v>
      </c>
      <c r="H73" s="77">
        <v>0</v>
      </c>
      <c r="I73" s="79" t="s">
        <v>1842</v>
      </c>
    </row>
    <row r="74" spans="1:9" ht="12.6" customHeight="1" x14ac:dyDescent="0.25">
      <c r="A74" s="71">
        <v>73</v>
      </c>
      <c r="B74" s="78" t="s">
        <v>1843</v>
      </c>
      <c r="C74" s="73"/>
      <c r="D74" s="74">
        <v>1.73</v>
      </c>
      <c r="E74" s="78" t="s">
        <v>1891</v>
      </c>
      <c r="F74" s="75" t="s">
        <v>3</v>
      </c>
      <c r="G74" s="76">
        <v>48</v>
      </c>
      <c r="H74" s="77">
        <v>0</v>
      </c>
      <c r="I74" s="79" t="s">
        <v>1842</v>
      </c>
    </row>
    <row r="75" spans="1:9" ht="12.6" customHeight="1" x14ac:dyDescent="0.25">
      <c r="A75" s="71">
        <v>74</v>
      </c>
      <c r="B75" s="78" t="s">
        <v>1843</v>
      </c>
      <c r="C75" s="73"/>
      <c r="D75" s="74">
        <v>1.74</v>
      </c>
      <c r="E75" s="78" t="s">
        <v>1892</v>
      </c>
      <c r="F75" s="75" t="s">
        <v>3</v>
      </c>
      <c r="G75" s="76">
        <v>18</v>
      </c>
      <c r="H75" s="77">
        <v>0</v>
      </c>
      <c r="I75" s="79" t="s">
        <v>1842</v>
      </c>
    </row>
    <row r="76" spans="1:9" ht="12.6" customHeight="1" x14ac:dyDescent="0.25">
      <c r="A76" s="71">
        <v>75</v>
      </c>
      <c r="B76" s="78" t="s">
        <v>1843</v>
      </c>
      <c r="C76" s="73"/>
      <c r="D76" s="74">
        <v>1.75</v>
      </c>
      <c r="E76" s="78" t="s">
        <v>1893</v>
      </c>
      <c r="F76" s="75" t="s">
        <v>3</v>
      </c>
      <c r="G76" s="76">
        <v>12</v>
      </c>
      <c r="H76" s="77">
        <v>0</v>
      </c>
      <c r="I76" s="79" t="s">
        <v>1842</v>
      </c>
    </row>
    <row r="77" spans="1:9" ht="12.6" customHeight="1" x14ac:dyDescent="0.25">
      <c r="A77" s="71">
        <v>76</v>
      </c>
      <c r="B77" s="72" t="s">
        <v>1731</v>
      </c>
      <c r="C77" s="79"/>
      <c r="D77" s="74">
        <v>1.76</v>
      </c>
      <c r="E77" s="78" t="s">
        <v>1894</v>
      </c>
      <c r="F77" s="75" t="s">
        <v>35</v>
      </c>
      <c r="G77" s="76">
        <v>33676</v>
      </c>
      <c r="H77" s="77">
        <v>14342</v>
      </c>
      <c r="I77" s="75" t="s">
        <v>1473</v>
      </c>
    </row>
    <row r="78" spans="1:9" ht="12.6" customHeight="1" x14ac:dyDescent="0.25">
      <c r="A78" s="71">
        <v>77</v>
      </c>
      <c r="B78" s="72" t="s">
        <v>1731</v>
      </c>
      <c r="C78" s="79"/>
      <c r="D78" s="74">
        <v>1.77</v>
      </c>
      <c r="E78" s="78" t="s">
        <v>1895</v>
      </c>
      <c r="F78" s="75" t="s">
        <v>35</v>
      </c>
      <c r="G78" s="76">
        <v>25632</v>
      </c>
      <c r="H78" s="77">
        <v>12182</v>
      </c>
      <c r="I78" s="75" t="s">
        <v>1473</v>
      </c>
    </row>
    <row r="79" spans="1:9" ht="12.6" customHeight="1" x14ac:dyDescent="0.25">
      <c r="A79" s="71">
        <v>78</v>
      </c>
      <c r="B79" s="78" t="s">
        <v>1843</v>
      </c>
      <c r="C79" s="79" t="s">
        <v>1896</v>
      </c>
      <c r="D79" s="74">
        <v>1.78</v>
      </c>
      <c r="E79" s="72" t="s">
        <v>36</v>
      </c>
      <c r="F79" s="73"/>
      <c r="G79" s="76">
        <v>3630</v>
      </c>
      <c r="H79" s="77">
        <v>0</v>
      </c>
      <c r="I79" s="79" t="s">
        <v>1842</v>
      </c>
    </row>
    <row r="80" spans="1:9" ht="12.6" customHeight="1" x14ac:dyDescent="0.25">
      <c r="A80" s="71">
        <v>79</v>
      </c>
      <c r="B80" s="72" t="s">
        <v>1732</v>
      </c>
      <c r="C80" s="75" t="s">
        <v>1090</v>
      </c>
      <c r="D80" s="74">
        <v>2.0099999999999998</v>
      </c>
      <c r="E80" s="72" t="s">
        <v>37</v>
      </c>
      <c r="F80" s="75" t="s">
        <v>3</v>
      </c>
      <c r="G80" s="76">
        <v>478</v>
      </c>
      <c r="H80" s="77">
        <v>436</v>
      </c>
      <c r="I80" s="75" t="s">
        <v>1090</v>
      </c>
    </row>
    <row r="81" spans="1:9" ht="12.6" customHeight="1" x14ac:dyDescent="0.25">
      <c r="A81" s="71">
        <v>80</v>
      </c>
      <c r="B81" s="72" t="s">
        <v>1732</v>
      </c>
      <c r="C81" s="75" t="s">
        <v>1090</v>
      </c>
      <c r="D81" s="74">
        <v>2.02</v>
      </c>
      <c r="E81" s="72" t="s">
        <v>38</v>
      </c>
      <c r="F81" s="75" t="s">
        <v>3</v>
      </c>
      <c r="G81" s="76">
        <v>789</v>
      </c>
      <c r="H81" s="77">
        <v>662</v>
      </c>
      <c r="I81" s="75" t="s">
        <v>1090</v>
      </c>
    </row>
    <row r="82" spans="1:9" ht="12.6" customHeight="1" x14ac:dyDescent="0.25">
      <c r="A82" s="71">
        <v>81</v>
      </c>
      <c r="B82" s="72" t="s">
        <v>1732</v>
      </c>
      <c r="C82" s="75" t="s">
        <v>1090</v>
      </c>
      <c r="D82" s="74">
        <v>2.0299999999999998</v>
      </c>
      <c r="E82" s="72" t="s">
        <v>39</v>
      </c>
      <c r="F82" s="75" t="s">
        <v>3</v>
      </c>
      <c r="G82" s="76">
        <v>1633</v>
      </c>
      <c r="H82" s="77">
        <v>1463</v>
      </c>
      <c r="I82" s="75" t="s">
        <v>1090</v>
      </c>
    </row>
    <row r="83" spans="1:9" ht="12.6" customHeight="1" x14ac:dyDescent="0.25">
      <c r="A83" s="71">
        <v>82</v>
      </c>
      <c r="B83" s="72" t="s">
        <v>1732</v>
      </c>
      <c r="C83" s="75" t="s">
        <v>1090</v>
      </c>
      <c r="D83" s="74">
        <v>2.04</v>
      </c>
      <c r="E83" s="72" t="s">
        <v>40</v>
      </c>
      <c r="F83" s="75" t="s">
        <v>3</v>
      </c>
      <c r="G83" s="76">
        <v>2799</v>
      </c>
      <c r="H83" s="77">
        <v>2545</v>
      </c>
      <c r="I83" s="75" t="s">
        <v>1090</v>
      </c>
    </row>
    <row r="84" spans="1:9" ht="12.6" customHeight="1" x14ac:dyDescent="0.25">
      <c r="A84" s="71">
        <v>83</v>
      </c>
      <c r="B84" s="72" t="s">
        <v>1732</v>
      </c>
      <c r="C84" s="75" t="s">
        <v>1090</v>
      </c>
      <c r="D84" s="74">
        <v>2.0499999999999998</v>
      </c>
      <c r="E84" s="72" t="s">
        <v>41</v>
      </c>
      <c r="F84" s="75" t="s">
        <v>3</v>
      </c>
      <c r="G84" s="76">
        <v>2903</v>
      </c>
      <c r="H84" s="77">
        <v>2744</v>
      </c>
      <c r="I84" s="75" t="s">
        <v>1090</v>
      </c>
    </row>
    <row r="85" spans="1:9" ht="12.6" customHeight="1" x14ac:dyDescent="0.25">
      <c r="A85" s="71">
        <v>84</v>
      </c>
      <c r="B85" s="72" t="s">
        <v>1732</v>
      </c>
      <c r="C85" s="75" t="s">
        <v>1090</v>
      </c>
      <c r="D85" s="74">
        <v>2.06</v>
      </c>
      <c r="E85" s="72" t="s">
        <v>42</v>
      </c>
      <c r="F85" s="75" t="s">
        <v>3</v>
      </c>
      <c r="G85" s="76">
        <v>3178</v>
      </c>
      <c r="H85" s="77">
        <v>3004</v>
      </c>
      <c r="I85" s="75" t="s">
        <v>1090</v>
      </c>
    </row>
    <row r="86" spans="1:9" ht="12.6" customHeight="1" x14ac:dyDescent="0.25">
      <c r="A86" s="71">
        <v>85</v>
      </c>
      <c r="B86" s="72" t="s">
        <v>1732</v>
      </c>
      <c r="C86" s="75" t="s">
        <v>1090</v>
      </c>
      <c r="D86" s="74">
        <v>2.0699999999999998</v>
      </c>
      <c r="E86" s="72" t="s">
        <v>43</v>
      </c>
      <c r="F86" s="75" t="s">
        <v>17</v>
      </c>
      <c r="G86" s="76">
        <v>4</v>
      </c>
      <c r="H86" s="77">
        <v>4</v>
      </c>
      <c r="I86" s="75" t="s">
        <v>1090</v>
      </c>
    </row>
    <row r="87" spans="1:9" ht="12.6" customHeight="1" x14ac:dyDescent="0.25">
      <c r="A87" s="81"/>
      <c r="B87" s="72" t="s">
        <v>1732</v>
      </c>
      <c r="C87" s="75" t="s">
        <v>1090</v>
      </c>
      <c r="D87" s="74">
        <v>2.08</v>
      </c>
      <c r="E87" s="72" t="s">
        <v>44</v>
      </c>
      <c r="F87" s="82"/>
      <c r="G87" s="83" t="s">
        <v>45</v>
      </c>
      <c r="H87" s="84" t="s">
        <v>45</v>
      </c>
      <c r="I87" s="82"/>
    </row>
    <row r="88" spans="1:9" ht="12.6" customHeight="1" x14ac:dyDescent="0.25">
      <c r="A88" s="71">
        <v>86</v>
      </c>
      <c r="B88" s="72" t="s">
        <v>1732</v>
      </c>
      <c r="C88" s="75" t="s">
        <v>1090</v>
      </c>
      <c r="D88" s="74">
        <v>2.09</v>
      </c>
      <c r="E88" s="72" t="s">
        <v>46</v>
      </c>
      <c r="F88" s="75" t="s">
        <v>17</v>
      </c>
      <c r="G88" s="76">
        <v>11</v>
      </c>
      <c r="H88" s="77">
        <v>11</v>
      </c>
      <c r="I88" s="75" t="s">
        <v>1090</v>
      </c>
    </row>
    <row r="89" spans="1:9" ht="12.6" customHeight="1" x14ac:dyDescent="0.25">
      <c r="A89" s="71">
        <v>87</v>
      </c>
      <c r="B89" s="72" t="s">
        <v>1732</v>
      </c>
      <c r="C89" s="75" t="s">
        <v>1091</v>
      </c>
      <c r="D89" s="74">
        <v>2.1</v>
      </c>
      <c r="E89" s="78" t="s">
        <v>1897</v>
      </c>
      <c r="F89" s="75" t="s">
        <v>5</v>
      </c>
      <c r="G89" s="76">
        <v>283</v>
      </c>
      <c r="H89" s="77">
        <v>283</v>
      </c>
      <c r="I89" s="75" t="s">
        <v>1091</v>
      </c>
    </row>
    <row r="90" spans="1:9" ht="12.6" customHeight="1" x14ac:dyDescent="0.25">
      <c r="A90" s="71">
        <v>88</v>
      </c>
      <c r="B90" s="72" t="s">
        <v>1732</v>
      </c>
      <c r="C90" s="75" t="s">
        <v>1091</v>
      </c>
      <c r="D90" s="74">
        <v>2.11</v>
      </c>
      <c r="E90" s="78" t="s">
        <v>1898</v>
      </c>
      <c r="F90" s="75" t="s">
        <v>5</v>
      </c>
      <c r="G90" s="76">
        <v>104</v>
      </c>
      <c r="H90" s="77">
        <v>7</v>
      </c>
      <c r="I90" s="75" t="s">
        <v>1091</v>
      </c>
    </row>
    <row r="91" spans="1:9" ht="12.6" customHeight="1" x14ac:dyDescent="0.25">
      <c r="A91" s="81"/>
      <c r="B91" s="72" t="s">
        <v>1732</v>
      </c>
      <c r="C91" s="75" t="s">
        <v>1091</v>
      </c>
      <c r="D91" s="74">
        <v>2.12</v>
      </c>
      <c r="E91" s="72" t="s">
        <v>44</v>
      </c>
      <c r="F91" s="82"/>
      <c r="G91" s="83" t="s">
        <v>45</v>
      </c>
      <c r="H91" s="84" t="s">
        <v>45</v>
      </c>
      <c r="I91" s="82"/>
    </row>
    <row r="92" spans="1:9" ht="12.6" customHeight="1" x14ac:dyDescent="0.25">
      <c r="A92" s="71">
        <v>89</v>
      </c>
      <c r="B92" s="72" t="s">
        <v>1732</v>
      </c>
      <c r="C92" s="75" t="s">
        <v>1091</v>
      </c>
      <c r="D92" s="74">
        <v>2.13</v>
      </c>
      <c r="E92" s="78" t="s">
        <v>1899</v>
      </c>
      <c r="F92" s="75" t="s">
        <v>5</v>
      </c>
      <c r="G92" s="76">
        <v>121</v>
      </c>
      <c r="H92" s="77">
        <v>7</v>
      </c>
      <c r="I92" s="75" t="s">
        <v>1091</v>
      </c>
    </row>
    <row r="93" spans="1:9" ht="12.6" customHeight="1" x14ac:dyDescent="0.25">
      <c r="A93" s="71">
        <v>90</v>
      </c>
      <c r="B93" s="72" t="s">
        <v>1732</v>
      </c>
      <c r="C93" s="75" t="s">
        <v>1091</v>
      </c>
      <c r="D93" s="74">
        <v>2.14</v>
      </c>
      <c r="E93" s="72" t="s">
        <v>47</v>
      </c>
      <c r="F93" s="75" t="s">
        <v>5</v>
      </c>
      <c r="G93" s="76">
        <v>157</v>
      </c>
      <c r="H93" s="77">
        <v>21</v>
      </c>
      <c r="I93" s="75" t="s">
        <v>1091</v>
      </c>
    </row>
    <row r="94" spans="1:9" ht="12.6" customHeight="1" x14ac:dyDescent="0.25">
      <c r="A94" s="71">
        <v>91</v>
      </c>
      <c r="B94" s="72" t="s">
        <v>1732</v>
      </c>
      <c r="C94" s="75" t="s">
        <v>1091</v>
      </c>
      <c r="D94" s="74">
        <v>2.15</v>
      </c>
      <c r="E94" s="78" t="s">
        <v>1900</v>
      </c>
      <c r="F94" s="75" t="s">
        <v>5</v>
      </c>
      <c r="G94" s="76">
        <v>250</v>
      </c>
      <c r="H94" s="77">
        <v>24</v>
      </c>
      <c r="I94" s="75" t="s">
        <v>1091</v>
      </c>
    </row>
    <row r="95" spans="1:9" ht="12.6" customHeight="1" x14ac:dyDescent="0.25">
      <c r="A95" s="71">
        <v>92</v>
      </c>
      <c r="B95" s="72" t="s">
        <v>1732</v>
      </c>
      <c r="C95" s="75" t="s">
        <v>1091</v>
      </c>
      <c r="D95" s="74">
        <v>2.16</v>
      </c>
      <c r="E95" s="78" t="s">
        <v>1901</v>
      </c>
      <c r="F95" s="75" t="s">
        <v>5</v>
      </c>
      <c r="G95" s="76">
        <v>1208</v>
      </c>
      <c r="H95" s="77">
        <v>377</v>
      </c>
      <c r="I95" s="75" t="s">
        <v>1091</v>
      </c>
    </row>
    <row r="96" spans="1:9" ht="12.6" customHeight="1" x14ac:dyDescent="0.25">
      <c r="A96" s="81"/>
      <c r="B96" s="72" t="s">
        <v>1732</v>
      </c>
      <c r="C96" s="75" t="s">
        <v>1092</v>
      </c>
      <c r="D96" s="74">
        <v>2.17</v>
      </c>
      <c r="E96" s="72" t="s">
        <v>44</v>
      </c>
      <c r="F96" s="82"/>
      <c r="G96" s="83" t="s">
        <v>45</v>
      </c>
      <c r="H96" s="84" t="s">
        <v>45</v>
      </c>
      <c r="I96" s="82"/>
    </row>
    <row r="97" spans="1:9" ht="12.6" customHeight="1" x14ac:dyDescent="0.25">
      <c r="A97" s="71">
        <v>92</v>
      </c>
      <c r="B97" s="72" t="s">
        <v>1732</v>
      </c>
      <c r="C97" s="75" t="s">
        <v>1092</v>
      </c>
      <c r="D97" s="74">
        <v>2.1800000000000002</v>
      </c>
      <c r="E97" s="72" t="s">
        <v>48</v>
      </c>
      <c r="F97" s="75" t="s">
        <v>5</v>
      </c>
      <c r="G97" s="76">
        <v>104</v>
      </c>
      <c r="H97" s="77">
        <v>6</v>
      </c>
      <c r="I97" s="75" t="s">
        <v>1092</v>
      </c>
    </row>
    <row r="98" spans="1:9" ht="12.6" customHeight="1" x14ac:dyDescent="0.25">
      <c r="A98" s="81"/>
      <c r="B98" s="72" t="s">
        <v>1732</v>
      </c>
      <c r="C98" s="75" t="s">
        <v>1092</v>
      </c>
      <c r="D98" s="74">
        <v>2.19</v>
      </c>
      <c r="E98" s="72" t="s">
        <v>44</v>
      </c>
      <c r="F98" s="82"/>
      <c r="G98" s="83" t="s">
        <v>45</v>
      </c>
      <c r="H98" s="84" t="s">
        <v>45</v>
      </c>
      <c r="I98" s="82"/>
    </row>
    <row r="99" spans="1:9" ht="12.6" customHeight="1" x14ac:dyDescent="0.25">
      <c r="A99" s="71">
        <v>93</v>
      </c>
      <c r="B99" s="72" t="s">
        <v>1732</v>
      </c>
      <c r="C99" s="75" t="s">
        <v>1092</v>
      </c>
      <c r="D99" s="74">
        <v>2.2000000000000002</v>
      </c>
      <c r="E99" s="72" t="s">
        <v>49</v>
      </c>
      <c r="F99" s="75" t="s">
        <v>5</v>
      </c>
      <c r="G99" s="76">
        <v>121</v>
      </c>
      <c r="H99" s="77">
        <v>6</v>
      </c>
      <c r="I99" s="75" t="s">
        <v>1092</v>
      </c>
    </row>
    <row r="100" spans="1:9" ht="12.6" customHeight="1" x14ac:dyDescent="0.25">
      <c r="A100" s="71">
        <v>94</v>
      </c>
      <c r="B100" s="72" t="s">
        <v>1732</v>
      </c>
      <c r="C100" s="75" t="s">
        <v>1092</v>
      </c>
      <c r="D100" s="74">
        <v>2.21</v>
      </c>
      <c r="E100" s="72" t="s">
        <v>50</v>
      </c>
      <c r="F100" s="75" t="s">
        <v>5</v>
      </c>
      <c r="G100" s="76">
        <v>185</v>
      </c>
      <c r="H100" s="77">
        <v>21</v>
      </c>
      <c r="I100" s="75" t="s">
        <v>1092</v>
      </c>
    </row>
    <row r="101" spans="1:9" ht="12.6" customHeight="1" x14ac:dyDescent="0.25">
      <c r="A101" s="71">
        <v>95</v>
      </c>
      <c r="B101" s="72" t="s">
        <v>1732</v>
      </c>
      <c r="C101" s="75" t="s">
        <v>1092</v>
      </c>
      <c r="D101" s="74">
        <v>2.2200000000000002</v>
      </c>
      <c r="E101" s="78" t="s">
        <v>1902</v>
      </c>
      <c r="F101" s="75" t="s">
        <v>5</v>
      </c>
      <c r="G101" s="76">
        <v>1208</v>
      </c>
      <c r="H101" s="77">
        <v>377</v>
      </c>
      <c r="I101" s="75" t="s">
        <v>1092</v>
      </c>
    </row>
    <row r="102" spans="1:9" ht="12.6" customHeight="1" x14ac:dyDescent="0.25">
      <c r="A102" s="71">
        <v>96</v>
      </c>
      <c r="B102" s="72" t="s">
        <v>1732</v>
      </c>
      <c r="C102" s="75" t="s">
        <v>1093</v>
      </c>
      <c r="D102" s="74">
        <v>2.23</v>
      </c>
      <c r="E102" s="78" t="s">
        <v>1903</v>
      </c>
      <c r="F102" s="75" t="s">
        <v>5</v>
      </c>
      <c r="G102" s="76">
        <v>81</v>
      </c>
      <c r="H102" s="77">
        <v>4</v>
      </c>
      <c r="I102" s="75" t="s">
        <v>1093</v>
      </c>
    </row>
    <row r="103" spans="1:9" ht="12.6" customHeight="1" x14ac:dyDescent="0.25">
      <c r="A103" s="71">
        <v>97</v>
      </c>
      <c r="B103" s="72" t="s">
        <v>1732</v>
      </c>
      <c r="C103" s="75" t="s">
        <v>1093</v>
      </c>
      <c r="D103" s="74">
        <v>2.2400000000000002</v>
      </c>
      <c r="E103" s="78" t="s">
        <v>1904</v>
      </c>
      <c r="F103" s="75" t="s">
        <v>5</v>
      </c>
      <c r="G103" s="76">
        <v>64</v>
      </c>
      <c r="H103" s="77">
        <v>4</v>
      </c>
      <c r="I103" s="75" t="s">
        <v>1093</v>
      </c>
    </row>
    <row r="104" spans="1:9" ht="12.6" customHeight="1" x14ac:dyDescent="0.25">
      <c r="A104" s="71">
        <v>98</v>
      </c>
      <c r="B104" s="72" t="s">
        <v>1732</v>
      </c>
      <c r="C104" s="75" t="s">
        <v>1093</v>
      </c>
      <c r="D104" s="74">
        <v>2.25</v>
      </c>
      <c r="E104" s="78" t="s">
        <v>1905</v>
      </c>
      <c r="F104" s="75" t="s">
        <v>5</v>
      </c>
      <c r="G104" s="76">
        <v>177</v>
      </c>
      <c r="H104" s="77">
        <v>84</v>
      </c>
      <c r="I104" s="75" t="s">
        <v>1093</v>
      </c>
    </row>
    <row r="105" spans="1:9" ht="12.6" customHeight="1" x14ac:dyDescent="0.25">
      <c r="A105" s="71">
        <v>99</v>
      </c>
      <c r="B105" s="72" t="s">
        <v>1732</v>
      </c>
      <c r="C105" s="75" t="s">
        <v>1093</v>
      </c>
      <c r="D105" s="74">
        <v>2.2599999999999998</v>
      </c>
      <c r="E105" s="78" t="s">
        <v>1906</v>
      </c>
      <c r="F105" s="75" t="s">
        <v>5</v>
      </c>
      <c r="G105" s="76">
        <v>359</v>
      </c>
      <c r="H105" s="77">
        <v>196</v>
      </c>
      <c r="I105" s="75" t="s">
        <v>1093</v>
      </c>
    </row>
    <row r="106" spans="1:9" ht="12.6" customHeight="1" x14ac:dyDescent="0.25">
      <c r="A106" s="71">
        <v>100</v>
      </c>
      <c r="B106" s="72" t="s">
        <v>1732</v>
      </c>
      <c r="C106" s="75" t="s">
        <v>1093</v>
      </c>
      <c r="D106" s="74">
        <v>2.27</v>
      </c>
      <c r="E106" s="72" t="s">
        <v>51</v>
      </c>
      <c r="F106" s="75" t="s">
        <v>5</v>
      </c>
      <c r="G106" s="76">
        <v>201</v>
      </c>
      <c r="H106" s="77">
        <v>7</v>
      </c>
      <c r="I106" s="75" t="s">
        <v>1093</v>
      </c>
    </row>
    <row r="107" spans="1:9" ht="12.6" customHeight="1" x14ac:dyDescent="0.25">
      <c r="A107" s="71">
        <v>101</v>
      </c>
      <c r="B107" s="72" t="s">
        <v>1732</v>
      </c>
      <c r="C107" s="75" t="s">
        <v>1093</v>
      </c>
      <c r="D107" s="74">
        <v>2.2799999999999998</v>
      </c>
      <c r="E107" s="72" t="s">
        <v>52</v>
      </c>
      <c r="F107" s="75" t="s">
        <v>5</v>
      </c>
      <c r="G107" s="76">
        <v>546</v>
      </c>
      <c r="H107" s="77">
        <v>7</v>
      </c>
      <c r="I107" s="75" t="s">
        <v>1093</v>
      </c>
    </row>
    <row r="108" spans="1:9" ht="12.6" customHeight="1" x14ac:dyDescent="0.25">
      <c r="A108" s="71">
        <v>102</v>
      </c>
      <c r="B108" s="72" t="s">
        <v>1732</v>
      </c>
      <c r="C108" s="82"/>
      <c r="D108" s="85" t="s">
        <v>53</v>
      </c>
      <c r="E108" s="72" t="s">
        <v>54</v>
      </c>
      <c r="F108" s="75" t="s">
        <v>5</v>
      </c>
      <c r="G108" s="76">
        <v>398</v>
      </c>
      <c r="H108" s="77">
        <v>50</v>
      </c>
      <c r="I108" s="82"/>
    </row>
    <row r="109" spans="1:9" ht="12.6" customHeight="1" x14ac:dyDescent="0.25">
      <c r="A109" s="71">
        <v>103</v>
      </c>
      <c r="B109" s="72" t="s">
        <v>1732</v>
      </c>
      <c r="C109" s="82"/>
      <c r="D109" s="85" t="s">
        <v>55</v>
      </c>
      <c r="E109" s="72" t="s">
        <v>56</v>
      </c>
      <c r="F109" s="75" t="s">
        <v>5</v>
      </c>
      <c r="G109" s="76">
        <v>395</v>
      </c>
      <c r="H109" s="77">
        <v>50</v>
      </c>
      <c r="I109" s="82"/>
    </row>
    <row r="110" spans="1:9" ht="12.6" customHeight="1" x14ac:dyDescent="0.25">
      <c r="A110" s="71">
        <v>104</v>
      </c>
      <c r="B110" s="72" t="s">
        <v>1732</v>
      </c>
      <c r="C110" s="82"/>
      <c r="D110" s="74">
        <v>2.2999999999999998</v>
      </c>
      <c r="E110" s="72" t="s">
        <v>57</v>
      </c>
      <c r="F110" s="75" t="s">
        <v>5</v>
      </c>
      <c r="G110" s="76">
        <v>74</v>
      </c>
      <c r="H110" s="77">
        <v>74</v>
      </c>
      <c r="I110" s="82"/>
    </row>
    <row r="111" spans="1:9" ht="12.6" customHeight="1" x14ac:dyDescent="0.25">
      <c r="A111" s="71">
        <v>105</v>
      </c>
      <c r="B111" s="72" t="s">
        <v>1732</v>
      </c>
      <c r="C111" s="73"/>
      <c r="D111" s="74">
        <v>2.31</v>
      </c>
      <c r="E111" s="78" t="s">
        <v>1907</v>
      </c>
      <c r="F111" s="75" t="s">
        <v>17</v>
      </c>
      <c r="G111" s="76">
        <v>19</v>
      </c>
      <c r="H111" s="77">
        <v>3</v>
      </c>
      <c r="I111" s="73"/>
    </row>
    <row r="112" spans="1:9" ht="12.6" customHeight="1" x14ac:dyDescent="0.25">
      <c r="A112" s="71">
        <v>106</v>
      </c>
      <c r="B112" s="72" t="s">
        <v>1732</v>
      </c>
      <c r="C112" s="82"/>
      <c r="D112" s="74">
        <v>2.3199999999999998</v>
      </c>
      <c r="E112" s="72" t="s">
        <v>58</v>
      </c>
      <c r="F112" s="75" t="s">
        <v>17</v>
      </c>
      <c r="G112" s="76">
        <v>28</v>
      </c>
      <c r="H112" s="77">
        <v>12</v>
      </c>
      <c r="I112" s="82"/>
    </row>
    <row r="113" spans="1:9" ht="12.6" customHeight="1" x14ac:dyDescent="0.25">
      <c r="A113" s="71">
        <v>107</v>
      </c>
      <c r="B113" s="72" t="s">
        <v>1732</v>
      </c>
      <c r="C113" s="82"/>
      <c r="D113" s="74">
        <v>2.33</v>
      </c>
      <c r="E113" s="72" t="s">
        <v>59</v>
      </c>
      <c r="F113" s="75" t="s">
        <v>17</v>
      </c>
      <c r="G113" s="76">
        <v>38</v>
      </c>
      <c r="H113" s="77">
        <v>12</v>
      </c>
      <c r="I113" s="82"/>
    </row>
    <row r="114" spans="1:9" ht="12.6" customHeight="1" x14ac:dyDescent="0.25">
      <c r="A114" s="71">
        <v>108</v>
      </c>
      <c r="B114" s="72" t="s">
        <v>1732</v>
      </c>
      <c r="C114" s="73"/>
      <c r="D114" s="74">
        <v>2.34</v>
      </c>
      <c r="E114" s="78" t="s">
        <v>1908</v>
      </c>
      <c r="F114" s="75" t="s">
        <v>17</v>
      </c>
      <c r="G114" s="76">
        <v>386</v>
      </c>
      <c r="H114" s="77">
        <v>109</v>
      </c>
      <c r="I114" s="73"/>
    </row>
    <row r="115" spans="1:9" ht="12.6" customHeight="1" x14ac:dyDescent="0.25">
      <c r="A115" s="71">
        <v>109</v>
      </c>
      <c r="B115" s="72" t="s">
        <v>1732</v>
      </c>
      <c r="C115" s="75" t="s">
        <v>1094</v>
      </c>
      <c r="D115" s="74">
        <v>2.35</v>
      </c>
      <c r="E115" s="78" t="s">
        <v>1909</v>
      </c>
      <c r="F115" s="75" t="s">
        <v>5</v>
      </c>
      <c r="G115" s="76">
        <v>563</v>
      </c>
      <c r="H115" s="77">
        <v>30</v>
      </c>
      <c r="I115" s="75" t="s">
        <v>1094</v>
      </c>
    </row>
    <row r="116" spans="1:9" ht="12.6" customHeight="1" x14ac:dyDescent="0.25">
      <c r="A116" s="71">
        <v>110</v>
      </c>
      <c r="B116" s="72" t="s">
        <v>1732</v>
      </c>
      <c r="C116" s="75" t="s">
        <v>1094</v>
      </c>
      <c r="D116" s="74">
        <v>2.36</v>
      </c>
      <c r="E116" s="78" t="s">
        <v>1910</v>
      </c>
      <c r="F116" s="75" t="s">
        <v>5</v>
      </c>
      <c r="G116" s="76">
        <v>752</v>
      </c>
      <c r="H116" s="77">
        <v>30</v>
      </c>
      <c r="I116" s="75" t="s">
        <v>1094</v>
      </c>
    </row>
    <row r="117" spans="1:9" ht="12.6" customHeight="1" x14ac:dyDescent="0.25">
      <c r="A117" s="71">
        <v>111</v>
      </c>
      <c r="B117" s="72" t="s">
        <v>1732</v>
      </c>
      <c r="C117" s="75" t="s">
        <v>1094</v>
      </c>
      <c r="D117" s="74">
        <v>2.37</v>
      </c>
      <c r="E117" s="78" t="s">
        <v>1911</v>
      </c>
      <c r="F117" s="75" t="s">
        <v>5</v>
      </c>
      <c r="G117" s="76">
        <v>510</v>
      </c>
      <c r="H117" s="77">
        <v>22</v>
      </c>
      <c r="I117" s="75" t="s">
        <v>1094</v>
      </c>
    </row>
    <row r="118" spans="1:9" ht="12.6" customHeight="1" x14ac:dyDescent="0.25">
      <c r="A118" s="81"/>
      <c r="B118" s="72" t="s">
        <v>1732</v>
      </c>
      <c r="C118" s="75" t="s">
        <v>1094</v>
      </c>
      <c r="D118" s="74">
        <v>2.38</v>
      </c>
      <c r="E118" s="72" t="s">
        <v>44</v>
      </c>
      <c r="F118" s="82"/>
      <c r="G118" s="83" t="s">
        <v>45</v>
      </c>
      <c r="H118" s="84" t="s">
        <v>45</v>
      </c>
      <c r="I118" s="82"/>
    </row>
    <row r="119" spans="1:9" ht="12.6" customHeight="1" x14ac:dyDescent="0.25">
      <c r="A119" s="71">
        <v>112</v>
      </c>
      <c r="B119" s="72" t="s">
        <v>1732</v>
      </c>
      <c r="C119" s="75" t="s">
        <v>1095</v>
      </c>
      <c r="D119" s="74">
        <v>2.39</v>
      </c>
      <c r="E119" s="72" t="s">
        <v>60</v>
      </c>
      <c r="F119" s="75" t="s">
        <v>5</v>
      </c>
      <c r="G119" s="76">
        <v>137</v>
      </c>
      <c r="H119" s="77">
        <v>8</v>
      </c>
      <c r="I119" s="75" t="s">
        <v>1095</v>
      </c>
    </row>
    <row r="120" spans="1:9" ht="12.6" customHeight="1" x14ac:dyDescent="0.25">
      <c r="A120" s="71">
        <v>113</v>
      </c>
      <c r="B120" s="72" t="s">
        <v>1733</v>
      </c>
      <c r="C120" s="75" t="s">
        <v>1096</v>
      </c>
      <c r="D120" s="74">
        <v>3.01</v>
      </c>
      <c r="E120" s="78" t="s">
        <v>1912</v>
      </c>
      <c r="F120" s="75" t="s">
        <v>5</v>
      </c>
      <c r="G120" s="76">
        <v>1864</v>
      </c>
      <c r="H120" s="77">
        <v>34</v>
      </c>
      <c r="I120" s="75" t="s">
        <v>1096</v>
      </c>
    </row>
    <row r="121" spans="1:9" ht="12.6" customHeight="1" x14ac:dyDescent="0.25">
      <c r="A121" s="71">
        <v>114</v>
      </c>
      <c r="B121" s="72" t="s">
        <v>1733</v>
      </c>
      <c r="C121" s="75" t="s">
        <v>1096</v>
      </c>
      <c r="D121" s="74">
        <v>3.02</v>
      </c>
      <c r="E121" s="78" t="s">
        <v>1913</v>
      </c>
      <c r="F121" s="75" t="s">
        <v>5</v>
      </c>
      <c r="G121" s="76">
        <v>1849</v>
      </c>
      <c r="H121" s="77">
        <v>34</v>
      </c>
      <c r="I121" s="75" t="s">
        <v>1096</v>
      </c>
    </row>
    <row r="122" spans="1:9" ht="12.6" customHeight="1" x14ac:dyDescent="0.25">
      <c r="A122" s="71">
        <v>115</v>
      </c>
      <c r="B122" s="72" t="s">
        <v>1733</v>
      </c>
      <c r="C122" s="75" t="s">
        <v>1096</v>
      </c>
      <c r="D122" s="74">
        <v>3.03</v>
      </c>
      <c r="E122" s="78" t="s">
        <v>1914</v>
      </c>
      <c r="F122" s="75" t="s">
        <v>5</v>
      </c>
      <c r="G122" s="76">
        <v>1835</v>
      </c>
      <c r="H122" s="77">
        <v>38</v>
      </c>
      <c r="I122" s="75" t="s">
        <v>1096</v>
      </c>
    </row>
    <row r="123" spans="1:9" ht="12.6" customHeight="1" x14ac:dyDescent="0.25">
      <c r="A123" s="71">
        <v>116</v>
      </c>
      <c r="B123" s="72" t="s">
        <v>1733</v>
      </c>
      <c r="C123" s="75" t="s">
        <v>1096</v>
      </c>
      <c r="D123" s="74">
        <v>3.04</v>
      </c>
      <c r="E123" s="78" t="s">
        <v>1915</v>
      </c>
      <c r="F123" s="75" t="s">
        <v>5</v>
      </c>
      <c r="G123" s="76">
        <v>1650</v>
      </c>
      <c r="H123" s="77">
        <v>30</v>
      </c>
      <c r="I123" s="75" t="s">
        <v>1096</v>
      </c>
    </row>
    <row r="124" spans="1:9" ht="12.6" customHeight="1" x14ac:dyDescent="0.25">
      <c r="A124" s="71">
        <v>117</v>
      </c>
      <c r="B124" s="72" t="s">
        <v>1733</v>
      </c>
      <c r="C124" s="75" t="s">
        <v>1096</v>
      </c>
      <c r="D124" s="74">
        <v>3.05</v>
      </c>
      <c r="E124" s="78" t="s">
        <v>1916</v>
      </c>
      <c r="F124" s="75" t="s">
        <v>5</v>
      </c>
      <c r="G124" s="76">
        <v>1635</v>
      </c>
      <c r="H124" s="77">
        <v>30</v>
      </c>
      <c r="I124" s="75" t="s">
        <v>1096</v>
      </c>
    </row>
    <row r="125" spans="1:9" ht="12.6" customHeight="1" x14ac:dyDescent="0.25">
      <c r="A125" s="71">
        <v>118</v>
      </c>
      <c r="B125" s="72" t="s">
        <v>1733</v>
      </c>
      <c r="C125" s="75" t="s">
        <v>1096</v>
      </c>
      <c r="D125" s="74">
        <v>3.06</v>
      </c>
      <c r="E125" s="78" t="s">
        <v>1917</v>
      </c>
      <c r="F125" s="75" t="s">
        <v>5</v>
      </c>
      <c r="G125" s="76">
        <v>1617</v>
      </c>
      <c r="H125" s="77">
        <v>30</v>
      </c>
      <c r="I125" s="75" t="s">
        <v>1096</v>
      </c>
    </row>
    <row r="126" spans="1:9" ht="12.6" customHeight="1" x14ac:dyDescent="0.25">
      <c r="A126" s="71">
        <v>119</v>
      </c>
      <c r="B126" s="72" t="s">
        <v>1733</v>
      </c>
      <c r="C126" s="75" t="s">
        <v>1095</v>
      </c>
      <c r="D126" s="74">
        <v>3.07</v>
      </c>
      <c r="E126" s="72" t="s">
        <v>61</v>
      </c>
      <c r="F126" s="75" t="s">
        <v>5</v>
      </c>
      <c r="G126" s="76">
        <v>1254</v>
      </c>
      <c r="H126" s="77">
        <v>11</v>
      </c>
      <c r="I126" s="75" t="s">
        <v>1095</v>
      </c>
    </row>
    <row r="127" spans="1:9" ht="12.6" customHeight="1" x14ac:dyDescent="0.25">
      <c r="A127" s="81"/>
      <c r="B127" s="72" t="s">
        <v>1733</v>
      </c>
      <c r="C127" s="75" t="s">
        <v>1097</v>
      </c>
      <c r="D127" s="74">
        <v>3.08</v>
      </c>
      <c r="E127" s="72" t="s">
        <v>62</v>
      </c>
      <c r="F127" s="75" t="s">
        <v>5</v>
      </c>
      <c r="G127" s="86"/>
      <c r="H127" s="87"/>
      <c r="I127" s="75" t="s">
        <v>1095</v>
      </c>
    </row>
    <row r="128" spans="1:9" ht="12.6" customHeight="1" x14ac:dyDescent="0.25">
      <c r="A128" s="71">
        <v>120</v>
      </c>
      <c r="B128" s="78" t="s">
        <v>1918</v>
      </c>
      <c r="C128" s="75" t="s">
        <v>1095</v>
      </c>
      <c r="D128" s="85" t="s">
        <v>63</v>
      </c>
      <c r="E128" s="72" t="s">
        <v>64</v>
      </c>
      <c r="F128" s="75" t="s">
        <v>5</v>
      </c>
      <c r="G128" s="76">
        <v>2256</v>
      </c>
      <c r="H128" s="77">
        <v>30</v>
      </c>
      <c r="I128" s="75" t="s">
        <v>1095</v>
      </c>
    </row>
    <row r="129" spans="1:9" ht="12.6" customHeight="1" x14ac:dyDescent="0.25">
      <c r="A129" s="71">
        <v>121</v>
      </c>
      <c r="B129" s="78" t="s">
        <v>1918</v>
      </c>
      <c r="C129" s="75" t="s">
        <v>1097</v>
      </c>
      <c r="D129" s="85" t="s">
        <v>65</v>
      </c>
      <c r="E129" s="72" t="s">
        <v>66</v>
      </c>
      <c r="F129" s="75" t="s">
        <v>5</v>
      </c>
      <c r="G129" s="76">
        <v>2110</v>
      </c>
      <c r="H129" s="77">
        <v>30</v>
      </c>
      <c r="I129" s="75" t="s">
        <v>1097</v>
      </c>
    </row>
    <row r="130" spans="1:9" ht="12.6" customHeight="1" x14ac:dyDescent="0.25">
      <c r="A130" s="71">
        <v>122</v>
      </c>
      <c r="B130" s="78" t="s">
        <v>1918</v>
      </c>
      <c r="C130" s="75" t="s">
        <v>1098</v>
      </c>
      <c r="D130" s="74">
        <v>3.09</v>
      </c>
      <c r="E130" s="78" t="s">
        <v>1919</v>
      </c>
      <c r="F130" s="75" t="s">
        <v>17</v>
      </c>
      <c r="G130" s="76">
        <v>44</v>
      </c>
      <c r="H130" s="77">
        <v>37</v>
      </c>
      <c r="I130" s="75" t="s">
        <v>1475</v>
      </c>
    </row>
    <row r="131" spans="1:9" ht="12.6" customHeight="1" x14ac:dyDescent="0.25">
      <c r="A131" s="71">
        <v>123</v>
      </c>
      <c r="B131" s="78" t="s">
        <v>1918</v>
      </c>
      <c r="C131" s="75" t="s">
        <v>1099</v>
      </c>
      <c r="D131" s="74">
        <v>3.1</v>
      </c>
      <c r="E131" s="78" t="s">
        <v>1920</v>
      </c>
      <c r="F131" s="75" t="s">
        <v>5</v>
      </c>
      <c r="G131" s="76">
        <v>392</v>
      </c>
      <c r="H131" s="77">
        <v>218</v>
      </c>
      <c r="I131" s="75" t="s">
        <v>1099</v>
      </c>
    </row>
    <row r="132" spans="1:9" ht="12.6" customHeight="1" x14ac:dyDescent="0.25">
      <c r="A132" s="71">
        <v>124</v>
      </c>
      <c r="B132" s="72" t="s">
        <v>1733</v>
      </c>
      <c r="C132" s="75" t="s">
        <v>1099</v>
      </c>
      <c r="D132" s="74">
        <v>3.11</v>
      </c>
      <c r="E132" s="72" t="s">
        <v>67</v>
      </c>
      <c r="F132" s="75" t="s">
        <v>5</v>
      </c>
      <c r="G132" s="76">
        <v>1164</v>
      </c>
      <c r="H132" s="77">
        <v>163</v>
      </c>
      <c r="I132" s="75" t="s">
        <v>1099</v>
      </c>
    </row>
    <row r="133" spans="1:9" ht="12.6" customHeight="1" x14ac:dyDescent="0.25">
      <c r="A133" s="71">
        <v>125</v>
      </c>
      <c r="B133" s="72" t="s">
        <v>1733</v>
      </c>
      <c r="C133" s="75" t="s">
        <v>1100</v>
      </c>
      <c r="D133" s="74">
        <v>3.12</v>
      </c>
      <c r="E133" s="78" t="s">
        <v>1921</v>
      </c>
      <c r="F133" s="75" t="s">
        <v>17</v>
      </c>
      <c r="G133" s="76">
        <v>8</v>
      </c>
      <c r="H133" s="77">
        <v>7</v>
      </c>
      <c r="I133" s="75" t="s">
        <v>1100</v>
      </c>
    </row>
    <row r="134" spans="1:9" ht="12.6" customHeight="1" x14ac:dyDescent="0.25">
      <c r="A134" s="71">
        <v>126</v>
      </c>
      <c r="B134" s="72" t="s">
        <v>1733</v>
      </c>
      <c r="C134" s="75" t="s">
        <v>1100</v>
      </c>
      <c r="D134" s="74">
        <v>3.13</v>
      </c>
      <c r="E134" s="78" t="s">
        <v>1922</v>
      </c>
      <c r="F134" s="75" t="s">
        <v>17</v>
      </c>
      <c r="G134" s="76">
        <v>15</v>
      </c>
      <c r="H134" s="77">
        <v>14</v>
      </c>
      <c r="I134" s="75" t="s">
        <v>1100</v>
      </c>
    </row>
    <row r="135" spans="1:9" ht="12.6" customHeight="1" x14ac:dyDescent="0.25">
      <c r="A135" s="71">
        <v>127</v>
      </c>
      <c r="B135" s="78" t="s">
        <v>1918</v>
      </c>
      <c r="C135" s="73"/>
      <c r="D135" s="74">
        <v>3.14</v>
      </c>
      <c r="E135" s="78" t="s">
        <v>1923</v>
      </c>
      <c r="F135" s="75" t="s">
        <v>17</v>
      </c>
      <c r="G135" s="88">
        <v>17</v>
      </c>
      <c r="H135" s="89">
        <v>17</v>
      </c>
      <c r="I135" s="73"/>
    </row>
    <row r="136" spans="1:9" ht="12.6" customHeight="1" x14ac:dyDescent="0.25">
      <c r="A136" s="81"/>
      <c r="B136" s="78" t="s">
        <v>1918</v>
      </c>
      <c r="C136" s="75" t="s">
        <v>1097</v>
      </c>
      <c r="D136" s="74">
        <v>3.15</v>
      </c>
      <c r="E136" s="72" t="s">
        <v>44</v>
      </c>
      <c r="F136" s="73"/>
      <c r="G136" s="90"/>
      <c r="H136" s="91"/>
      <c r="I136" s="73"/>
    </row>
    <row r="137" spans="1:9" ht="12.6" customHeight="1" x14ac:dyDescent="0.25">
      <c r="A137" s="81"/>
      <c r="B137" s="78" t="s">
        <v>1918</v>
      </c>
      <c r="C137" s="75" t="s">
        <v>1097</v>
      </c>
      <c r="D137" s="74">
        <v>3.16</v>
      </c>
      <c r="E137" s="72" t="s">
        <v>44</v>
      </c>
      <c r="F137" s="73"/>
      <c r="G137" s="90"/>
      <c r="H137" s="91"/>
      <c r="I137" s="73"/>
    </row>
    <row r="138" spans="1:9" ht="12.6" customHeight="1" x14ac:dyDescent="0.25">
      <c r="A138" s="81"/>
      <c r="B138" s="78" t="s">
        <v>1918</v>
      </c>
      <c r="C138" s="75" t="s">
        <v>1097</v>
      </c>
      <c r="D138" s="74">
        <v>3.17</v>
      </c>
      <c r="E138" s="72" t="s">
        <v>44</v>
      </c>
      <c r="F138" s="73"/>
      <c r="G138" s="90"/>
      <c r="H138" s="91"/>
      <c r="I138" s="73"/>
    </row>
    <row r="139" spans="1:9" ht="12.6" customHeight="1" x14ac:dyDescent="0.25">
      <c r="A139" s="71">
        <v>128</v>
      </c>
      <c r="B139" s="72" t="s">
        <v>1733</v>
      </c>
      <c r="C139" s="75" t="s">
        <v>1097</v>
      </c>
      <c r="D139" s="74">
        <v>3.18</v>
      </c>
      <c r="E139" s="78" t="s">
        <v>1924</v>
      </c>
      <c r="F139" s="75" t="s">
        <v>5</v>
      </c>
      <c r="G139" s="76">
        <v>2059</v>
      </c>
      <c r="H139" s="77">
        <v>35</v>
      </c>
      <c r="I139" s="75" t="s">
        <v>1097</v>
      </c>
    </row>
    <row r="140" spans="1:9" ht="12.6" customHeight="1" x14ac:dyDescent="0.25">
      <c r="A140" s="71">
        <v>129</v>
      </c>
      <c r="B140" s="72" t="s">
        <v>1733</v>
      </c>
      <c r="C140" s="75" t="s">
        <v>1097</v>
      </c>
      <c r="D140" s="74">
        <v>3.19</v>
      </c>
      <c r="E140" s="78" t="s">
        <v>1925</v>
      </c>
      <c r="F140" s="75" t="s">
        <v>5</v>
      </c>
      <c r="G140" s="76">
        <v>2043</v>
      </c>
      <c r="H140" s="77">
        <v>35</v>
      </c>
      <c r="I140" s="75" t="s">
        <v>1097</v>
      </c>
    </row>
    <row r="141" spans="1:9" ht="12.6" customHeight="1" x14ac:dyDescent="0.25">
      <c r="A141" s="71">
        <v>130</v>
      </c>
      <c r="B141" s="72" t="s">
        <v>1733</v>
      </c>
      <c r="C141" s="75" t="s">
        <v>1097</v>
      </c>
      <c r="D141" s="74">
        <v>3.2</v>
      </c>
      <c r="E141" s="78" t="s">
        <v>1926</v>
      </c>
      <c r="F141" s="75" t="s">
        <v>5</v>
      </c>
      <c r="G141" s="76">
        <v>2043</v>
      </c>
      <c r="H141" s="77">
        <v>35</v>
      </c>
      <c r="I141" s="75" t="s">
        <v>1097</v>
      </c>
    </row>
    <row r="142" spans="1:9" ht="12.6" customHeight="1" x14ac:dyDescent="0.25">
      <c r="A142" s="71">
        <v>131</v>
      </c>
      <c r="B142" s="72" t="s">
        <v>1733</v>
      </c>
      <c r="C142" s="75" t="s">
        <v>1101</v>
      </c>
      <c r="D142" s="74">
        <v>3.21</v>
      </c>
      <c r="E142" s="78" t="s">
        <v>1927</v>
      </c>
      <c r="F142" s="75" t="s">
        <v>5</v>
      </c>
      <c r="G142" s="76">
        <v>386</v>
      </c>
      <c r="H142" s="77">
        <v>212</v>
      </c>
      <c r="I142" s="75" t="s">
        <v>1101</v>
      </c>
    </row>
    <row r="143" spans="1:9" ht="12.6" customHeight="1" x14ac:dyDescent="0.25">
      <c r="A143" s="71">
        <v>132</v>
      </c>
      <c r="B143" s="72" t="s">
        <v>1733</v>
      </c>
      <c r="C143" s="75" t="s">
        <v>1102</v>
      </c>
      <c r="D143" s="74">
        <v>3.22</v>
      </c>
      <c r="E143" s="78" t="s">
        <v>1928</v>
      </c>
      <c r="F143" s="75" t="s">
        <v>17</v>
      </c>
      <c r="G143" s="76">
        <v>24</v>
      </c>
      <c r="H143" s="77">
        <v>2</v>
      </c>
      <c r="I143" s="75" t="s">
        <v>1102</v>
      </c>
    </row>
    <row r="144" spans="1:9" ht="12.6" customHeight="1" x14ac:dyDescent="0.25">
      <c r="A144" s="71">
        <v>133</v>
      </c>
      <c r="B144" s="72" t="s">
        <v>1733</v>
      </c>
      <c r="C144" s="75" t="s">
        <v>1103</v>
      </c>
      <c r="D144" s="74">
        <v>3.23</v>
      </c>
      <c r="E144" s="72" t="s">
        <v>68</v>
      </c>
      <c r="F144" s="75" t="s">
        <v>5</v>
      </c>
      <c r="G144" s="76">
        <v>1926</v>
      </c>
      <c r="H144" s="77">
        <v>39</v>
      </c>
      <c r="I144" s="75" t="s">
        <v>1103</v>
      </c>
    </row>
    <row r="145" spans="1:9" ht="12.6" customHeight="1" x14ac:dyDescent="0.25">
      <c r="A145" s="71">
        <v>134</v>
      </c>
      <c r="B145" s="72" t="s">
        <v>1733</v>
      </c>
      <c r="C145" s="75" t="s">
        <v>1104</v>
      </c>
      <c r="D145" s="74">
        <v>3.24</v>
      </c>
      <c r="E145" s="72" t="s">
        <v>69</v>
      </c>
      <c r="F145" s="75" t="s">
        <v>5</v>
      </c>
      <c r="G145" s="76">
        <v>1736</v>
      </c>
      <c r="H145" s="77">
        <v>25</v>
      </c>
      <c r="I145" s="75" t="s">
        <v>1104</v>
      </c>
    </row>
    <row r="146" spans="1:9" ht="12.6" customHeight="1" x14ac:dyDescent="0.25">
      <c r="A146" s="71">
        <v>135</v>
      </c>
      <c r="B146" s="72" t="s">
        <v>1733</v>
      </c>
      <c r="C146" s="75" t="s">
        <v>1104</v>
      </c>
      <c r="D146" s="74">
        <v>3.25</v>
      </c>
      <c r="E146" s="72" t="s">
        <v>70</v>
      </c>
      <c r="F146" s="75" t="s">
        <v>5</v>
      </c>
      <c r="G146" s="76">
        <v>1739</v>
      </c>
      <c r="H146" s="77">
        <v>28</v>
      </c>
      <c r="I146" s="75" t="s">
        <v>1104</v>
      </c>
    </row>
    <row r="147" spans="1:9" ht="12.6" customHeight="1" x14ac:dyDescent="0.25">
      <c r="A147" s="71">
        <v>136</v>
      </c>
      <c r="B147" s="72" t="s">
        <v>1733</v>
      </c>
      <c r="C147" s="75" t="s">
        <v>1104</v>
      </c>
      <c r="D147" s="74">
        <v>3.26</v>
      </c>
      <c r="E147" s="72" t="s">
        <v>71</v>
      </c>
      <c r="F147" s="75" t="s">
        <v>5</v>
      </c>
      <c r="G147" s="76">
        <v>1963</v>
      </c>
      <c r="H147" s="77">
        <v>23</v>
      </c>
      <c r="I147" s="75" t="s">
        <v>1104</v>
      </c>
    </row>
    <row r="148" spans="1:9" ht="12.6" customHeight="1" x14ac:dyDescent="0.25">
      <c r="A148" s="71">
        <v>137</v>
      </c>
      <c r="B148" s="72" t="s">
        <v>1733</v>
      </c>
      <c r="C148" s="75" t="s">
        <v>1104</v>
      </c>
      <c r="D148" s="74">
        <v>3.27</v>
      </c>
      <c r="E148" s="72" t="s">
        <v>72</v>
      </c>
      <c r="F148" s="75" t="s">
        <v>5</v>
      </c>
      <c r="G148" s="76">
        <v>1963</v>
      </c>
      <c r="H148" s="77">
        <v>23</v>
      </c>
      <c r="I148" s="75" t="s">
        <v>1104</v>
      </c>
    </row>
    <row r="149" spans="1:9" ht="12.6" customHeight="1" x14ac:dyDescent="0.25">
      <c r="A149" s="71">
        <v>138</v>
      </c>
      <c r="B149" s="78" t="s">
        <v>1918</v>
      </c>
      <c r="C149" s="75" t="s">
        <v>1099</v>
      </c>
      <c r="D149" s="74">
        <v>3.28</v>
      </c>
      <c r="E149" s="78" t="s">
        <v>1929</v>
      </c>
      <c r="F149" s="75" t="s">
        <v>17</v>
      </c>
      <c r="G149" s="76">
        <v>26</v>
      </c>
      <c r="H149" s="77">
        <v>22</v>
      </c>
      <c r="I149" s="75" t="s">
        <v>1099</v>
      </c>
    </row>
    <row r="150" spans="1:9" ht="12.6" customHeight="1" x14ac:dyDescent="0.25">
      <c r="A150" s="71">
        <v>139</v>
      </c>
      <c r="B150" s="72" t="s">
        <v>1733</v>
      </c>
      <c r="C150" s="75" t="s">
        <v>1105</v>
      </c>
      <c r="D150" s="74">
        <v>3.29</v>
      </c>
      <c r="E150" s="72" t="s">
        <v>73</v>
      </c>
      <c r="F150" s="75" t="s">
        <v>17</v>
      </c>
      <c r="G150" s="76">
        <v>26</v>
      </c>
      <c r="H150" s="77">
        <v>1</v>
      </c>
      <c r="I150" s="75" t="s">
        <v>1105</v>
      </c>
    </row>
    <row r="151" spans="1:9" ht="12.6" customHeight="1" x14ac:dyDescent="0.25">
      <c r="A151" s="71">
        <v>140</v>
      </c>
      <c r="B151" s="72" t="s">
        <v>1733</v>
      </c>
      <c r="C151" s="75" t="s">
        <v>1106</v>
      </c>
      <c r="D151" s="74">
        <v>3.3</v>
      </c>
      <c r="E151" s="78" t="s">
        <v>1930</v>
      </c>
      <c r="F151" s="75" t="s">
        <v>17</v>
      </c>
      <c r="G151" s="76">
        <v>13</v>
      </c>
      <c r="H151" s="77">
        <v>1</v>
      </c>
      <c r="I151" s="75" t="s">
        <v>1106</v>
      </c>
    </row>
    <row r="152" spans="1:9" ht="12.6" customHeight="1" x14ac:dyDescent="0.25">
      <c r="A152" s="71">
        <v>141</v>
      </c>
      <c r="B152" s="72" t="s">
        <v>1733</v>
      </c>
      <c r="C152" s="75" t="s">
        <v>1106</v>
      </c>
      <c r="D152" s="74">
        <v>3.31</v>
      </c>
      <c r="E152" s="78" t="s">
        <v>1931</v>
      </c>
      <c r="F152" s="75" t="s">
        <v>17</v>
      </c>
      <c r="G152" s="76">
        <v>15</v>
      </c>
      <c r="H152" s="77">
        <v>1</v>
      </c>
      <c r="I152" s="75" t="s">
        <v>1106</v>
      </c>
    </row>
    <row r="153" spans="1:9" ht="12.6" customHeight="1" x14ac:dyDescent="0.25">
      <c r="A153" s="71">
        <v>142</v>
      </c>
      <c r="B153" s="72" t="s">
        <v>1733</v>
      </c>
      <c r="C153" s="75" t="s">
        <v>1106</v>
      </c>
      <c r="D153" s="74">
        <v>3.32</v>
      </c>
      <c r="E153" s="78" t="s">
        <v>1932</v>
      </c>
      <c r="F153" s="75" t="s">
        <v>17</v>
      </c>
      <c r="G153" s="76">
        <v>14</v>
      </c>
      <c r="H153" s="77">
        <v>1</v>
      </c>
      <c r="I153" s="75" t="s">
        <v>1106</v>
      </c>
    </row>
    <row r="154" spans="1:9" ht="12.6" customHeight="1" x14ac:dyDescent="0.25">
      <c r="A154" s="71">
        <v>143</v>
      </c>
      <c r="B154" s="72" t="s">
        <v>1733</v>
      </c>
      <c r="C154" s="75" t="s">
        <v>1106</v>
      </c>
      <c r="D154" s="74">
        <v>3.33</v>
      </c>
      <c r="E154" s="78" t="s">
        <v>1933</v>
      </c>
      <c r="F154" s="75" t="s">
        <v>17</v>
      </c>
      <c r="G154" s="76">
        <v>16</v>
      </c>
      <c r="H154" s="77">
        <v>1</v>
      </c>
      <c r="I154" s="75" t="s">
        <v>1106</v>
      </c>
    </row>
    <row r="155" spans="1:9" ht="12.6" customHeight="1" x14ac:dyDescent="0.25">
      <c r="A155" s="71">
        <v>144</v>
      </c>
      <c r="B155" s="72" t="s">
        <v>1733</v>
      </c>
      <c r="C155" s="75" t="s">
        <v>1106</v>
      </c>
      <c r="D155" s="74">
        <v>3.34</v>
      </c>
      <c r="E155" s="72" t="s">
        <v>74</v>
      </c>
      <c r="F155" s="75" t="s">
        <v>17</v>
      </c>
      <c r="G155" s="76">
        <v>10</v>
      </c>
      <c r="H155" s="77">
        <v>1</v>
      </c>
      <c r="I155" s="75" t="s">
        <v>1106</v>
      </c>
    </row>
    <row r="156" spans="1:9" ht="12.6" customHeight="1" x14ac:dyDescent="0.25">
      <c r="A156" s="71">
        <v>145</v>
      </c>
      <c r="B156" s="72" t="s">
        <v>1733</v>
      </c>
      <c r="C156" s="75" t="s">
        <v>1107</v>
      </c>
      <c r="D156" s="85" t="s">
        <v>75</v>
      </c>
      <c r="E156" s="78" t="s">
        <v>1934</v>
      </c>
      <c r="F156" s="75" t="s">
        <v>17</v>
      </c>
      <c r="G156" s="76">
        <v>229</v>
      </c>
      <c r="H156" s="77">
        <v>7</v>
      </c>
      <c r="I156" s="79" t="s">
        <v>1935</v>
      </c>
    </row>
    <row r="157" spans="1:9" ht="12.6" customHeight="1" x14ac:dyDescent="0.25">
      <c r="A157" s="71">
        <v>146</v>
      </c>
      <c r="B157" s="72" t="s">
        <v>1733</v>
      </c>
      <c r="C157" s="75" t="s">
        <v>1107</v>
      </c>
      <c r="D157" s="85" t="s">
        <v>76</v>
      </c>
      <c r="E157" s="72" t="s">
        <v>77</v>
      </c>
      <c r="F157" s="75" t="s">
        <v>17</v>
      </c>
      <c r="G157" s="76">
        <v>239</v>
      </c>
      <c r="H157" s="77">
        <v>7</v>
      </c>
      <c r="I157" s="79" t="s">
        <v>1935</v>
      </c>
    </row>
    <row r="158" spans="1:9" ht="12.6" customHeight="1" x14ac:dyDescent="0.25">
      <c r="A158" s="71">
        <v>147</v>
      </c>
      <c r="B158" s="72" t="s">
        <v>1733</v>
      </c>
      <c r="C158" s="75" t="s">
        <v>1107</v>
      </c>
      <c r="D158" s="85" t="s">
        <v>78</v>
      </c>
      <c r="E158" s="78" t="s">
        <v>1936</v>
      </c>
      <c r="F158" s="75" t="s">
        <v>17</v>
      </c>
      <c r="G158" s="76">
        <v>223</v>
      </c>
      <c r="H158" s="77">
        <v>3</v>
      </c>
      <c r="I158" s="79" t="s">
        <v>1935</v>
      </c>
    </row>
    <row r="159" spans="1:9" ht="12.6" customHeight="1" x14ac:dyDescent="0.25">
      <c r="A159" s="71">
        <v>148</v>
      </c>
      <c r="B159" s="72" t="s">
        <v>1733</v>
      </c>
      <c r="C159" s="75" t="s">
        <v>1107</v>
      </c>
      <c r="D159" s="85" t="s">
        <v>79</v>
      </c>
      <c r="E159" s="72" t="s">
        <v>80</v>
      </c>
      <c r="F159" s="75" t="s">
        <v>17</v>
      </c>
      <c r="G159" s="76">
        <v>232</v>
      </c>
      <c r="H159" s="77">
        <v>3</v>
      </c>
      <c r="I159" s="79" t="s">
        <v>1935</v>
      </c>
    </row>
    <row r="160" spans="1:9" ht="12.6" customHeight="1" x14ac:dyDescent="0.25">
      <c r="A160" s="71">
        <v>149</v>
      </c>
      <c r="B160" s="72" t="s">
        <v>1733</v>
      </c>
      <c r="C160" s="75" t="s">
        <v>1107</v>
      </c>
      <c r="D160" s="85" t="s">
        <v>81</v>
      </c>
      <c r="E160" s="78" t="s">
        <v>1937</v>
      </c>
      <c r="F160" s="75" t="s">
        <v>17</v>
      </c>
      <c r="G160" s="76">
        <v>171</v>
      </c>
      <c r="H160" s="77">
        <v>9</v>
      </c>
      <c r="I160" s="79" t="s">
        <v>1935</v>
      </c>
    </row>
    <row r="161" spans="1:9" ht="12.6" customHeight="1" x14ac:dyDescent="0.25">
      <c r="A161" s="71">
        <v>150</v>
      </c>
      <c r="B161" s="72" t="s">
        <v>1733</v>
      </c>
      <c r="C161" s="75" t="s">
        <v>1107</v>
      </c>
      <c r="D161" s="85" t="s">
        <v>82</v>
      </c>
      <c r="E161" s="72" t="s">
        <v>83</v>
      </c>
      <c r="F161" s="75" t="s">
        <v>17</v>
      </c>
      <c r="G161" s="76">
        <v>184</v>
      </c>
      <c r="H161" s="77">
        <v>9</v>
      </c>
      <c r="I161" s="79" t="s">
        <v>1935</v>
      </c>
    </row>
    <row r="162" spans="1:9" ht="12.6" customHeight="1" x14ac:dyDescent="0.25">
      <c r="A162" s="71">
        <v>151</v>
      </c>
      <c r="B162" s="72" t="s">
        <v>1733</v>
      </c>
      <c r="C162" s="75" t="s">
        <v>1107</v>
      </c>
      <c r="D162" s="85" t="s">
        <v>84</v>
      </c>
      <c r="E162" s="78" t="s">
        <v>1938</v>
      </c>
      <c r="F162" s="75" t="s">
        <v>17</v>
      </c>
      <c r="G162" s="76">
        <v>178</v>
      </c>
      <c r="H162" s="77">
        <v>2</v>
      </c>
      <c r="I162" s="79" t="s">
        <v>1935</v>
      </c>
    </row>
    <row r="163" spans="1:9" ht="12.6" customHeight="1" x14ac:dyDescent="0.25">
      <c r="A163" s="71">
        <v>152</v>
      </c>
      <c r="B163" s="72" t="s">
        <v>1733</v>
      </c>
      <c r="C163" s="75" t="s">
        <v>1107</v>
      </c>
      <c r="D163" s="85" t="s">
        <v>85</v>
      </c>
      <c r="E163" s="78" t="s">
        <v>1939</v>
      </c>
      <c r="F163" s="75" t="s">
        <v>17</v>
      </c>
      <c r="G163" s="76">
        <v>191</v>
      </c>
      <c r="H163" s="77">
        <v>2</v>
      </c>
      <c r="I163" s="79" t="s">
        <v>1935</v>
      </c>
    </row>
    <row r="164" spans="1:9" ht="12.6" customHeight="1" x14ac:dyDescent="0.25">
      <c r="A164" s="71">
        <v>153</v>
      </c>
      <c r="B164" s="72" t="s">
        <v>1733</v>
      </c>
      <c r="C164" s="75" t="s">
        <v>1108</v>
      </c>
      <c r="D164" s="74">
        <v>3.39</v>
      </c>
      <c r="E164" s="78" t="s">
        <v>1940</v>
      </c>
      <c r="F164" s="75" t="s">
        <v>17</v>
      </c>
      <c r="G164" s="76">
        <v>272</v>
      </c>
      <c r="H164" s="77">
        <v>3</v>
      </c>
      <c r="I164" s="75" t="s">
        <v>1108</v>
      </c>
    </row>
    <row r="165" spans="1:9" ht="12.6" customHeight="1" x14ac:dyDescent="0.25">
      <c r="A165" s="71">
        <v>154</v>
      </c>
      <c r="B165" s="72" t="s">
        <v>1733</v>
      </c>
      <c r="C165" s="75" t="s">
        <v>1108</v>
      </c>
      <c r="D165" s="74">
        <v>3.4</v>
      </c>
      <c r="E165" s="72" t="s">
        <v>86</v>
      </c>
      <c r="F165" s="75" t="s">
        <v>5</v>
      </c>
      <c r="G165" s="76">
        <v>5931</v>
      </c>
      <c r="H165" s="77">
        <v>76</v>
      </c>
      <c r="I165" s="75" t="s">
        <v>1108</v>
      </c>
    </row>
    <row r="166" spans="1:9" ht="12.6" customHeight="1" x14ac:dyDescent="0.25">
      <c r="A166" s="81"/>
      <c r="B166" s="78" t="s">
        <v>1918</v>
      </c>
      <c r="C166" s="75" t="s">
        <v>1108</v>
      </c>
      <c r="D166" s="74">
        <v>3.41</v>
      </c>
      <c r="E166" s="72" t="s">
        <v>44</v>
      </c>
      <c r="F166" s="75" t="s">
        <v>5</v>
      </c>
      <c r="G166" s="90"/>
      <c r="H166" s="91"/>
      <c r="I166" s="75" t="s">
        <v>1108</v>
      </c>
    </row>
    <row r="167" spans="1:9" ht="12.6" customHeight="1" x14ac:dyDescent="0.25">
      <c r="A167" s="71">
        <v>155</v>
      </c>
      <c r="B167" s="72" t="s">
        <v>1733</v>
      </c>
      <c r="C167" s="75" t="s">
        <v>1108</v>
      </c>
      <c r="D167" s="74">
        <v>3.42</v>
      </c>
      <c r="E167" s="72" t="s">
        <v>87</v>
      </c>
      <c r="F167" s="75" t="s">
        <v>5</v>
      </c>
      <c r="G167" s="76">
        <v>5468</v>
      </c>
      <c r="H167" s="77">
        <v>76</v>
      </c>
      <c r="I167" s="75" t="s">
        <v>1108</v>
      </c>
    </row>
    <row r="168" spans="1:9" ht="12.6" customHeight="1" x14ac:dyDescent="0.25">
      <c r="A168" s="81"/>
      <c r="B168" s="78" t="s">
        <v>1918</v>
      </c>
      <c r="C168" s="75" t="s">
        <v>1108</v>
      </c>
      <c r="D168" s="74">
        <v>3.43</v>
      </c>
      <c r="E168" s="72" t="s">
        <v>44</v>
      </c>
      <c r="F168" s="75" t="s">
        <v>5</v>
      </c>
      <c r="G168" s="90"/>
      <c r="H168" s="91"/>
      <c r="I168" s="75" t="s">
        <v>1108</v>
      </c>
    </row>
    <row r="169" spans="1:9" ht="12.6" customHeight="1" x14ac:dyDescent="0.25">
      <c r="A169" s="71">
        <v>156</v>
      </c>
      <c r="B169" s="72" t="s">
        <v>1733</v>
      </c>
      <c r="C169" s="75" t="s">
        <v>1109</v>
      </c>
      <c r="D169" s="74">
        <v>3.44</v>
      </c>
      <c r="E169" s="72" t="s">
        <v>88</v>
      </c>
      <c r="F169" s="75" t="s">
        <v>5</v>
      </c>
      <c r="G169" s="76">
        <v>7297</v>
      </c>
      <c r="H169" s="77">
        <v>80</v>
      </c>
      <c r="I169" s="75" t="s">
        <v>1109</v>
      </c>
    </row>
    <row r="170" spans="1:9" ht="12.6" customHeight="1" x14ac:dyDescent="0.25">
      <c r="A170" s="81"/>
      <c r="B170" s="78" t="s">
        <v>1918</v>
      </c>
      <c r="C170" s="75" t="s">
        <v>1109</v>
      </c>
      <c r="D170" s="74">
        <v>3.45</v>
      </c>
      <c r="E170" s="72" t="s">
        <v>44</v>
      </c>
      <c r="F170" s="75" t="s">
        <v>5</v>
      </c>
      <c r="G170" s="90"/>
      <c r="H170" s="91"/>
      <c r="I170" s="75" t="s">
        <v>1109</v>
      </c>
    </row>
    <row r="171" spans="1:9" ht="12.6" customHeight="1" x14ac:dyDescent="0.25">
      <c r="A171" s="71">
        <v>157</v>
      </c>
      <c r="B171" s="72" t="s">
        <v>1733</v>
      </c>
      <c r="C171" s="75" t="s">
        <v>1109</v>
      </c>
      <c r="D171" s="74">
        <v>3.46</v>
      </c>
      <c r="E171" s="72" t="s">
        <v>89</v>
      </c>
      <c r="F171" s="75" t="s">
        <v>5</v>
      </c>
      <c r="G171" s="76">
        <v>6731</v>
      </c>
      <c r="H171" s="77">
        <v>80</v>
      </c>
      <c r="I171" s="75" t="s">
        <v>1109</v>
      </c>
    </row>
    <row r="172" spans="1:9" ht="12.6" customHeight="1" x14ac:dyDescent="0.25">
      <c r="A172" s="81"/>
      <c r="B172" s="78" t="s">
        <v>1918</v>
      </c>
      <c r="C172" s="75" t="s">
        <v>1110</v>
      </c>
      <c r="D172" s="74">
        <v>3.47</v>
      </c>
      <c r="E172" s="72" t="s">
        <v>44</v>
      </c>
      <c r="F172" s="75" t="s">
        <v>5</v>
      </c>
      <c r="G172" s="90"/>
      <c r="H172" s="91"/>
      <c r="I172" s="75" t="s">
        <v>1110</v>
      </c>
    </row>
    <row r="173" spans="1:9" ht="12.6" customHeight="1" x14ac:dyDescent="0.25">
      <c r="A173" s="71">
        <v>158</v>
      </c>
      <c r="B173" s="72" t="s">
        <v>1733</v>
      </c>
      <c r="C173" s="75" t="s">
        <v>1110</v>
      </c>
      <c r="D173" s="74">
        <v>3.48</v>
      </c>
      <c r="E173" s="78" t="s">
        <v>1941</v>
      </c>
      <c r="F173" s="75" t="s">
        <v>5</v>
      </c>
      <c r="G173" s="76">
        <v>7866</v>
      </c>
      <c r="H173" s="77">
        <v>81</v>
      </c>
      <c r="I173" s="75" t="s">
        <v>1110</v>
      </c>
    </row>
    <row r="174" spans="1:9" ht="12.6" customHeight="1" x14ac:dyDescent="0.25">
      <c r="A174" s="81"/>
      <c r="B174" s="78" t="s">
        <v>1918</v>
      </c>
      <c r="C174" s="75" t="s">
        <v>1111</v>
      </c>
      <c r="D174" s="74">
        <v>3.49</v>
      </c>
      <c r="E174" s="72" t="s">
        <v>44</v>
      </c>
      <c r="F174" s="75" t="s">
        <v>5</v>
      </c>
      <c r="G174" s="90"/>
      <c r="H174" s="91"/>
      <c r="I174" s="75" t="s">
        <v>1111</v>
      </c>
    </row>
    <row r="175" spans="1:9" ht="12.6" customHeight="1" x14ac:dyDescent="0.25">
      <c r="A175" s="71">
        <v>159</v>
      </c>
      <c r="B175" s="72" t="s">
        <v>1733</v>
      </c>
      <c r="C175" s="75" t="s">
        <v>1111</v>
      </c>
      <c r="D175" s="74">
        <v>3.5</v>
      </c>
      <c r="E175" s="72" t="s">
        <v>90</v>
      </c>
      <c r="F175" s="75" t="s">
        <v>5</v>
      </c>
      <c r="G175" s="76">
        <v>7694</v>
      </c>
      <c r="H175" s="77">
        <v>81</v>
      </c>
      <c r="I175" s="75" t="s">
        <v>1111</v>
      </c>
    </row>
    <row r="176" spans="1:9" ht="12.6" customHeight="1" x14ac:dyDescent="0.25">
      <c r="A176" s="81"/>
      <c r="B176" s="78" t="s">
        <v>1918</v>
      </c>
      <c r="C176" s="75" t="s">
        <v>1111</v>
      </c>
      <c r="D176" s="74">
        <v>3.51</v>
      </c>
      <c r="E176" s="72" t="s">
        <v>44</v>
      </c>
      <c r="F176" s="75" t="s">
        <v>5</v>
      </c>
      <c r="G176" s="90"/>
      <c r="H176" s="91"/>
      <c r="I176" s="75" t="s">
        <v>1111</v>
      </c>
    </row>
    <row r="177" spans="1:9" ht="12.6" customHeight="1" x14ac:dyDescent="0.25">
      <c r="A177" s="71">
        <v>160</v>
      </c>
      <c r="B177" s="72" t="s">
        <v>1734</v>
      </c>
      <c r="C177" s="75" t="s">
        <v>1112</v>
      </c>
      <c r="D177" s="74">
        <v>4.01</v>
      </c>
      <c r="E177" s="72" t="s">
        <v>91</v>
      </c>
      <c r="F177" s="75" t="s">
        <v>17</v>
      </c>
      <c r="G177" s="76">
        <v>64</v>
      </c>
      <c r="H177" s="77">
        <v>1</v>
      </c>
      <c r="I177" s="75" t="s">
        <v>1112</v>
      </c>
    </row>
    <row r="178" spans="1:9" ht="12.6" customHeight="1" x14ac:dyDescent="0.25">
      <c r="A178" s="81"/>
      <c r="B178" s="78" t="s">
        <v>1942</v>
      </c>
      <c r="C178" s="75" t="s">
        <v>1112</v>
      </c>
      <c r="D178" s="74">
        <v>4.0199999999999996</v>
      </c>
      <c r="E178" s="72" t="s">
        <v>44</v>
      </c>
      <c r="F178" s="73"/>
      <c r="G178" s="83" t="s">
        <v>45</v>
      </c>
      <c r="H178" s="84" t="s">
        <v>45</v>
      </c>
      <c r="I178" s="75" t="s">
        <v>1112</v>
      </c>
    </row>
    <row r="179" spans="1:9" ht="12.6" customHeight="1" x14ac:dyDescent="0.25">
      <c r="A179" s="71">
        <v>161</v>
      </c>
      <c r="B179" s="72" t="s">
        <v>1734</v>
      </c>
      <c r="C179" s="75" t="s">
        <v>1112</v>
      </c>
      <c r="D179" s="74">
        <v>4.03</v>
      </c>
      <c r="E179" s="72" t="s">
        <v>92</v>
      </c>
      <c r="F179" s="75" t="s">
        <v>17</v>
      </c>
      <c r="G179" s="76">
        <v>57</v>
      </c>
      <c r="H179" s="77">
        <v>1</v>
      </c>
      <c r="I179" s="75" t="s">
        <v>1112</v>
      </c>
    </row>
    <row r="180" spans="1:9" ht="12.6" customHeight="1" x14ac:dyDescent="0.25">
      <c r="A180" s="71">
        <v>162</v>
      </c>
      <c r="B180" s="72" t="s">
        <v>1734</v>
      </c>
      <c r="C180" s="75" t="s">
        <v>1111</v>
      </c>
      <c r="D180" s="74">
        <v>4.04</v>
      </c>
      <c r="E180" s="78" t="s">
        <v>1943</v>
      </c>
      <c r="F180" s="75" t="s">
        <v>17</v>
      </c>
      <c r="G180" s="76">
        <v>61</v>
      </c>
      <c r="H180" s="77">
        <v>1</v>
      </c>
      <c r="I180" s="75" t="s">
        <v>1111</v>
      </c>
    </row>
    <row r="181" spans="1:9" ht="12.6" customHeight="1" x14ac:dyDescent="0.25">
      <c r="A181" s="71">
        <v>163</v>
      </c>
      <c r="B181" s="72" t="s">
        <v>1734</v>
      </c>
      <c r="C181" s="75" t="s">
        <v>1111</v>
      </c>
      <c r="D181" s="74">
        <v>4.05</v>
      </c>
      <c r="E181" s="78" t="s">
        <v>1944</v>
      </c>
      <c r="F181" s="75" t="s">
        <v>17</v>
      </c>
      <c r="G181" s="76">
        <v>58</v>
      </c>
      <c r="H181" s="77">
        <v>1</v>
      </c>
      <c r="I181" s="75" t="s">
        <v>1111</v>
      </c>
    </row>
    <row r="182" spans="1:9" ht="12.6" customHeight="1" x14ac:dyDescent="0.25">
      <c r="A182" s="71">
        <v>164</v>
      </c>
      <c r="B182" s="72" t="s">
        <v>1734</v>
      </c>
      <c r="C182" s="75" t="s">
        <v>1111</v>
      </c>
      <c r="D182" s="74">
        <v>4.0599999999999996</v>
      </c>
      <c r="E182" s="78" t="s">
        <v>1945</v>
      </c>
      <c r="F182" s="75" t="s">
        <v>17</v>
      </c>
      <c r="G182" s="76">
        <v>54</v>
      </c>
      <c r="H182" s="77">
        <v>1</v>
      </c>
      <c r="I182" s="75" t="s">
        <v>1111</v>
      </c>
    </row>
    <row r="183" spans="1:9" ht="12.6" customHeight="1" x14ac:dyDescent="0.25">
      <c r="A183" s="71">
        <v>165</v>
      </c>
      <c r="B183" s="72" t="s">
        <v>1734</v>
      </c>
      <c r="C183" s="75" t="s">
        <v>1111</v>
      </c>
      <c r="D183" s="74">
        <v>4.07</v>
      </c>
      <c r="E183" s="78" t="s">
        <v>1946</v>
      </c>
      <c r="F183" s="75" t="s">
        <v>17</v>
      </c>
      <c r="G183" s="76">
        <v>48</v>
      </c>
      <c r="H183" s="77">
        <v>1</v>
      </c>
      <c r="I183" s="75" t="s">
        <v>1111</v>
      </c>
    </row>
    <row r="184" spans="1:9" ht="12.6" customHeight="1" x14ac:dyDescent="0.25">
      <c r="A184" s="81"/>
      <c r="B184" s="78" t="s">
        <v>1942</v>
      </c>
      <c r="C184" s="75" t="s">
        <v>1112</v>
      </c>
      <c r="D184" s="74">
        <v>4.08</v>
      </c>
      <c r="E184" s="72" t="s">
        <v>44</v>
      </c>
      <c r="F184" s="75" t="s">
        <v>17</v>
      </c>
      <c r="G184" s="90"/>
      <c r="H184" s="91"/>
      <c r="I184" s="75" t="s">
        <v>1112</v>
      </c>
    </row>
    <row r="185" spans="1:9" ht="12.6" customHeight="1" x14ac:dyDescent="0.25">
      <c r="A185" s="81"/>
      <c r="B185" s="78" t="s">
        <v>1942</v>
      </c>
      <c r="C185" s="75" t="s">
        <v>1112</v>
      </c>
      <c r="D185" s="74">
        <v>4.09</v>
      </c>
      <c r="E185" s="72" t="s">
        <v>44</v>
      </c>
      <c r="F185" s="75" t="s">
        <v>17</v>
      </c>
      <c r="G185" s="90"/>
      <c r="H185" s="91"/>
      <c r="I185" s="75" t="s">
        <v>1112</v>
      </c>
    </row>
    <row r="186" spans="1:9" ht="12.6" customHeight="1" x14ac:dyDescent="0.25">
      <c r="A186" s="81"/>
      <c r="B186" s="78" t="s">
        <v>1942</v>
      </c>
      <c r="C186" s="75" t="s">
        <v>1112</v>
      </c>
      <c r="D186" s="74">
        <v>4.0999999999999996</v>
      </c>
      <c r="E186" s="72" t="s">
        <v>44</v>
      </c>
      <c r="F186" s="75" t="s">
        <v>17</v>
      </c>
      <c r="G186" s="90"/>
      <c r="H186" s="91"/>
      <c r="I186" s="75" t="s">
        <v>1112</v>
      </c>
    </row>
    <row r="187" spans="1:9" ht="12.6" customHeight="1" x14ac:dyDescent="0.25">
      <c r="A187" s="71">
        <v>166</v>
      </c>
      <c r="B187" s="72" t="s">
        <v>1734</v>
      </c>
      <c r="C187" s="75" t="s">
        <v>1113</v>
      </c>
      <c r="D187" s="74">
        <v>4.1100000000000003</v>
      </c>
      <c r="E187" s="78" t="s">
        <v>1947</v>
      </c>
      <c r="F187" s="75" t="s">
        <v>17</v>
      </c>
      <c r="G187" s="76">
        <v>140</v>
      </c>
      <c r="H187" s="77">
        <v>5</v>
      </c>
      <c r="I187" s="75" t="s">
        <v>1113</v>
      </c>
    </row>
    <row r="188" spans="1:9" ht="12.6" customHeight="1" x14ac:dyDescent="0.25">
      <c r="A188" s="71">
        <v>167</v>
      </c>
      <c r="B188" s="72" t="s">
        <v>1734</v>
      </c>
      <c r="C188" s="75" t="s">
        <v>1113</v>
      </c>
      <c r="D188" s="74">
        <v>4.12</v>
      </c>
      <c r="E188" s="78" t="s">
        <v>1948</v>
      </c>
      <c r="F188" s="75" t="s">
        <v>17</v>
      </c>
      <c r="G188" s="76">
        <v>142</v>
      </c>
      <c r="H188" s="77">
        <v>5</v>
      </c>
      <c r="I188" s="75" t="s">
        <v>1113</v>
      </c>
    </row>
    <row r="189" spans="1:9" ht="12.6" customHeight="1" x14ac:dyDescent="0.25">
      <c r="A189" s="71">
        <v>168</v>
      </c>
      <c r="B189" s="72" t="s">
        <v>1734</v>
      </c>
      <c r="C189" s="75" t="s">
        <v>1112</v>
      </c>
      <c r="D189" s="74">
        <v>4.13</v>
      </c>
      <c r="E189" s="72" t="s">
        <v>93</v>
      </c>
      <c r="F189" s="75" t="s">
        <v>17</v>
      </c>
      <c r="G189" s="76">
        <v>76</v>
      </c>
      <c r="H189" s="77">
        <v>6</v>
      </c>
      <c r="I189" s="75" t="s">
        <v>1112</v>
      </c>
    </row>
    <row r="190" spans="1:9" ht="12.6" customHeight="1" x14ac:dyDescent="0.25">
      <c r="A190" s="71">
        <v>169</v>
      </c>
      <c r="B190" s="72" t="s">
        <v>1735</v>
      </c>
      <c r="C190" s="75" t="s">
        <v>1114</v>
      </c>
      <c r="D190" s="74">
        <v>5.01</v>
      </c>
      <c r="E190" s="72" t="s">
        <v>94</v>
      </c>
      <c r="F190" s="75" t="s">
        <v>5</v>
      </c>
      <c r="G190" s="76">
        <v>6746</v>
      </c>
      <c r="H190" s="77">
        <v>198</v>
      </c>
      <c r="I190" s="75" t="s">
        <v>1114</v>
      </c>
    </row>
    <row r="191" spans="1:9" ht="12.6" customHeight="1" x14ac:dyDescent="0.25">
      <c r="A191" s="71">
        <v>170</v>
      </c>
      <c r="B191" s="72" t="s">
        <v>1735</v>
      </c>
      <c r="C191" s="75" t="s">
        <v>1114</v>
      </c>
      <c r="D191" s="74">
        <v>5.0199999999999996</v>
      </c>
      <c r="E191" s="72" t="s">
        <v>95</v>
      </c>
      <c r="F191" s="75" t="s">
        <v>5</v>
      </c>
      <c r="G191" s="76">
        <v>6851</v>
      </c>
      <c r="H191" s="77">
        <v>193</v>
      </c>
      <c r="I191" s="75" t="s">
        <v>1114</v>
      </c>
    </row>
    <row r="192" spans="1:9" ht="12.6" customHeight="1" x14ac:dyDescent="0.25">
      <c r="A192" s="71">
        <v>171</v>
      </c>
      <c r="B192" s="72" t="s">
        <v>1735</v>
      </c>
      <c r="C192" s="75" t="s">
        <v>1114</v>
      </c>
      <c r="D192" s="74">
        <v>5.03</v>
      </c>
      <c r="E192" s="72" t="s">
        <v>96</v>
      </c>
      <c r="F192" s="75" t="s">
        <v>5</v>
      </c>
      <c r="G192" s="76">
        <v>6937</v>
      </c>
      <c r="H192" s="77">
        <v>193</v>
      </c>
      <c r="I192" s="75" t="s">
        <v>1114</v>
      </c>
    </row>
    <row r="193" spans="1:9" ht="12.6" customHeight="1" x14ac:dyDescent="0.25">
      <c r="A193" s="71">
        <v>172</v>
      </c>
      <c r="B193" s="72" t="s">
        <v>1735</v>
      </c>
      <c r="C193" s="75" t="s">
        <v>1114</v>
      </c>
      <c r="D193" s="74">
        <v>5.04</v>
      </c>
      <c r="E193" s="72" t="s">
        <v>97</v>
      </c>
      <c r="F193" s="75" t="s">
        <v>5</v>
      </c>
      <c r="G193" s="76">
        <v>6895</v>
      </c>
      <c r="H193" s="77">
        <v>949</v>
      </c>
      <c r="I193" s="75" t="s">
        <v>1114</v>
      </c>
    </row>
    <row r="194" spans="1:9" ht="12.6" customHeight="1" x14ac:dyDescent="0.25">
      <c r="A194" s="71">
        <v>173</v>
      </c>
      <c r="B194" s="72" t="s">
        <v>1735</v>
      </c>
      <c r="C194" s="75" t="s">
        <v>1114</v>
      </c>
      <c r="D194" s="74">
        <v>5.05</v>
      </c>
      <c r="E194" s="72" t="s">
        <v>98</v>
      </c>
      <c r="F194" s="75" t="s">
        <v>5</v>
      </c>
      <c r="G194" s="76">
        <v>7006</v>
      </c>
      <c r="H194" s="77">
        <v>949</v>
      </c>
      <c r="I194" s="75" t="s">
        <v>1114</v>
      </c>
    </row>
    <row r="195" spans="1:9" ht="12.6" customHeight="1" x14ac:dyDescent="0.25">
      <c r="A195" s="71">
        <v>174</v>
      </c>
      <c r="B195" s="72" t="s">
        <v>1735</v>
      </c>
      <c r="C195" s="75" t="s">
        <v>1114</v>
      </c>
      <c r="D195" s="74">
        <v>5.0599999999999996</v>
      </c>
      <c r="E195" s="72" t="s">
        <v>99</v>
      </c>
      <c r="F195" s="75" t="s">
        <v>5</v>
      </c>
      <c r="G195" s="76">
        <v>7093</v>
      </c>
      <c r="H195" s="77">
        <v>949</v>
      </c>
      <c r="I195" s="75" t="s">
        <v>1114</v>
      </c>
    </row>
    <row r="196" spans="1:9" ht="12.6" customHeight="1" x14ac:dyDescent="0.25">
      <c r="A196" s="71">
        <v>175</v>
      </c>
      <c r="B196" s="72" t="s">
        <v>1735</v>
      </c>
      <c r="C196" s="75" t="s">
        <v>1114</v>
      </c>
      <c r="D196" s="74">
        <v>5.07</v>
      </c>
      <c r="E196" s="78" t="s">
        <v>1949</v>
      </c>
      <c r="F196" s="75" t="s">
        <v>5</v>
      </c>
      <c r="G196" s="76">
        <v>6344</v>
      </c>
      <c r="H196" s="77">
        <v>198</v>
      </c>
      <c r="I196" s="75" t="s">
        <v>1114</v>
      </c>
    </row>
    <row r="197" spans="1:9" ht="12.6" customHeight="1" x14ac:dyDescent="0.25">
      <c r="A197" s="71">
        <v>176</v>
      </c>
      <c r="B197" s="72" t="s">
        <v>1735</v>
      </c>
      <c r="C197" s="75" t="s">
        <v>1114</v>
      </c>
      <c r="D197" s="74">
        <v>5.08</v>
      </c>
      <c r="E197" s="78" t="s">
        <v>1950</v>
      </c>
      <c r="F197" s="75" t="s">
        <v>5</v>
      </c>
      <c r="G197" s="76">
        <v>6436</v>
      </c>
      <c r="H197" s="77">
        <v>193</v>
      </c>
      <c r="I197" s="75" t="s">
        <v>1114</v>
      </c>
    </row>
    <row r="198" spans="1:9" ht="12.6" customHeight="1" x14ac:dyDescent="0.25">
      <c r="A198" s="71">
        <v>177</v>
      </c>
      <c r="B198" s="72" t="s">
        <v>1735</v>
      </c>
      <c r="C198" s="75" t="s">
        <v>1114</v>
      </c>
      <c r="D198" s="74">
        <v>5.09</v>
      </c>
      <c r="E198" s="78" t="s">
        <v>1951</v>
      </c>
      <c r="F198" s="75" t="s">
        <v>5</v>
      </c>
      <c r="G198" s="76">
        <v>6511</v>
      </c>
      <c r="H198" s="77">
        <v>193</v>
      </c>
      <c r="I198" s="75" t="s">
        <v>1114</v>
      </c>
    </row>
    <row r="199" spans="1:9" ht="12.6" customHeight="1" x14ac:dyDescent="0.25">
      <c r="A199" s="71">
        <v>178</v>
      </c>
      <c r="B199" s="72" t="s">
        <v>1735</v>
      </c>
      <c r="C199" s="75" t="s">
        <v>1114</v>
      </c>
      <c r="D199" s="74">
        <v>5.0999999999999996</v>
      </c>
      <c r="E199" s="72" t="s">
        <v>100</v>
      </c>
      <c r="F199" s="75" t="s">
        <v>5</v>
      </c>
      <c r="G199" s="76">
        <v>6515</v>
      </c>
      <c r="H199" s="77">
        <v>974</v>
      </c>
      <c r="I199" s="75" t="s">
        <v>1114</v>
      </c>
    </row>
    <row r="200" spans="1:9" ht="12.6" customHeight="1" x14ac:dyDescent="0.25">
      <c r="A200" s="71">
        <v>179</v>
      </c>
      <c r="B200" s="72" t="s">
        <v>1735</v>
      </c>
      <c r="C200" s="75" t="s">
        <v>1114</v>
      </c>
      <c r="D200" s="74">
        <v>5.1100000000000003</v>
      </c>
      <c r="E200" s="72" t="s">
        <v>101</v>
      </c>
      <c r="F200" s="75" t="s">
        <v>5</v>
      </c>
      <c r="G200" s="76">
        <v>6612</v>
      </c>
      <c r="H200" s="77">
        <v>974</v>
      </c>
      <c r="I200" s="75" t="s">
        <v>1114</v>
      </c>
    </row>
    <row r="201" spans="1:9" ht="12.6" customHeight="1" x14ac:dyDescent="0.25">
      <c r="A201" s="71">
        <v>180</v>
      </c>
      <c r="B201" s="72" t="s">
        <v>1735</v>
      </c>
      <c r="C201" s="75" t="s">
        <v>1114</v>
      </c>
      <c r="D201" s="74">
        <v>5.12</v>
      </c>
      <c r="E201" s="72" t="s">
        <v>102</v>
      </c>
      <c r="F201" s="75" t="s">
        <v>5</v>
      </c>
      <c r="G201" s="76">
        <v>6688</v>
      </c>
      <c r="H201" s="77">
        <v>974</v>
      </c>
      <c r="I201" s="75" t="s">
        <v>1114</v>
      </c>
    </row>
    <row r="202" spans="1:9" ht="12.6" customHeight="1" x14ac:dyDescent="0.25">
      <c r="A202" s="71">
        <v>181</v>
      </c>
      <c r="B202" s="72" t="s">
        <v>1735</v>
      </c>
      <c r="C202" s="75" t="s">
        <v>1115</v>
      </c>
      <c r="D202" s="74">
        <v>5.13</v>
      </c>
      <c r="E202" s="72" t="s">
        <v>103</v>
      </c>
      <c r="F202" s="75" t="s">
        <v>5</v>
      </c>
      <c r="G202" s="76">
        <v>3410</v>
      </c>
      <c r="H202" s="77">
        <v>50</v>
      </c>
      <c r="I202" s="75" t="s">
        <v>1115</v>
      </c>
    </row>
    <row r="203" spans="1:9" ht="12.6" customHeight="1" x14ac:dyDescent="0.25">
      <c r="A203" s="71">
        <v>182</v>
      </c>
      <c r="B203" s="72" t="s">
        <v>1735</v>
      </c>
      <c r="C203" s="75" t="s">
        <v>1116</v>
      </c>
      <c r="D203" s="74">
        <v>5.14</v>
      </c>
      <c r="E203" s="72" t="s">
        <v>104</v>
      </c>
      <c r="F203" s="75" t="s">
        <v>3</v>
      </c>
      <c r="G203" s="76">
        <v>481</v>
      </c>
      <c r="H203" s="77">
        <v>148</v>
      </c>
      <c r="I203" s="75" t="s">
        <v>1116</v>
      </c>
    </row>
    <row r="204" spans="1:9" ht="12.6" customHeight="1" x14ac:dyDescent="0.25">
      <c r="A204" s="71">
        <v>183</v>
      </c>
      <c r="B204" s="72" t="s">
        <v>1735</v>
      </c>
      <c r="C204" s="75" t="s">
        <v>1116</v>
      </c>
      <c r="D204" s="74">
        <v>5.15</v>
      </c>
      <c r="E204" s="72" t="s">
        <v>105</v>
      </c>
      <c r="F204" s="75" t="s">
        <v>3</v>
      </c>
      <c r="G204" s="76">
        <v>386</v>
      </c>
      <c r="H204" s="77">
        <v>148</v>
      </c>
      <c r="I204" s="75" t="s">
        <v>1116</v>
      </c>
    </row>
    <row r="205" spans="1:9" ht="12.6" customHeight="1" x14ac:dyDescent="0.25">
      <c r="A205" s="71">
        <v>184</v>
      </c>
      <c r="B205" s="72" t="s">
        <v>1735</v>
      </c>
      <c r="C205" s="75" t="s">
        <v>1117</v>
      </c>
      <c r="D205" s="74">
        <v>5.16</v>
      </c>
      <c r="E205" s="72" t="s">
        <v>106</v>
      </c>
      <c r="F205" s="75" t="s">
        <v>3</v>
      </c>
      <c r="G205" s="76">
        <v>274</v>
      </c>
      <c r="H205" s="77">
        <v>148</v>
      </c>
      <c r="I205" s="75" t="s">
        <v>1117</v>
      </c>
    </row>
    <row r="206" spans="1:9" ht="12.6" customHeight="1" x14ac:dyDescent="0.25">
      <c r="A206" s="71">
        <v>185</v>
      </c>
      <c r="B206" s="72" t="s">
        <v>1735</v>
      </c>
      <c r="C206" s="79" t="s">
        <v>1952</v>
      </c>
      <c r="D206" s="74">
        <v>5.17</v>
      </c>
      <c r="E206" s="78" t="s">
        <v>1953</v>
      </c>
      <c r="F206" s="75" t="s">
        <v>16</v>
      </c>
      <c r="G206" s="76">
        <v>72</v>
      </c>
      <c r="H206" s="77">
        <v>18</v>
      </c>
      <c r="I206" s="79" t="s">
        <v>1952</v>
      </c>
    </row>
    <row r="207" spans="1:9" ht="12.6" customHeight="1" x14ac:dyDescent="0.25">
      <c r="A207" s="71">
        <v>186</v>
      </c>
      <c r="B207" s="72" t="s">
        <v>1735</v>
      </c>
      <c r="C207" s="79" t="s">
        <v>1952</v>
      </c>
      <c r="D207" s="74">
        <v>5.18</v>
      </c>
      <c r="E207" s="78" t="s">
        <v>1954</v>
      </c>
      <c r="F207" s="75" t="s">
        <v>16</v>
      </c>
      <c r="G207" s="76">
        <v>166</v>
      </c>
      <c r="H207" s="77">
        <v>28</v>
      </c>
      <c r="I207" s="79" t="s">
        <v>1952</v>
      </c>
    </row>
    <row r="208" spans="1:9" ht="12.6" customHeight="1" x14ac:dyDescent="0.25">
      <c r="A208" s="71">
        <v>187</v>
      </c>
      <c r="B208" s="72" t="s">
        <v>1735</v>
      </c>
      <c r="C208" s="75" t="s">
        <v>1118</v>
      </c>
      <c r="D208" s="74">
        <v>5.19</v>
      </c>
      <c r="E208" s="78" t="s">
        <v>1955</v>
      </c>
      <c r="F208" s="75" t="s">
        <v>17</v>
      </c>
      <c r="G208" s="76">
        <v>21</v>
      </c>
      <c r="H208" s="77">
        <v>8</v>
      </c>
      <c r="I208" s="75" t="s">
        <v>1118</v>
      </c>
    </row>
    <row r="209" spans="1:9" ht="12.6" customHeight="1" x14ac:dyDescent="0.25">
      <c r="A209" s="71">
        <v>188</v>
      </c>
      <c r="B209" s="72" t="s">
        <v>1735</v>
      </c>
      <c r="C209" s="75" t="s">
        <v>1119</v>
      </c>
      <c r="D209" s="74">
        <v>5.2</v>
      </c>
      <c r="E209" s="72" t="s">
        <v>107</v>
      </c>
      <c r="F209" s="75" t="s">
        <v>17</v>
      </c>
      <c r="G209" s="76">
        <v>1135</v>
      </c>
      <c r="H209" s="77">
        <v>94</v>
      </c>
      <c r="I209" s="75" t="s">
        <v>1476</v>
      </c>
    </row>
    <row r="210" spans="1:9" ht="12.6" customHeight="1" x14ac:dyDescent="0.25">
      <c r="A210" s="71">
        <v>189</v>
      </c>
      <c r="B210" s="72" t="s">
        <v>1735</v>
      </c>
      <c r="C210" s="75" t="s">
        <v>1119</v>
      </c>
      <c r="D210" s="74">
        <v>5.21</v>
      </c>
      <c r="E210" s="72" t="s">
        <v>108</v>
      </c>
      <c r="F210" s="75" t="s">
        <v>17</v>
      </c>
      <c r="G210" s="76">
        <v>1154</v>
      </c>
      <c r="H210" s="77">
        <v>111</v>
      </c>
      <c r="I210" s="75" t="s">
        <v>1476</v>
      </c>
    </row>
    <row r="211" spans="1:9" ht="12.6" customHeight="1" x14ac:dyDescent="0.25">
      <c r="A211" s="71">
        <v>190</v>
      </c>
      <c r="B211" s="72" t="s">
        <v>1735</v>
      </c>
      <c r="C211" s="75" t="s">
        <v>1119</v>
      </c>
      <c r="D211" s="74">
        <v>5.22</v>
      </c>
      <c r="E211" s="72" t="s">
        <v>109</v>
      </c>
      <c r="F211" s="75" t="s">
        <v>5</v>
      </c>
      <c r="G211" s="76">
        <v>7706</v>
      </c>
      <c r="H211" s="77">
        <v>1931</v>
      </c>
      <c r="I211" s="75" t="s">
        <v>1114</v>
      </c>
    </row>
    <row r="212" spans="1:9" ht="12.6" customHeight="1" x14ac:dyDescent="0.25">
      <c r="A212" s="71">
        <v>191</v>
      </c>
      <c r="B212" s="72" t="s">
        <v>1735</v>
      </c>
      <c r="C212" s="75" t="s">
        <v>1119</v>
      </c>
      <c r="D212" s="85" t="s">
        <v>110</v>
      </c>
      <c r="E212" s="72" t="s">
        <v>111</v>
      </c>
      <c r="F212" s="75" t="s">
        <v>5</v>
      </c>
      <c r="G212" s="76">
        <v>8583</v>
      </c>
      <c r="H212" s="77">
        <v>1931</v>
      </c>
      <c r="I212" s="75" t="s">
        <v>1114</v>
      </c>
    </row>
    <row r="213" spans="1:9" ht="12.6" customHeight="1" x14ac:dyDescent="0.25">
      <c r="A213" s="81"/>
      <c r="B213" s="72" t="s">
        <v>1736</v>
      </c>
      <c r="C213" s="75" t="s">
        <v>1120</v>
      </c>
      <c r="D213" s="74">
        <v>6.01</v>
      </c>
      <c r="E213" s="78" t="s">
        <v>1956</v>
      </c>
      <c r="F213" s="73"/>
      <c r="G213" s="90"/>
      <c r="H213" s="91"/>
      <c r="I213" s="73"/>
    </row>
    <row r="214" spans="1:9" ht="12.6" customHeight="1" x14ac:dyDescent="0.25">
      <c r="A214" s="71">
        <v>192</v>
      </c>
      <c r="B214" s="72" t="s">
        <v>1736</v>
      </c>
      <c r="C214" s="75" t="s">
        <v>1120</v>
      </c>
      <c r="D214" s="85" t="s">
        <v>112</v>
      </c>
      <c r="E214" s="72" t="s">
        <v>44</v>
      </c>
      <c r="F214" s="75" t="s">
        <v>3</v>
      </c>
      <c r="G214" s="92"/>
      <c r="H214" s="93"/>
      <c r="I214" s="75" t="s">
        <v>1120</v>
      </c>
    </row>
    <row r="215" spans="1:9" ht="12.6" customHeight="1" x14ac:dyDescent="0.25">
      <c r="A215" s="71">
        <v>193</v>
      </c>
      <c r="B215" s="72" t="s">
        <v>1736</v>
      </c>
      <c r="C215" s="75" t="s">
        <v>1120</v>
      </c>
      <c r="D215" s="85" t="s">
        <v>113</v>
      </c>
      <c r="E215" s="72" t="s">
        <v>44</v>
      </c>
      <c r="F215" s="75" t="s">
        <v>3</v>
      </c>
      <c r="G215" s="92"/>
      <c r="H215" s="93"/>
      <c r="I215" s="75" t="s">
        <v>1120</v>
      </c>
    </row>
    <row r="216" spans="1:9" ht="12.6" customHeight="1" x14ac:dyDescent="0.25">
      <c r="A216" s="71">
        <v>194</v>
      </c>
      <c r="B216" s="72" t="s">
        <v>1736</v>
      </c>
      <c r="C216" s="75" t="s">
        <v>1120</v>
      </c>
      <c r="D216" s="85" t="s">
        <v>114</v>
      </c>
      <c r="E216" s="72" t="s">
        <v>44</v>
      </c>
      <c r="F216" s="75" t="s">
        <v>3</v>
      </c>
      <c r="G216" s="92"/>
      <c r="H216" s="93"/>
      <c r="I216" s="75" t="s">
        <v>1120</v>
      </c>
    </row>
    <row r="217" spans="1:9" ht="12.6" customHeight="1" x14ac:dyDescent="0.25">
      <c r="A217" s="81"/>
      <c r="B217" s="72" t="s">
        <v>1736</v>
      </c>
      <c r="C217" s="75" t="s">
        <v>1121</v>
      </c>
      <c r="D217" s="74">
        <v>6.02</v>
      </c>
      <c r="E217" s="78" t="s">
        <v>1957</v>
      </c>
      <c r="F217" s="73"/>
      <c r="G217" s="90"/>
      <c r="H217" s="91"/>
      <c r="I217" s="73"/>
    </row>
    <row r="218" spans="1:9" ht="12.6" customHeight="1" x14ac:dyDescent="0.25">
      <c r="A218" s="71">
        <v>195</v>
      </c>
      <c r="B218" s="72" t="s">
        <v>1736</v>
      </c>
      <c r="C218" s="75" t="s">
        <v>1121</v>
      </c>
      <c r="D218" s="85" t="s">
        <v>112</v>
      </c>
      <c r="E218" s="72" t="s">
        <v>115</v>
      </c>
      <c r="F218" s="75" t="s">
        <v>3</v>
      </c>
      <c r="G218" s="76">
        <v>969</v>
      </c>
      <c r="H218" s="77">
        <v>275</v>
      </c>
      <c r="I218" s="75" t="s">
        <v>1121</v>
      </c>
    </row>
    <row r="219" spans="1:9" ht="12.6" customHeight="1" x14ac:dyDescent="0.25">
      <c r="A219" s="71">
        <v>196</v>
      </c>
      <c r="B219" s="72" t="s">
        <v>1736</v>
      </c>
      <c r="C219" s="75" t="s">
        <v>1121</v>
      </c>
      <c r="D219" s="85" t="s">
        <v>113</v>
      </c>
      <c r="E219" s="72" t="s">
        <v>116</v>
      </c>
      <c r="F219" s="75" t="s">
        <v>3</v>
      </c>
      <c r="G219" s="76">
        <v>2970</v>
      </c>
      <c r="H219" s="77">
        <v>737</v>
      </c>
      <c r="I219" s="75" t="s">
        <v>1121</v>
      </c>
    </row>
    <row r="220" spans="1:9" ht="12.6" customHeight="1" x14ac:dyDescent="0.25">
      <c r="A220" s="71">
        <v>197</v>
      </c>
      <c r="B220" s="72" t="s">
        <v>1736</v>
      </c>
      <c r="C220" s="75" t="s">
        <v>1121</v>
      </c>
      <c r="D220" s="85" t="s">
        <v>114</v>
      </c>
      <c r="E220" s="72" t="s">
        <v>117</v>
      </c>
      <c r="F220" s="75" t="s">
        <v>3</v>
      </c>
      <c r="G220" s="76">
        <v>4979</v>
      </c>
      <c r="H220" s="77">
        <v>1328</v>
      </c>
      <c r="I220" s="75" t="s">
        <v>1121</v>
      </c>
    </row>
    <row r="221" spans="1:9" ht="12.6" customHeight="1" x14ac:dyDescent="0.25">
      <c r="A221" s="81"/>
      <c r="B221" s="72" t="s">
        <v>1736</v>
      </c>
      <c r="C221" s="75" t="s">
        <v>1099</v>
      </c>
      <c r="D221" s="74">
        <v>6.03</v>
      </c>
      <c r="E221" s="78" t="s">
        <v>1958</v>
      </c>
      <c r="F221" s="73"/>
      <c r="G221" s="90"/>
      <c r="H221" s="91"/>
      <c r="I221" s="73"/>
    </row>
    <row r="222" spans="1:9" ht="12.6" customHeight="1" x14ac:dyDescent="0.25">
      <c r="A222" s="71">
        <v>198</v>
      </c>
      <c r="B222" s="72" t="s">
        <v>1736</v>
      </c>
      <c r="C222" s="75" t="s">
        <v>1099</v>
      </c>
      <c r="D222" s="85" t="s">
        <v>112</v>
      </c>
      <c r="E222" s="72" t="s">
        <v>118</v>
      </c>
      <c r="F222" s="75" t="s">
        <v>3</v>
      </c>
      <c r="G222" s="76">
        <v>690</v>
      </c>
      <c r="H222" s="77">
        <v>518</v>
      </c>
      <c r="I222" s="75" t="s">
        <v>1121</v>
      </c>
    </row>
    <row r="223" spans="1:9" ht="12.6" customHeight="1" x14ac:dyDescent="0.25">
      <c r="A223" s="71">
        <v>199</v>
      </c>
      <c r="B223" s="72" t="s">
        <v>1736</v>
      </c>
      <c r="C223" s="75" t="s">
        <v>1099</v>
      </c>
      <c r="D223" s="85" t="s">
        <v>113</v>
      </c>
      <c r="E223" s="72" t="s">
        <v>119</v>
      </c>
      <c r="F223" s="75" t="s">
        <v>3</v>
      </c>
      <c r="G223" s="76">
        <v>408</v>
      </c>
      <c r="H223" s="77">
        <v>302</v>
      </c>
      <c r="I223" s="75" t="s">
        <v>1121</v>
      </c>
    </row>
    <row r="224" spans="1:9" ht="12.6" customHeight="1" x14ac:dyDescent="0.25">
      <c r="A224" s="71">
        <v>200</v>
      </c>
      <c r="B224" s="72" t="s">
        <v>1736</v>
      </c>
      <c r="C224" s="75" t="s">
        <v>1099</v>
      </c>
      <c r="D224" s="85" t="s">
        <v>114</v>
      </c>
      <c r="E224" s="72" t="s">
        <v>120</v>
      </c>
      <c r="F224" s="75" t="s">
        <v>3</v>
      </c>
      <c r="G224" s="76">
        <v>82</v>
      </c>
      <c r="H224" s="77">
        <v>60</v>
      </c>
      <c r="I224" s="75" t="s">
        <v>1121</v>
      </c>
    </row>
    <row r="225" spans="1:9" ht="12.6" customHeight="1" x14ac:dyDescent="0.25">
      <c r="A225" s="81"/>
      <c r="B225" s="72" t="s">
        <v>1736</v>
      </c>
      <c r="C225" s="75" t="s">
        <v>1122</v>
      </c>
      <c r="D225" s="74">
        <v>6.04</v>
      </c>
      <c r="E225" s="78" t="s">
        <v>1959</v>
      </c>
      <c r="F225" s="73"/>
      <c r="G225" s="90"/>
      <c r="H225" s="91"/>
      <c r="I225" s="73"/>
    </row>
    <row r="226" spans="1:9" ht="12.6" customHeight="1" x14ac:dyDescent="0.25">
      <c r="A226" s="71">
        <v>201</v>
      </c>
      <c r="B226" s="72" t="s">
        <v>1736</v>
      </c>
      <c r="C226" s="75" t="s">
        <v>1122</v>
      </c>
      <c r="D226" s="85" t="s">
        <v>112</v>
      </c>
      <c r="E226" s="72" t="s">
        <v>121</v>
      </c>
      <c r="F226" s="75" t="s">
        <v>3</v>
      </c>
      <c r="G226" s="76">
        <v>127</v>
      </c>
      <c r="H226" s="77">
        <v>95</v>
      </c>
      <c r="I226" s="75" t="s">
        <v>1122</v>
      </c>
    </row>
    <row r="227" spans="1:9" ht="12.6" customHeight="1" x14ac:dyDescent="0.25">
      <c r="A227" s="71">
        <v>202</v>
      </c>
      <c r="B227" s="72" t="s">
        <v>1736</v>
      </c>
      <c r="C227" s="75" t="s">
        <v>1122</v>
      </c>
      <c r="D227" s="85" t="s">
        <v>113</v>
      </c>
      <c r="E227" s="72" t="s">
        <v>122</v>
      </c>
      <c r="F227" s="75" t="s">
        <v>3</v>
      </c>
      <c r="G227" s="76">
        <v>457</v>
      </c>
      <c r="H227" s="77">
        <v>301</v>
      </c>
      <c r="I227" s="75" t="s">
        <v>1122</v>
      </c>
    </row>
    <row r="228" spans="1:9" ht="12.6" customHeight="1" x14ac:dyDescent="0.25">
      <c r="A228" s="71">
        <v>203</v>
      </c>
      <c r="B228" s="72" t="s">
        <v>1736</v>
      </c>
      <c r="C228" s="75" t="s">
        <v>1122</v>
      </c>
      <c r="D228" s="85" t="s">
        <v>114</v>
      </c>
      <c r="E228" s="72" t="s">
        <v>123</v>
      </c>
      <c r="F228" s="75" t="s">
        <v>3</v>
      </c>
      <c r="G228" s="76">
        <v>484</v>
      </c>
      <c r="H228" s="77">
        <v>246</v>
      </c>
      <c r="I228" s="75" t="s">
        <v>1122</v>
      </c>
    </row>
    <row r="229" spans="1:9" ht="12.6" customHeight="1" x14ac:dyDescent="0.25">
      <c r="A229" s="71">
        <v>204</v>
      </c>
      <c r="B229" s="72" t="s">
        <v>1736</v>
      </c>
      <c r="C229" s="75" t="s">
        <v>1122</v>
      </c>
      <c r="D229" s="85" t="s">
        <v>124</v>
      </c>
      <c r="E229" s="72" t="s">
        <v>125</v>
      </c>
      <c r="F229" s="75" t="s">
        <v>3</v>
      </c>
      <c r="G229" s="76">
        <v>40</v>
      </c>
      <c r="H229" s="77">
        <v>19</v>
      </c>
      <c r="I229" s="75" t="s">
        <v>1120</v>
      </c>
    </row>
    <row r="230" spans="1:9" ht="12.6" customHeight="1" x14ac:dyDescent="0.25">
      <c r="A230" s="71">
        <v>205</v>
      </c>
      <c r="B230" s="72" t="s">
        <v>1736</v>
      </c>
      <c r="C230" s="75" t="s">
        <v>1123</v>
      </c>
      <c r="D230" s="85" t="s">
        <v>126</v>
      </c>
      <c r="E230" s="72" t="s">
        <v>127</v>
      </c>
      <c r="F230" s="75" t="s">
        <v>3</v>
      </c>
      <c r="G230" s="76">
        <v>190</v>
      </c>
      <c r="H230" s="77">
        <v>121</v>
      </c>
      <c r="I230" s="75" t="s">
        <v>1123</v>
      </c>
    </row>
    <row r="231" spans="1:9" ht="12.6" customHeight="1" x14ac:dyDescent="0.25">
      <c r="A231" s="71">
        <v>206</v>
      </c>
      <c r="B231" s="72" t="s">
        <v>1736</v>
      </c>
      <c r="C231" s="75" t="s">
        <v>1123</v>
      </c>
      <c r="D231" s="85" t="s">
        <v>128</v>
      </c>
      <c r="E231" s="72" t="s">
        <v>129</v>
      </c>
      <c r="F231" s="75" t="s">
        <v>3</v>
      </c>
      <c r="G231" s="76">
        <v>236</v>
      </c>
      <c r="H231" s="77">
        <v>153</v>
      </c>
      <c r="I231" s="75" t="s">
        <v>1123</v>
      </c>
    </row>
    <row r="232" spans="1:9" ht="12.6" customHeight="1" x14ac:dyDescent="0.25">
      <c r="A232" s="71">
        <v>207</v>
      </c>
      <c r="B232" s="72" t="s">
        <v>1736</v>
      </c>
      <c r="C232" s="75" t="s">
        <v>1123</v>
      </c>
      <c r="D232" s="85" t="s">
        <v>130</v>
      </c>
      <c r="E232" s="72" t="s">
        <v>131</v>
      </c>
      <c r="F232" s="75" t="s">
        <v>3</v>
      </c>
      <c r="G232" s="76">
        <v>27</v>
      </c>
      <c r="H232" s="77">
        <v>16</v>
      </c>
      <c r="I232" s="75" t="s">
        <v>1123</v>
      </c>
    </row>
    <row r="233" spans="1:9" ht="12.6" customHeight="1" x14ac:dyDescent="0.25">
      <c r="A233" s="71">
        <v>208</v>
      </c>
      <c r="B233" s="72" t="s">
        <v>1736</v>
      </c>
      <c r="C233" s="75" t="s">
        <v>1123</v>
      </c>
      <c r="D233" s="74">
        <v>6.05</v>
      </c>
      <c r="E233" s="78" t="s">
        <v>1960</v>
      </c>
      <c r="F233" s="75" t="s">
        <v>3</v>
      </c>
      <c r="G233" s="76">
        <v>27</v>
      </c>
      <c r="H233" s="77">
        <v>21</v>
      </c>
      <c r="I233" s="75" t="s">
        <v>1123</v>
      </c>
    </row>
    <row r="234" spans="1:9" ht="12.6" customHeight="1" x14ac:dyDescent="0.25">
      <c r="A234" s="71">
        <v>209</v>
      </c>
      <c r="B234" s="72" t="s">
        <v>1736</v>
      </c>
      <c r="C234" s="75" t="s">
        <v>1123</v>
      </c>
      <c r="D234" s="74">
        <v>6.06</v>
      </c>
      <c r="E234" s="72" t="s">
        <v>132</v>
      </c>
      <c r="F234" s="75" t="s">
        <v>3</v>
      </c>
      <c r="G234" s="76">
        <v>29</v>
      </c>
      <c r="H234" s="77">
        <v>23</v>
      </c>
      <c r="I234" s="75" t="s">
        <v>1123</v>
      </c>
    </row>
    <row r="235" spans="1:9" ht="12.6" customHeight="1" x14ac:dyDescent="0.25">
      <c r="A235" s="71">
        <v>210</v>
      </c>
      <c r="B235" s="72" t="s">
        <v>1736</v>
      </c>
      <c r="C235" s="75" t="s">
        <v>1123</v>
      </c>
      <c r="D235" s="74">
        <v>6.07</v>
      </c>
      <c r="E235" s="72" t="s">
        <v>133</v>
      </c>
      <c r="F235" s="75" t="s">
        <v>3</v>
      </c>
      <c r="G235" s="76">
        <v>52</v>
      </c>
      <c r="H235" s="77">
        <v>33</v>
      </c>
      <c r="I235" s="75" t="s">
        <v>1123</v>
      </c>
    </row>
    <row r="236" spans="1:9" ht="12.6" customHeight="1" x14ac:dyDescent="0.25">
      <c r="A236" s="81"/>
      <c r="B236" s="72" t="s">
        <v>1736</v>
      </c>
      <c r="C236" s="75" t="s">
        <v>1123</v>
      </c>
      <c r="D236" s="74">
        <v>6.08</v>
      </c>
      <c r="E236" s="78" t="s">
        <v>1961</v>
      </c>
      <c r="F236" s="79"/>
      <c r="G236" s="86"/>
      <c r="H236" s="87"/>
      <c r="I236" s="79"/>
    </row>
    <row r="237" spans="1:9" ht="12.6" customHeight="1" x14ac:dyDescent="0.25">
      <c r="A237" s="71">
        <v>211</v>
      </c>
      <c r="B237" s="94"/>
      <c r="C237" s="75" t="s">
        <v>1123</v>
      </c>
      <c r="D237" s="85" t="s">
        <v>112</v>
      </c>
      <c r="E237" s="72" t="s">
        <v>134</v>
      </c>
      <c r="F237" s="75" t="s">
        <v>135</v>
      </c>
      <c r="G237" s="76">
        <v>323</v>
      </c>
      <c r="H237" s="77">
        <v>132</v>
      </c>
      <c r="I237" s="75" t="s">
        <v>1477</v>
      </c>
    </row>
    <row r="238" spans="1:9" ht="12.6" customHeight="1" x14ac:dyDescent="0.25">
      <c r="A238" s="71">
        <v>212</v>
      </c>
      <c r="B238" s="72" t="s">
        <v>1736</v>
      </c>
      <c r="C238" s="75" t="s">
        <v>1123</v>
      </c>
      <c r="D238" s="85" t="s">
        <v>113</v>
      </c>
      <c r="E238" s="72" t="s">
        <v>136</v>
      </c>
      <c r="F238" s="75" t="s">
        <v>135</v>
      </c>
      <c r="G238" s="76">
        <v>292</v>
      </c>
      <c r="H238" s="77">
        <v>106</v>
      </c>
      <c r="I238" s="75" t="s">
        <v>1477</v>
      </c>
    </row>
    <row r="239" spans="1:9" ht="12.6" customHeight="1" x14ac:dyDescent="0.25">
      <c r="A239" s="71">
        <v>213</v>
      </c>
      <c r="B239" s="94"/>
      <c r="C239" s="75" t="s">
        <v>1123</v>
      </c>
      <c r="D239" s="85" t="s">
        <v>114</v>
      </c>
      <c r="E239" s="72" t="s">
        <v>137</v>
      </c>
      <c r="F239" s="75" t="s">
        <v>135</v>
      </c>
      <c r="G239" s="76">
        <v>216</v>
      </c>
      <c r="H239" s="77">
        <v>96</v>
      </c>
      <c r="I239" s="75" t="s">
        <v>1477</v>
      </c>
    </row>
    <row r="240" spans="1:9" ht="12.6" customHeight="1" x14ac:dyDescent="0.25">
      <c r="A240" s="71">
        <v>214</v>
      </c>
      <c r="B240" s="72" t="s">
        <v>1736</v>
      </c>
      <c r="C240" s="75" t="s">
        <v>1123</v>
      </c>
      <c r="D240" s="85" t="s">
        <v>124</v>
      </c>
      <c r="E240" s="72" t="s">
        <v>136</v>
      </c>
      <c r="F240" s="75" t="s">
        <v>135</v>
      </c>
      <c r="G240" s="76">
        <v>228</v>
      </c>
      <c r="H240" s="77">
        <v>106</v>
      </c>
      <c r="I240" s="75" t="s">
        <v>1477</v>
      </c>
    </row>
    <row r="241" spans="1:9" ht="12.6" customHeight="1" x14ac:dyDescent="0.25">
      <c r="A241" s="71">
        <v>215</v>
      </c>
      <c r="B241" s="72" t="s">
        <v>1736</v>
      </c>
      <c r="C241" s="75" t="s">
        <v>1124</v>
      </c>
      <c r="D241" s="74">
        <v>6.09</v>
      </c>
      <c r="E241" s="72" t="s">
        <v>138</v>
      </c>
      <c r="F241" s="75" t="s">
        <v>3</v>
      </c>
      <c r="G241" s="76">
        <v>501</v>
      </c>
      <c r="H241" s="77">
        <v>78</v>
      </c>
      <c r="I241" s="75" t="s">
        <v>1125</v>
      </c>
    </row>
    <row r="242" spans="1:9" ht="12.6" customHeight="1" x14ac:dyDescent="0.25">
      <c r="A242" s="71">
        <v>216</v>
      </c>
      <c r="B242" s="72" t="s">
        <v>1736</v>
      </c>
      <c r="C242" s="75" t="s">
        <v>1124</v>
      </c>
      <c r="D242" s="74">
        <v>6.1</v>
      </c>
      <c r="E242" s="78" t="s">
        <v>1962</v>
      </c>
      <c r="F242" s="75" t="s">
        <v>3</v>
      </c>
      <c r="G242" s="76">
        <v>709</v>
      </c>
      <c r="H242" s="77">
        <v>27</v>
      </c>
      <c r="I242" s="75" t="s">
        <v>1124</v>
      </c>
    </row>
    <row r="243" spans="1:9" ht="12.6" customHeight="1" x14ac:dyDescent="0.25">
      <c r="A243" s="71">
        <v>217</v>
      </c>
      <c r="B243" s="72" t="s">
        <v>1736</v>
      </c>
      <c r="C243" s="75" t="s">
        <v>1125</v>
      </c>
      <c r="D243" s="74">
        <v>6.11</v>
      </c>
      <c r="E243" s="78" t="s">
        <v>1963</v>
      </c>
      <c r="F243" s="75" t="s">
        <v>135</v>
      </c>
      <c r="G243" s="76">
        <v>6037</v>
      </c>
      <c r="H243" s="77">
        <v>1806</v>
      </c>
      <c r="I243" s="75" t="s">
        <v>1125</v>
      </c>
    </row>
    <row r="244" spans="1:9" ht="12.6" customHeight="1" x14ac:dyDescent="0.25">
      <c r="A244" s="71">
        <v>218</v>
      </c>
      <c r="B244" s="72" t="s">
        <v>1736</v>
      </c>
      <c r="C244" s="75" t="s">
        <v>1126</v>
      </c>
      <c r="D244" s="74">
        <v>6.12</v>
      </c>
      <c r="E244" s="72" t="s">
        <v>139</v>
      </c>
      <c r="F244" s="75" t="s">
        <v>135</v>
      </c>
      <c r="G244" s="76">
        <v>666</v>
      </c>
      <c r="H244" s="77">
        <v>27</v>
      </c>
      <c r="I244" s="75" t="s">
        <v>1126</v>
      </c>
    </row>
    <row r="245" spans="1:9" ht="12.6" customHeight="1" x14ac:dyDescent="0.25">
      <c r="A245" s="71">
        <v>219</v>
      </c>
      <c r="B245" s="72" t="s">
        <v>1736</v>
      </c>
      <c r="C245" s="75" t="s">
        <v>1126</v>
      </c>
      <c r="D245" s="85" t="s">
        <v>140</v>
      </c>
      <c r="E245" s="72" t="s">
        <v>141</v>
      </c>
      <c r="F245" s="75" t="s">
        <v>135</v>
      </c>
      <c r="G245" s="76">
        <v>1537</v>
      </c>
      <c r="H245" s="77">
        <v>55</v>
      </c>
      <c r="I245" s="75" t="s">
        <v>1126</v>
      </c>
    </row>
    <row r="246" spans="1:9" ht="12.6" customHeight="1" x14ac:dyDescent="0.25">
      <c r="A246" s="71">
        <v>220</v>
      </c>
      <c r="B246" s="72" t="s">
        <v>1736</v>
      </c>
      <c r="C246" s="75" t="s">
        <v>1124</v>
      </c>
      <c r="D246" s="74">
        <v>6.13</v>
      </c>
      <c r="E246" s="78" t="s">
        <v>1964</v>
      </c>
      <c r="F246" s="75" t="s">
        <v>135</v>
      </c>
      <c r="G246" s="76">
        <v>7841</v>
      </c>
      <c r="H246" s="77">
        <v>358</v>
      </c>
      <c r="I246" s="75" t="s">
        <v>1124</v>
      </c>
    </row>
    <row r="247" spans="1:9" ht="12.6" customHeight="1" x14ac:dyDescent="0.25">
      <c r="A247" s="71">
        <v>221</v>
      </c>
      <c r="B247" s="72" t="s">
        <v>1736</v>
      </c>
      <c r="C247" s="75" t="s">
        <v>1124</v>
      </c>
      <c r="D247" s="74">
        <v>6.14</v>
      </c>
      <c r="E247" s="78" t="s">
        <v>1965</v>
      </c>
      <c r="F247" s="75" t="s">
        <v>3</v>
      </c>
      <c r="G247" s="76">
        <v>2954</v>
      </c>
      <c r="H247" s="77">
        <v>431</v>
      </c>
      <c r="I247" s="75" t="s">
        <v>1124</v>
      </c>
    </row>
    <row r="248" spans="1:9" ht="12.6" customHeight="1" x14ac:dyDescent="0.25">
      <c r="A248" s="71">
        <v>222</v>
      </c>
      <c r="B248" s="72" t="s">
        <v>1736</v>
      </c>
      <c r="C248" s="75" t="s">
        <v>1124</v>
      </c>
      <c r="D248" s="74">
        <v>6.15</v>
      </c>
      <c r="E248" s="78" t="s">
        <v>1966</v>
      </c>
      <c r="F248" s="75" t="s">
        <v>3</v>
      </c>
      <c r="G248" s="76">
        <v>1047</v>
      </c>
      <c r="H248" s="77">
        <v>21</v>
      </c>
      <c r="I248" s="75" t="s">
        <v>1124</v>
      </c>
    </row>
    <row r="249" spans="1:9" ht="12.6" customHeight="1" x14ac:dyDescent="0.25">
      <c r="A249" s="71">
        <v>223</v>
      </c>
      <c r="B249" s="72" t="s">
        <v>1736</v>
      </c>
      <c r="C249" s="75" t="s">
        <v>1124</v>
      </c>
      <c r="D249" s="74">
        <v>6.16</v>
      </c>
      <c r="E249" s="72" t="s">
        <v>142</v>
      </c>
      <c r="F249" s="75" t="s">
        <v>3</v>
      </c>
      <c r="G249" s="76">
        <v>1164</v>
      </c>
      <c r="H249" s="77">
        <v>21</v>
      </c>
      <c r="I249" s="75" t="s">
        <v>1124</v>
      </c>
    </row>
    <row r="250" spans="1:9" ht="12.6" customHeight="1" x14ac:dyDescent="0.25">
      <c r="A250" s="71">
        <v>224</v>
      </c>
      <c r="B250" s="72" t="s">
        <v>1736</v>
      </c>
      <c r="C250" s="75" t="s">
        <v>1125</v>
      </c>
      <c r="D250" s="74">
        <v>6.17</v>
      </c>
      <c r="E250" s="78" t="s">
        <v>1967</v>
      </c>
      <c r="F250" s="75" t="s">
        <v>3</v>
      </c>
      <c r="G250" s="76">
        <v>3990</v>
      </c>
      <c r="H250" s="77">
        <v>150</v>
      </c>
      <c r="I250" s="75" t="s">
        <v>1125</v>
      </c>
    </row>
    <row r="251" spans="1:9" ht="12.6" customHeight="1" x14ac:dyDescent="0.25">
      <c r="A251" s="71">
        <v>225</v>
      </c>
      <c r="B251" s="72" t="s">
        <v>1736</v>
      </c>
      <c r="C251" s="75" t="s">
        <v>1124</v>
      </c>
      <c r="D251" s="74">
        <v>6.18</v>
      </c>
      <c r="E251" s="72" t="s">
        <v>143</v>
      </c>
      <c r="F251" s="75" t="s">
        <v>3</v>
      </c>
      <c r="G251" s="76">
        <v>584</v>
      </c>
      <c r="H251" s="77">
        <v>132</v>
      </c>
      <c r="I251" s="75" t="s">
        <v>1124</v>
      </c>
    </row>
    <row r="252" spans="1:9" ht="12.6" customHeight="1" x14ac:dyDescent="0.25">
      <c r="A252" s="71">
        <v>226</v>
      </c>
      <c r="B252" s="72" t="s">
        <v>1736</v>
      </c>
      <c r="C252" s="75" t="s">
        <v>1123</v>
      </c>
      <c r="D252" s="74">
        <v>6.19</v>
      </c>
      <c r="E252" s="78" t="s">
        <v>1968</v>
      </c>
      <c r="F252" s="75" t="s">
        <v>3</v>
      </c>
      <c r="G252" s="76">
        <v>928</v>
      </c>
      <c r="H252" s="77">
        <v>118</v>
      </c>
      <c r="I252" s="75" t="s">
        <v>1123</v>
      </c>
    </row>
    <row r="253" spans="1:9" ht="12.6" customHeight="1" x14ac:dyDescent="0.25">
      <c r="A253" s="71">
        <v>227</v>
      </c>
      <c r="B253" s="72" t="s">
        <v>1736</v>
      </c>
      <c r="C253" s="75" t="s">
        <v>1123</v>
      </c>
      <c r="D253" s="74">
        <v>6.2</v>
      </c>
      <c r="E253" s="78" t="s">
        <v>1969</v>
      </c>
      <c r="F253" s="75" t="s">
        <v>3</v>
      </c>
      <c r="G253" s="76">
        <v>1915</v>
      </c>
      <c r="H253" s="77">
        <v>237</v>
      </c>
      <c r="I253" s="75" t="s">
        <v>1123</v>
      </c>
    </row>
    <row r="254" spans="1:9" ht="12.6" customHeight="1" x14ac:dyDescent="0.25">
      <c r="A254" s="71">
        <v>228</v>
      </c>
      <c r="B254" s="72" t="s">
        <v>1736</v>
      </c>
      <c r="C254" s="75" t="s">
        <v>1124</v>
      </c>
      <c r="D254" s="74">
        <v>6.21</v>
      </c>
      <c r="E254" s="72" t="s">
        <v>144</v>
      </c>
      <c r="F254" s="75" t="s">
        <v>3</v>
      </c>
      <c r="G254" s="76">
        <v>722</v>
      </c>
      <c r="H254" s="77">
        <v>134</v>
      </c>
      <c r="I254" s="75" t="s">
        <v>1124</v>
      </c>
    </row>
    <row r="255" spans="1:9" ht="12.6" customHeight="1" x14ac:dyDescent="0.25">
      <c r="A255" s="71">
        <v>229</v>
      </c>
      <c r="B255" s="72" t="s">
        <v>1736</v>
      </c>
      <c r="C255" s="75" t="s">
        <v>1123</v>
      </c>
      <c r="D255" s="74">
        <v>6.22</v>
      </c>
      <c r="E255" s="78" t="s">
        <v>1970</v>
      </c>
      <c r="F255" s="75" t="s">
        <v>16</v>
      </c>
      <c r="G255" s="76">
        <v>1367</v>
      </c>
      <c r="H255" s="77">
        <v>214</v>
      </c>
      <c r="I255" s="75" t="s">
        <v>1123</v>
      </c>
    </row>
    <row r="256" spans="1:9" ht="12.6" customHeight="1" x14ac:dyDescent="0.25">
      <c r="A256" s="71">
        <v>230</v>
      </c>
      <c r="B256" s="72" t="s">
        <v>1736</v>
      </c>
      <c r="C256" s="75" t="s">
        <v>1123</v>
      </c>
      <c r="D256" s="74">
        <v>6.23</v>
      </c>
      <c r="E256" s="78" t="s">
        <v>1971</v>
      </c>
      <c r="F256" s="75" t="s">
        <v>16</v>
      </c>
      <c r="G256" s="76">
        <v>1287</v>
      </c>
      <c r="H256" s="77">
        <v>258</v>
      </c>
      <c r="I256" s="75" t="s">
        <v>1123</v>
      </c>
    </row>
    <row r="257" spans="1:9" ht="12.6" customHeight="1" x14ac:dyDescent="0.25">
      <c r="A257" s="81"/>
      <c r="B257" s="72" t="s">
        <v>1736</v>
      </c>
      <c r="C257" s="75" t="s">
        <v>1123</v>
      </c>
      <c r="D257" s="74">
        <v>6.24</v>
      </c>
      <c r="E257" s="78" t="s">
        <v>1972</v>
      </c>
      <c r="F257" s="79"/>
      <c r="G257" s="86"/>
      <c r="H257" s="87"/>
      <c r="I257" s="79"/>
    </row>
    <row r="258" spans="1:9" ht="12.6" customHeight="1" x14ac:dyDescent="0.25">
      <c r="A258" s="71">
        <v>231</v>
      </c>
      <c r="B258" s="72" t="s">
        <v>1736</v>
      </c>
      <c r="C258" s="82"/>
      <c r="D258" s="85" t="s">
        <v>112</v>
      </c>
      <c r="E258" s="72" t="s">
        <v>145</v>
      </c>
      <c r="F258" s="75" t="s">
        <v>16</v>
      </c>
      <c r="G258" s="76">
        <v>753</v>
      </c>
      <c r="H258" s="77">
        <v>163</v>
      </c>
      <c r="I258" s="75" t="s">
        <v>1123</v>
      </c>
    </row>
    <row r="259" spans="1:9" ht="12.6" customHeight="1" x14ac:dyDescent="0.25">
      <c r="A259" s="71">
        <v>232</v>
      </c>
      <c r="B259" s="72" t="s">
        <v>1736</v>
      </c>
      <c r="C259" s="75" t="s">
        <v>1123</v>
      </c>
      <c r="D259" s="85" t="s">
        <v>113</v>
      </c>
      <c r="E259" s="72" t="s">
        <v>146</v>
      </c>
      <c r="F259" s="75" t="s">
        <v>16</v>
      </c>
      <c r="G259" s="76">
        <v>511</v>
      </c>
      <c r="H259" s="77">
        <v>163</v>
      </c>
      <c r="I259" s="75" t="s">
        <v>1123</v>
      </c>
    </row>
    <row r="260" spans="1:9" ht="12.6" customHeight="1" x14ac:dyDescent="0.25">
      <c r="A260" s="71">
        <v>233</v>
      </c>
      <c r="B260" s="72" t="s">
        <v>1736</v>
      </c>
      <c r="C260" s="75" t="s">
        <v>1123</v>
      </c>
      <c r="D260" s="74">
        <v>6.25</v>
      </c>
      <c r="E260" s="78" t="s">
        <v>1973</v>
      </c>
      <c r="F260" s="75" t="s">
        <v>16</v>
      </c>
      <c r="G260" s="76">
        <v>369</v>
      </c>
      <c r="H260" s="77">
        <v>163</v>
      </c>
      <c r="I260" s="75" t="s">
        <v>1123</v>
      </c>
    </row>
    <row r="261" spans="1:9" ht="12.6" customHeight="1" x14ac:dyDescent="0.25">
      <c r="A261" s="81"/>
      <c r="B261" s="72" t="s">
        <v>1736</v>
      </c>
      <c r="C261" s="75" t="s">
        <v>1121</v>
      </c>
      <c r="D261" s="74">
        <v>6.26</v>
      </c>
      <c r="E261" s="78" t="s">
        <v>1974</v>
      </c>
      <c r="F261" s="79"/>
      <c r="G261" s="86"/>
      <c r="H261" s="87"/>
      <c r="I261" s="79"/>
    </row>
    <row r="262" spans="1:9" ht="12.6" customHeight="1" x14ac:dyDescent="0.25">
      <c r="A262" s="71">
        <v>234</v>
      </c>
      <c r="B262" s="72" t="s">
        <v>1736</v>
      </c>
      <c r="C262" s="75" t="s">
        <v>1121</v>
      </c>
      <c r="D262" s="85" t="s">
        <v>112</v>
      </c>
      <c r="E262" s="72" t="s">
        <v>147</v>
      </c>
      <c r="F262" s="75" t="s">
        <v>3</v>
      </c>
      <c r="G262" s="76">
        <v>12349</v>
      </c>
      <c r="H262" s="77">
        <v>3599</v>
      </c>
      <c r="I262" s="75" t="s">
        <v>1121</v>
      </c>
    </row>
    <row r="263" spans="1:9" ht="12.6" customHeight="1" x14ac:dyDescent="0.25">
      <c r="A263" s="71">
        <v>235</v>
      </c>
      <c r="B263" s="72" t="s">
        <v>1736</v>
      </c>
      <c r="C263" s="75" t="s">
        <v>1121</v>
      </c>
      <c r="D263" s="85" t="s">
        <v>113</v>
      </c>
      <c r="E263" s="72" t="s">
        <v>148</v>
      </c>
      <c r="F263" s="75" t="s">
        <v>3</v>
      </c>
      <c r="G263" s="76">
        <v>14537</v>
      </c>
      <c r="H263" s="77">
        <v>3795</v>
      </c>
      <c r="I263" s="75" t="s">
        <v>1121</v>
      </c>
    </row>
    <row r="264" spans="1:9" ht="12.6" customHeight="1" x14ac:dyDescent="0.25">
      <c r="A264" s="81"/>
      <c r="B264" s="72" t="s">
        <v>1736</v>
      </c>
      <c r="C264" s="75" t="s">
        <v>1123</v>
      </c>
      <c r="D264" s="74">
        <v>6.27</v>
      </c>
      <c r="E264" s="78" t="s">
        <v>1975</v>
      </c>
      <c r="F264" s="79"/>
      <c r="G264" s="86"/>
      <c r="H264" s="87"/>
      <c r="I264" s="79"/>
    </row>
    <row r="265" spans="1:9" ht="12.6" customHeight="1" x14ac:dyDescent="0.25">
      <c r="A265" s="71">
        <v>236</v>
      </c>
      <c r="B265" s="72" t="s">
        <v>1736</v>
      </c>
      <c r="C265" s="75" t="s">
        <v>1123</v>
      </c>
      <c r="D265" s="85" t="s">
        <v>112</v>
      </c>
      <c r="E265" s="72" t="s">
        <v>149</v>
      </c>
      <c r="F265" s="75" t="s">
        <v>3</v>
      </c>
      <c r="G265" s="76">
        <v>4080</v>
      </c>
      <c r="H265" s="77">
        <v>344</v>
      </c>
      <c r="I265" s="75" t="s">
        <v>1123</v>
      </c>
    </row>
    <row r="266" spans="1:9" ht="12.6" customHeight="1" x14ac:dyDescent="0.25">
      <c r="A266" s="71">
        <v>237</v>
      </c>
      <c r="B266" s="72" t="s">
        <v>1736</v>
      </c>
      <c r="C266" s="75" t="s">
        <v>1123</v>
      </c>
      <c r="D266" s="85" t="s">
        <v>113</v>
      </c>
      <c r="E266" s="72" t="s">
        <v>150</v>
      </c>
      <c r="F266" s="75" t="s">
        <v>3</v>
      </c>
      <c r="G266" s="76">
        <v>4740</v>
      </c>
      <c r="H266" s="77">
        <v>344</v>
      </c>
      <c r="I266" s="75" t="s">
        <v>1123</v>
      </c>
    </row>
    <row r="267" spans="1:9" ht="12.6" customHeight="1" x14ac:dyDescent="0.25">
      <c r="A267" s="71">
        <v>238</v>
      </c>
      <c r="B267" s="72" t="s">
        <v>1736</v>
      </c>
      <c r="C267" s="75" t="s">
        <v>1123</v>
      </c>
      <c r="D267" s="85" t="s">
        <v>114</v>
      </c>
      <c r="E267" s="72" t="s">
        <v>151</v>
      </c>
      <c r="F267" s="75" t="s">
        <v>3</v>
      </c>
      <c r="G267" s="76">
        <v>5824</v>
      </c>
      <c r="H267" s="77">
        <v>344</v>
      </c>
      <c r="I267" s="75" t="s">
        <v>1123</v>
      </c>
    </row>
    <row r="268" spans="1:9" ht="12.6" customHeight="1" x14ac:dyDescent="0.25">
      <c r="A268" s="71">
        <v>239</v>
      </c>
      <c r="B268" s="72" t="s">
        <v>1736</v>
      </c>
      <c r="C268" s="75" t="s">
        <v>1123</v>
      </c>
      <c r="D268" s="85" t="s">
        <v>124</v>
      </c>
      <c r="E268" s="72" t="s">
        <v>152</v>
      </c>
      <c r="F268" s="75" t="s">
        <v>3</v>
      </c>
      <c r="G268" s="76">
        <v>8458</v>
      </c>
      <c r="H268" s="77">
        <v>344</v>
      </c>
      <c r="I268" s="75" t="s">
        <v>1123</v>
      </c>
    </row>
    <row r="269" spans="1:9" ht="12.6" customHeight="1" x14ac:dyDescent="0.25">
      <c r="A269" s="71">
        <v>240</v>
      </c>
      <c r="B269" s="72" t="s">
        <v>1736</v>
      </c>
      <c r="C269" s="75" t="s">
        <v>1123</v>
      </c>
      <c r="D269" s="85" t="s">
        <v>126</v>
      </c>
      <c r="E269" s="72" t="s">
        <v>153</v>
      </c>
      <c r="F269" s="75" t="s">
        <v>3</v>
      </c>
      <c r="G269" s="76">
        <v>6561</v>
      </c>
      <c r="H269" s="77">
        <v>344</v>
      </c>
      <c r="I269" s="75" t="s">
        <v>1123</v>
      </c>
    </row>
    <row r="270" spans="1:9" ht="12.6" customHeight="1" x14ac:dyDescent="0.25">
      <c r="A270" s="71">
        <v>241</v>
      </c>
      <c r="B270" s="72" t="s">
        <v>1736</v>
      </c>
      <c r="C270" s="75" t="s">
        <v>1123</v>
      </c>
      <c r="D270" s="85" t="s">
        <v>128</v>
      </c>
      <c r="E270" s="72" t="s">
        <v>154</v>
      </c>
      <c r="F270" s="75" t="s">
        <v>3</v>
      </c>
      <c r="G270" s="76">
        <v>7515</v>
      </c>
      <c r="H270" s="77">
        <v>344</v>
      </c>
      <c r="I270" s="75" t="s">
        <v>1123</v>
      </c>
    </row>
    <row r="271" spans="1:9" ht="12.6" customHeight="1" x14ac:dyDescent="0.25">
      <c r="A271" s="71">
        <v>242</v>
      </c>
      <c r="B271" s="72" t="s">
        <v>1736</v>
      </c>
      <c r="C271" s="75" t="s">
        <v>1123</v>
      </c>
      <c r="D271" s="85" t="s">
        <v>130</v>
      </c>
      <c r="E271" s="72" t="s">
        <v>155</v>
      </c>
      <c r="F271" s="75" t="s">
        <v>3</v>
      </c>
      <c r="G271" s="76">
        <v>9861</v>
      </c>
      <c r="H271" s="77">
        <v>344</v>
      </c>
      <c r="I271" s="75" t="s">
        <v>1123</v>
      </c>
    </row>
    <row r="272" spans="1:9" ht="12.6" customHeight="1" x14ac:dyDescent="0.25">
      <c r="A272" s="71">
        <v>243</v>
      </c>
      <c r="B272" s="72" t="s">
        <v>1736</v>
      </c>
      <c r="C272" s="75" t="s">
        <v>1123</v>
      </c>
      <c r="D272" s="85" t="s">
        <v>156</v>
      </c>
      <c r="E272" s="72" t="s">
        <v>157</v>
      </c>
      <c r="F272" s="75" t="s">
        <v>3</v>
      </c>
      <c r="G272" s="76">
        <v>11546</v>
      </c>
      <c r="H272" s="77">
        <v>344</v>
      </c>
      <c r="I272" s="75" t="s">
        <v>1123</v>
      </c>
    </row>
    <row r="273" spans="1:9" ht="12.6" customHeight="1" x14ac:dyDescent="0.25">
      <c r="A273" s="81"/>
      <c r="B273" s="72" t="s">
        <v>1736</v>
      </c>
      <c r="C273" s="75" t="s">
        <v>1123</v>
      </c>
      <c r="D273" s="74">
        <v>6.28</v>
      </c>
      <c r="E273" s="78" t="s">
        <v>1976</v>
      </c>
      <c r="F273" s="79"/>
      <c r="G273" s="86"/>
      <c r="H273" s="87"/>
      <c r="I273" s="79"/>
    </row>
    <row r="274" spans="1:9" ht="12.6" customHeight="1" x14ac:dyDescent="0.25">
      <c r="A274" s="71">
        <v>244</v>
      </c>
      <c r="B274" s="72" t="s">
        <v>1736</v>
      </c>
      <c r="C274" s="75" t="s">
        <v>1123</v>
      </c>
      <c r="D274" s="85" t="s">
        <v>112</v>
      </c>
      <c r="E274" s="72" t="s">
        <v>149</v>
      </c>
      <c r="F274" s="75" t="s">
        <v>3</v>
      </c>
      <c r="G274" s="76">
        <v>4975</v>
      </c>
      <c r="H274" s="77">
        <v>344</v>
      </c>
      <c r="I274" s="75" t="s">
        <v>1123</v>
      </c>
    </row>
    <row r="275" spans="1:9" ht="12.6" customHeight="1" x14ac:dyDescent="0.25">
      <c r="A275" s="71">
        <v>245</v>
      </c>
      <c r="B275" s="72" t="s">
        <v>1736</v>
      </c>
      <c r="C275" s="75" t="s">
        <v>1123</v>
      </c>
      <c r="D275" s="85" t="s">
        <v>113</v>
      </c>
      <c r="E275" s="72" t="s">
        <v>158</v>
      </c>
      <c r="F275" s="75" t="s">
        <v>3</v>
      </c>
      <c r="G275" s="76">
        <v>5361</v>
      </c>
      <c r="H275" s="77">
        <v>344</v>
      </c>
      <c r="I275" s="75" t="s">
        <v>1123</v>
      </c>
    </row>
    <row r="276" spans="1:9" ht="12.6" customHeight="1" x14ac:dyDescent="0.25">
      <c r="A276" s="71">
        <v>246</v>
      </c>
      <c r="B276" s="72" t="s">
        <v>1736</v>
      </c>
      <c r="C276" s="75" t="s">
        <v>1123</v>
      </c>
      <c r="D276" s="85" t="s">
        <v>114</v>
      </c>
      <c r="E276" s="72" t="s">
        <v>151</v>
      </c>
      <c r="F276" s="75" t="s">
        <v>3</v>
      </c>
      <c r="G276" s="76">
        <v>6669</v>
      </c>
      <c r="H276" s="77">
        <v>344</v>
      </c>
      <c r="I276" s="75" t="s">
        <v>1123</v>
      </c>
    </row>
    <row r="277" spans="1:9" ht="12.6" customHeight="1" x14ac:dyDescent="0.25">
      <c r="A277" s="71">
        <v>247</v>
      </c>
      <c r="B277" s="72" t="s">
        <v>1736</v>
      </c>
      <c r="C277" s="75" t="s">
        <v>1123</v>
      </c>
      <c r="D277" s="85" t="s">
        <v>124</v>
      </c>
      <c r="E277" s="72" t="s">
        <v>159</v>
      </c>
      <c r="F277" s="75" t="s">
        <v>3</v>
      </c>
      <c r="G277" s="76">
        <v>7325</v>
      </c>
      <c r="H277" s="77">
        <v>344</v>
      </c>
      <c r="I277" s="75" t="s">
        <v>1123</v>
      </c>
    </row>
    <row r="278" spans="1:9" ht="12.6" customHeight="1" x14ac:dyDescent="0.25">
      <c r="A278" s="71">
        <v>248</v>
      </c>
      <c r="B278" s="72" t="s">
        <v>1736</v>
      </c>
      <c r="C278" s="75" t="s">
        <v>1123</v>
      </c>
      <c r="D278" s="85" t="s">
        <v>126</v>
      </c>
      <c r="E278" s="72" t="s">
        <v>153</v>
      </c>
      <c r="F278" s="75" t="s">
        <v>3</v>
      </c>
      <c r="G278" s="76">
        <v>8666</v>
      </c>
      <c r="H278" s="77">
        <v>344</v>
      </c>
      <c r="I278" s="75" t="s">
        <v>1123</v>
      </c>
    </row>
    <row r="279" spans="1:9" ht="12.6" customHeight="1" x14ac:dyDescent="0.25">
      <c r="A279" s="71">
        <v>249</v>
      </c>
      <c r="B279" s="72" t="s">
        <v>1736</v>
      </c>
      <c r="C279" s="75" t="s">
        <v>1123</v>
      </c>
      <c r="D279" s="85" t="s">
        <v>128</v>
      </c>
      <c r="E279" s="72" t="s">
        <v>160</v>
      </c>
      <c r="F279" s="75" t="s">
        <v>3</v>
      </c>
      <c r="G279" s="76">
        <v>9620</v>
      </c>
      <c r="H279" s="77">
        <v>344</v>
      </c>
      <c r="I279" s="75" t="s">
        <v>1123</v>
      </c>
    </row>
    <row r="280" spans="1:9" ht="12.6" customHeight="1" x14ac:dyDescent="0.25">
      <c r="A280" s="71">
        <v>250</v>
      </c>
      <c r="B280" s="72" t="s">
        <v>1736</v>
      </c>
      <c r="C280" s="75" t="s">
        <v>1123</v>
      </c>
      <c r="D280" s="85" t="s">
        <v>130</v>
      </c>
      <c r="E280" s="72" t="s">
        <v>155</v>
      </c>
      <c r="F280" s="75" t="s">
        <v>3</v>
      </c>
      <c r="G280" s="76">
        <v>13918</v>
      </c>
      <c r="H280" s="77">
        <v>344</v>
      </c>
      <c r="I280" s="75" t="s">
        <v>1123</v>
      </c>
    </row>
    <row r="281" spans="1:9" ht="12.6" customHeight="1" x14ac:dyDescent="0.25">
      <c r="A281" s="71">
        <v>251</v>
      </c>
      <c r="B281" s="72" t="s">
        <v>1736</v>
      </c>
      <c r="C281" s="75" t="s">
        <v>1123</v>
      </c>
      <c r="D281" s="85" t="s">
        <v>156</v>
      </c>
      <c r="E281" s="72" t="s">
        <v>161</v>
      </c>
      <c r="F281" s="75" t="s">
        <v>3</v>
      </c>
      <c r="G281" s="76">
        <v>15603</v>
      </c>
      <c r="H281" s="77">
        <v>344</v>
      </c>
      <c r="I281" s="75" t="s">
        <v>1123</v>
      </c>
    </row>
    <row r="282" spans="1:9" ht="12.6" customHeight="1" x14ac:dyDescent="0.25">
      <c r="A282" s="81"/>
      <c r="B282" s="72" t="s">
        <v>1736</v>
      </c>
      <c r="C282" s="75" t="s">
        <v>1123</v>
      </c>
      <c r="D282" s="74">
        <v>6.29</v>
      </c>
      <c r="E282" s="78" t="s">
        <v>1977</v>
      </c>
      <c r="F282" s="79"/>
      <c r="G282" s="86"/>
      <c r="H282" s="87"/>
      <c r="I282" s="79"/>
    </row>
    <row r="283" spans="1:9" ht="12.6" customHeight="1" x14ac:dyDescent="0.25">
      <c r="A283" s="71">
        <v>252</v>
      </c>
      <c r="B283" s="72" t="s">
        <v>1736</v>
      </c>
      <c r="C283" s="75" t="s">
        <v>1123</v>
      </c>
      <c r="D283" s="85" t="s">
        <v>112</v>
      </c>
      <c r="E283" s="72" t="s">
        <v>162</v>
      </c>
      <c r="F283" s="75" t="s">
        <v>3</v>
      </c>
      <c r="G283" s="76">
        <v>3469</v>
      </c>
      <c r="H283" s="77">
        <v>344</v>
      </c>
      <c r="I283" s="75" t="s">
        <v>1123</v>
      </c>
    </row>
    <row r="284" spans="1:9" ht="12.6" customHeight="1" x14ac:dyDescent="0.25">
      <c r="A284" s="71">
        <v>253</v>
      </c>
      <c r="B284" s="72" t="s">
        <v>1736</v>
      </c>
      <c r="C284" s="75" t="s">
        <v>1123</v>
      </c>
      <c r="D284" s="85" t="s">
        <v>113</v>
      </c>
      <c r="E284" s="72" t="s">
        <v>163</v>
      </c>
      <c r="F284" s="75" t="s">
        <v>3</v>
      </c>
      <c r="G284" s="76">
        <v>3685</v>
      </c>
      <c r="H284" s="77">
        <v>344</v>
      </c>
      <c r="I284" s="75" t="s">
        <v>1123</v>
      </c>
    </row>
    <row r="285" spans="1:9" ht="12.6" customHeight="1" x14ac:dyDescent="0.25">
      <c r="A285" s="71">
        <v>254</v>
      </c>
      <c r="B285" s="72" t="s">
        <v>1736</v>
      </c>
      <c r="C285" s="75" t="s">
        <v>1123</v>
      </c>
      <c r="D285" s="85" t="s">
        <v>114</v>
      </c>
      <c r="E285" s="72" t="s">
        <v>164</v>
      </c>
      <c r="F285" s="75" t="s">
        <v>3</v>
      </c>
      <c r="G285" s="76">
        <v>3918</v>
      </c>
      <c r="H285" s="77">
        <v>344</v>
      </c>
      <c r="I285" s="75" t="s">
        <v>1123</v>
      </c>
    </row>
    <row r="286" spans="1:9" ht="12.6" customHeight="1" x14ac:dyDescent="0.25">
      <c r="A286" s="71">
        <v>255</v>
      </c>
      <c r="B286" s="72" t="s">
        <v>1736</v>
      </c>
      <c r="C286" s="75" t="s">
        <v>1123</v>
      </c>
      <c r="D286" s="85" t="s">
        <v>124</v>
      </c>
      <c r="E286" s="72" t="s">
        <v>165</v>
      </c>
      <c r="F286" s="75" t="s">
        <v>3</v>
      </c>
      <c r="G286" s="76">
        <v>4234</v>
      </c>
      <c r="H286" s="77">
        <v>344</v>
      </c>
      <c r="I286" s="75" t="s">
        <v>1123</v>
      </c>
    </row>
    <row r="287" spans="1:9" ht="12.6" customHeight="1" x14ac:dyDescent="0.25">
      <c r="A287" s="71">
        <v>256</v>
      </c>
      <c r="B287" s="72" t="s">
        <v>1736</v>
      </c>
      <c r="C287" s="75" t="s">
        <v>1123</v>
      </c>
      <c r="D287" s="85" t="s">
        <v>126</v>
      </c>
      <c r="E287" s="72" t="s">
        <v>166</v>
      </c>
      <c r="F287" s="75" t="s">
        <v>3</v>
      </c>
      <c r="G287" s="76">
        <v>4781</v>
      </c>
      <c r="H287" s="77">
        <v>344</v>
      </c>
      <c r="I287" s="75" t="s">
        <v>1123</v>
      </c>
    </row>
    <row r="288" spans="1:9" ht="12.6" customHeight="1" x14ac:dyDescent="0.25">
      <c r="A288" s="71">
        <v>257</v>
      </c>
      <c r="B288" s="72" t="s">
        <v>1736</v>
      </c>
      <c r="C288" s="75" t="s">
        <v>1123</v>
      </c>
      <c r="D288" s="85" t="s">
        <v>128</v>
      </c>
      <c r="E288" s="72" t="s">
        <v>167</v>
      </c>
      <c r="F288" s="75" t="s">
        <v>3</v>
      </c>
      <c r="G288" s="76">
        <v>5304</v>
      </c>
      <c r="H288" s="77">
        <v>344</v>
      </c>
      <c r="I288" s="75" t="s">
        <v>1123</v>
      </c>
    </row>
    <row r="289" spans="1:9" ht="12.6" customHeight="1" x14ac:dyDescent="0.25">
      <c r="A289" s="71">
        <v>258</v>
      </c>
      <c r="B289" s="72" t="s">
        <v>1736</v>
      </c>
      <c r="C289" s="75" t="s">
        <v>1123</v>
      </c>
      <c r="D289" s="85" t="s">
        <v>130</v>
      </c>
      <c r="E289" s="72" t="s">
        <v>168</v>
      </c>
      <c r="F289" s="75" t="s">
        <v>3</v>
      </c>
      <c r="G289" s="76">
        <v>6538</v>
      </c>
      <c r="H289" s="77">
        <v>344</v>
      </c>
      <c r="I289" s="75" t="s">
        <v>1123</v>
      </c>
    </row>
    <row r="290" spans="1:9" ht="12.6" customHeight="1" x14ac:dyDescent="0.25">
      <c r="A290" s="71">
        <v>259</v>
      </c>
      <c r="B290" s="72" t="s">
        <v>1736</v>
      </c>
      <c r="C290" s="75" t="s">
        <v>1123</v>
      </c>
      <c r="D290" s="85" t="s">
        <v>156</v>
      </c>
      <c r="E290" s="72" t="s">
        <v>169</v>
      </c>
      <c r="F290" s="75" t="s">
        <v>3</v>
      </c>
      <c r="G290" s="76">
        <v>7468</v>
      </c>
      <c r="H290" s="77">
        <v>344</v>
      </c>
      <c r="I290" s="75" t="s">
        <v>1123</v>
      </c>
    </row>
    <row r="291" spans="1:9" ht="12.6" customHeight="1" x14ac:dyDescent="0.25">
      <c r="A291" s="81"/>
      <c r="B291" s="72" t="s">
        <v>1736</v>
      </c>
      <c r="C291" s="75" t="s">
        <v>1123</v>
      </c>
      <c r="D291" s="74">
        <v>6.3</v>
      </c>
      <c r="E291" s="78" t="s">
        <v>1978</v>
      </c>
      <c r="F291" s="79"/>
      <c r="G291" s="86"/>
      <c r="H291" s="87"/>
      <c r="I291" s="79"/>
    </row>
    <row r="292" spans="1:9" ht="12.6" customHeight="1" x14ac:dyDescent="0.25">
      <c r="A292" s="71">
        <v>260</v>
      </c>
      <c r="B292" s="72" t="s">
        <v>1736</v>
      </c>
      <c r="C292" s="75" t="s">
        <v>1123</v>
      </c>
      <c r="D292" s="85" t="s">
        <v>112</v>
      </c>
      <c r="E292" s="72" t="s">
        <v>162</v>
      </c>
      <c r="F292" s="75" t="s">
        <v>3</v>
      </c>
      <c r="G292" s="76">
        <v>3936</v>
      </c>
      <c r="H292" s="77">
        <v>344</v>
      </c>
      <c r="I292" s="75" t="s">
        <v>1123</v>
      </c>
    </row>
    <row r="293" spans="1:9" ht="12.6" customHeight="1" x14ac:dyDescent="0.25">
      <c r="A293" s="71">
        <v>261</v>
      </c>
      <c r="B293" s="72" t="s">
        <v>1736</v>
      </c>
      <c r="C293" s="75" t="s">
        <v>1123</v>
      </c>
      <c r="D293" s="85" t="s">
        <v>113</v>
      </c>
      <c r="E293" s="72" t="s">
        <v>170</v>
      </c>
      <c r="F293" s="75" t="s">
        <v>3</v>
      </c>
      <c r="G293" s="76">
        <v>4151</v>
      </c>
      <c r="H293" s="77">
        <v>344</v>
      </c>
      <c r="I293" s="75" t="s">
        <v>1123</v>
      </c>
    </row>
    <row r="294" spans="1:9" ht="12.6" customHeight="1" x14ac:dyDescent="0.25">
      <c r="A294" s="71">
        <v>262</v>
      </c>
      <c r="B294" s="72" t="s">
        <v>1736</v>
      </c>
      <c r="C294" s="75" t="s">
        <v>1123</v>
      </c>
      <c r="D294" s="85" t="s">
        <v>114</v>
      </c>
      <c r="E294" s="72" t="s">
        <v>164</v>
      </c>
      <c r="F294" s="75" t="s">
        <v>3</v>
      </c>
      <c r="G294" s="76">
        <v>4559</v>
      </c>
      <c r="H294" s="77">
        <v>344</v>
      </c>
      <c r="I294" s="75" t="s">
        <v>1123</v>
      </c>
    </row>
    <row r="295" spans="1:9" ht="12.6" customHeight="1" x14ac:dyDescent="0.25">
      <c r="A295" s="71">
        <v>263</v>
      </c>
      <c r="B295" s="72" t="s">
        <v>1736</v>
      </c>
      <c r="C295" s="75" t="s">
        <v>1123</v>
      </c>
      <c r="D295" s="85" t="s">
        <v>124</v>
      </c>
      <c r="E295" s="72" t="s">
        <v>171</v>
      </c>
      <c r="F295" s="75" t="s">
        <v>3</v>
      </c>
      <c r="G295" s="76">
        <v>4875</v>
      </c>
      <c r="H295" s="77">
        <v>344</v>
      </c>
      <c r="I295" s="75" t="s">
        <v>1123</v>
      </c>
    </row>
    <row r="296" spans="1:9" ht="12.6" customHeight="1" x14ac:dyDescent="0.25">
      <c r="A296" s="71">
        <v>264</v>
      </c>
      <c r="B296" s="72" t="s">
        <v>1736</v>
      </c>
      <c r="C296" s="75" t="s">
        <v>1123</v>
      </c>
      <c r="D296" s="85" t="s">
        <v>126</v>
      </c>
      <c r="E296" s="72" t="s">
        <v>172</v>
      </c>
      <c r="F296" s="75" t="s">
        <v>3</v>
      </c>
      <c r="G296" s="76">
        <v>5873</v>
      </c>
      <c r="H296" s="77">
        <v>344</v>
      </c>
      <c r="I296" s="75" t="s">
        <v>1123</v>
      </c>
    </row>
    <row r="297" spans="1:9" ht="12.6" customHeight="1" x14ac:dyDescent="0.25">
      <c r="A297" s="71">
        <v>265</v>
      </c>
      <c r="B297" s="72" t="s">
        <v>1736</v>
      </c>
      <c r="C297" s="75" t="s">
        <v>1123</v>
      </c>
      <c r="D297" s="85" t="s">
        <v>128</v>
      </c>
      <c r="E297" s="72" t="s">
        <v>173</v>
      </c>
      <c r="F297" s="75" t="s">
        <v>3</v>
      </c>
      <c r="G297" s="76">
        <v>6396</v>
      </c>
      <c r="H297" s="77">
        <v>344</v>
      </c>
      <c r="I297" s="75" t="s">
        <v>1123</v>
      </c>
    </row>
    <row r="298" spans="1:9" ht="12.6" customHeight="1" x14ac:dyDescent="0.25">
      <c r="A298" s="71">
        <v>266</v>
      </c>
      <c r="B298" s="72" t="s">
        <v>1736</v>
      </c>
      <c r="C298" s="75" t="s">
        <v>1123</v>
      </c>
      <c r="D298" s="85" t="s">
        <v>130</v>
      </c>
      <c r="E298" s="72" t="s">
        <v>168</v>
      </c>
      <c r="F298" s="75" t="s">
        <v>3</v>
      </c>
      <c r="G298" s="76">
        <v>8584</v>
      </c>
      <c r="H298" s="77">
        <v>344</v>
      </c>
      <c r="I298" s="75" t="s">
        <v>1123</v>
      </c>
    </row>
    <row r="299" spans="1:9" ht="12.6" customHeight="1" x14ac:dyDescent="0.25">
      <c r="A299" s="71">
        <v>267</v>
      </c>
      <c r="B299" s="72" t="s">
        <v>1736</v>
      </c>
      <c r="C299" s="75" t="s">
        <v>1123</v>
      </c>
      <c r="D299" s="85" t="s">
        <v>156</v>
      </c>
      <c r="E299" s="72" t="s">
        <v>174</v>
      </c>
      <c r="F299" s="75" t="s">
        <v>3</v>
      </c>
      <c r="G299" s="76">
        <v>9514</v>
      </c>
      <c r="H299" s="77">
        <v>344</v>
      </c>
      <c r="I299" s="75" t="s">
        <v>1123</v>
      </c>
    </row>
    <row r="300" spans="1:9" ht="12.6" customHeight="1" x14ac:dyDescent="0.25">
      <c r="A300" s="81"/>
      <c r="B300" s="72" t="s">
        <v>1736</v>
      </c>
      <c r="C300" s="75" t="s">
        <v>1123</v>
      </c>
      <c r="D300" s="74">
        <v>6.31</v>
      </c>
      <c r="E300" s="78" t="s">
        <v>1979</v>
      </c>
      <c r="F300" s="79"/>
      <c r="G300" s="86"/>
      <c r="H300" s="87"/>
      <c r="I300" s="79"/>
    </row>
    <row r="301" spans="1:9" ht="12.6" customHeight="1" x14ac:dyDescent="0.25">
      <c r="A301" s="71">
        <v>268</v>
      </c>
      <c r="B301" s="72" t="s">
        <v>1736</v>
      </c>
      <c r="C301" s="75" t="s">
        <v>1123</v>
      </c>
      <c r="D301" s="85" t="s">
        <v>112</v>
      </c>
      <c r="E301" s="72" t="s">
        <v>164</v>
      </c>
      <c r="F301" s="75" t="s">
        <v>3</v>
      </c>
      <c r="G301" s="76">
        <v>6038</v>
      </c>
      <c r="H301" s="77">
        <v>344</v>
      </c>
      <c r="I301" s="75" t="s">
        <v>1123</v>
      </c>
    </row>
    <row r="302" spans="1:9" ht="12.6" customHeight="1" x14ac:dyDescent="0.25">
      <c r="A302" s="71">
        <v>269</v>
      </c>
      <c r="B302" s="72" t="s">
        <v>1736</v>
      </c>
      <c r="C302" s="75" t="s">
        <v>1123</v>
      </c>
      <c r="D302" s="85" t="s">
        <v>113</v>
      </c>
      <c r="E302" s="72" t="s">
        <v>165</v>
      </c>
      <c r="F302" s="75" t="s">
        <v>3</v>
      </c>
      <c r="G302" s="76">
        <v>6877</v>
      </c>
      <c r="H302" s="77">
        <v>344</v>
      </c>
      <c r="I302" s="75" t="s">
        <v>1123</v>
      </c>
    </row>
    <row r="303" spans="1:9" ht="12.6" customHeight="1" x14ac:dyDescent="0.25">
      <c r="A303" s="71">
        <v>270</v>
      </c>
      <c r="B303" s="72" t="s">
        <v>1736</v>
      </c>
      <c r="C303" s="75" t="s">
        <v>1123</v>
      </c>
      <c r="D303" s="85" t="s">
        <v>114</v>
      </c>
      <c r="E303" s="72" t="s">
        <v>166</v>
      </c>
      <c r="F303" s="75" t="s">
        <v>3</v>
      </c>
      <c r="G303" s="76">
        <v>7655</v>
      </c>
      <c r="H303" s="77">
        <v>344</v>
      </c>
      <c r="I303" s="75" t="s">
        <v>1123</v>
      </c>
    </row>
    <row r="304" spans="1:9" ht="12.6" customHeight="1" x14ac:dyDescent="0.25">
      <c r="A304" s="71">
        <v>271</v>
      </c>
      <c r="B304" s="72" t="s">
        <v>1736</v>
      </c>
      <c r="C304" s="75" t="s">
        <v>1123</v>
      </c>
      <c r="D304" s="85" t="s">
        <v>124</v>
      </c>
      <c r="E304" s="72" t="s">
        <v>167</v>
      </c>
      <c r="F304" s="75" t="s">
        <v>3</v>
      </c>
      <c r="G304" s="76">
        <v>8862</v>
      </c>
      <c r="H304" s="77">
        <v>344</v>
      </c>
      <c r="I304" s="75" t="s">
        <v>1123</v>
      </c>
    </row>
    <row r="305" spans="1:9" ht="12.6" customHeight="1" x14ac:dyDescent="0.25">
      <c r="A305" s="81"/>
      <c r="B305" s="72" t="s">
        <v>1736</v>
      </c>
      <c r="C305" s="75" t="s">
        <v>1123</v>
      </c>
      <c r="D305" s="74">
        <v>6.32</v>
      </c>
      <c r="E305" s="78" t="s">
        <v>1980</v>
      </c>
      <c r="F305" s="79"/>
      <c r="G305" s="86"/>
      <c r="H305" s="87"/>
      <c r="I305" s="79"/>
    </row>
    <row r="306" spans="1:9" ht="12.6" customHeight="1" x14ac:dyDescent="0.25">
      <c r="A306" s="71">
        <v>272</v>
      </c>
      <c r="B306" s="72" t="s">
        <v>1736</v>
      </c>
      <c r="C306" s="75" t="s">
        <v>1123</v>
      </c>
      <c r="D306" s="85" t="s">
        <v>112</v>
      </c>
      <c r="E306" s="72" t="s">
        <v>164</v>
      </c>
      <c r="F306" s="75" t="s">
        <v>3</v>
      </c>
      <c r="G306" s="76">
        <v>7863</v>
      </c>
      <c r="H306" s="77">
        <v>344</v>
      </c>
      <c r="I306" s="75" t="s">
        <v>1123</v>
      </c>
    </row>
    <row r="307" spans="1:9" ht="12.6" customHeight="1" x14ac:dyDescent="0.25">
      <c r="A307" s="71">
        <v>273</v>
      </c>
      <c r="B307" s="72" t="s">
        <v>1736</v>
      </c>
      <c r="C307" s="75" t="s">
        <v>1123</v>
      </c>
      <c r="D307" s="85" t="s">
        <v>113</v>
      </c>
      <c r="E307" s="72" t="s">
        <v>171</v>
      </c>
      <c r="F307" s="75" t="s">
        <v>3</v>
      </c>
      <c r="G307" s="76">
        <v>8702</v>
      </c>
      <c r="H307" s="77">
        <v>344</v>
      </c>
      <c r="I307" s="75" t="s">
        <v>1123</v>
      </c>
    </row>
    <row r="308" spans="1:9" ht="12.6" customHeight="1" x14ac:dyDescent="0.25">
      <c r="A308" s="71">
        <v>274</v>
      </c>
      <c r="B308" s="72" t="s">
        <v>1736</v>
      </c>
      <c r="C308" s="75" t="s">
        <v>1123</v>
      </c>
      <c r="D308" s="85" t="s">
        <v>114</v>
      </c>
      <c r="E308" s="72" t="s">
        <v>172</v>
      </c>
      <c r="F308" s="75" t="s">
        <v>3</v>
      </c>
      <c r="G308" s="76">
        <v>10403</v>
      </c>
      <c r="H308" s="77">
        <v>344</v>
      </c>
      <c r="I308" s="75" t="s">
        <v>1123</v>
      </c>
    </row>
    <row r="309" spans="1:9" ht="12.6" customHeight="1" x14ac:dyDescent="0.25">
      <c r="A309" s="71">
        <v>275</v>
      </c>
      <c r="B309" s="72" t="s">
        <v>1736</v>
      </c>
      <c r="C309" s="75" t="s">
        <v>1123</v>
      </c>
      <c r="D309" s="85" t="s">
        <v>124</v>
      </c>
      <c r="E309" s="72" t="s">
        <v>173</v>
      </c>
      <c r="F309" s="75" t="s">
        <v>3</v>
      </c>
      <c r="G309" s="76">
        <v>11611</v>
      </c>
      <c r="H309" s="77">
        <v>344</v>
      </c>
      <c r="I309" s="75" t="s">
        <v>1123</v>
      </c>
    </row>
    <row r="310" spans="1:9" ht="12.6" customHeight="1" x14ac:dyDescent="0.25">
      <c r="A310" s="81"/>
      <c r="B310" s="72" t="s">
        <v>1736</v>
      </c>
      <c r="C310" s="79"/>
      <c r="D310" s="74">
        <v>6.33</v>
      </c>
      <c r="E310" s="78" t="s">
        <v>1981</v>
      </c>
      <c r="F310" s="79"/>
      <c r="G310" s="86"/>
      <c r="H310" s="87"/>
      <c r="I310" s="79"/>
    </row>
    <row r="311" spans="1:9" ht="12.6" customHeight="1" x14ac:dyDescent="0.25">
      <c r="A311" s="71">
        <v>276</v>
      </c>
      <c r="B311" s="72" t="s">
        <v>1736</v>
      </c>
      <c r="C311" s="75" t="s">
        <v>1123</v>
      </c>
      <c r="D311" s="85" t="s">
        <v>112</v>
      </c>
      <c r="E311" s="72" t="s">
        <v>175</v>
      </c>
      <c r="F311" s="75" t="s">
        <v>135</v>
      </c>
      <c r="G311" s="76">
        <v>8989</v>
      </c>
      <c r="H311" s="77">
        <v>315</v>
      </c>
      <c r="I311" s="75" t="s">
        <v>1123</v>
      </c>
    </row>
    <row r="312" spans="1:9" ht="12.6" customHeight="1" x14ac:dyDescent="0.25">
      <c r="A312" s="71">
        <v>277</v>
      </c>
      <c r="B312" s="72" t="s">
        <v>1736</v>
      </c>
      <c r="C312" s="75" t="s">
        <v>1123</v>
      </c>
      <c r="D312" s="85" t="s">
        <v>113</v>
      </c>
      <c r="E312" s="72" t="s">
        <v>176</v>
      </c>
      <c r="F312" s="75" t="s">
        <v>135</v>
      </c>
      <c r="G312" s="76">
        <v>10480</v>
      </c>
      <c r="H312" s="77">
        <v>315</v>
      </c>
      <c r="I312" s="75" t="s">
        <v>1123</v>
      </c>
    </row>
    <row r="313" spans="1:9" ht="12.6" customHeight="1" x14ac:dyDescent="0.25">
      <c r="A313" s="71">
        <v>278</v>
      </c>
      <c r="B313" s="72" t="s">
        <v>1736</v>
      </c>
      <c r="C313" s="75" t="s">
        <v>1123</v>
      </c>
      <c r="D313" s="85" t="s">
        <v>114</v>
      </c>
      <c r="E313" s="72" t="s">
        <v>177</v>
      </c>
      <c r="F313" s="75" t="s">
        <v>135</v>
      </c>
      <c r="G313" s="76">
        <v>12500</v>
      </c>
      <c r="H313" s="77">
        <v>315</v>
      </c>
      <c r="I313" s="75" t="s">
        <v>1123</v>
      </c>
    </row>
    <row r="314" spans="1:9" ht="12.6" customHeight="1" x14ac:dyDescent="0.25">
      <c r="A314" s="71">
        <v>279</v>
      </c>
      <c r="B314" s="72" t="s">
        <v>1736</v>
      </c>
      <c r="C314" s="75" t="s">
        <v>1123</v>
      </c>
      <c r="D314" s="85" t="s">
        <v>124</v>
      </c>
      <c r="E314" s="72" t="s">
        <v>178</v>
      </c>
      <c r="F314" s="75" t="s">
        <v>135</v>
      </c>
      <c r="G314" s="76">
        <v>13990</v>
      </c>
      <c r="H314" s="77">
        <v>315</v>
      </c>
      <c r="I314" s="75" t="s">
        <v>1123</v>
      </c>
    </row>
    <row r="315" spans="1:9" ht="12.6" customHeight="1" x14ac:dyDescent="0.25">
      <c r="A315" s="81"/>
      <c r="B315" s="72" t="s">
        <v>1736</v>
      </c>
      <c r="C315" s="79"/>
      <c r="D315" s="74">
        <v>6.34</v>
      </c>
      <c r="E315" s="78" t="s">
        <v>1982</v>
      </c>
      <c r="F315" s="79"/>
      <c r="G315" s="86"/>
      <c r="H315" s="87"/>
      <c r="I315" s="79"/>
    </row>
    <row r="316" spans="1:9" ht="12.6" customHeight="1" x14ac:dyDescent="0.25">
      <c r="A316" s="71">
        <v>280</v>
      </c>
      <c r="B316" s="72" t="s">
        <v>1736</v>
      </c>
      <c r="C316" s="75" t="s">
        <v>1123</v>
      </c>
      <c r="D316" s="85" t="s">
        <v>112</v>
      </c>
      <c r="E316" s="72" t="s">
        <v>175</v>
      </c>
      <c r="F316" s="75" t="s">
        <v>135</v>
      </c>
      <c r="G316" s="76">
        <v>11394</v>
      </c>
      <c r="H316" s="77">
        <v>375</v>
      </c>
      <c r="I316" s="75" t="s">
        <v>1123</v>
      </c>
    </row>
    <row r="317" spans="1:9" ht="12.6" customHeight="1" x14ac:dyDescent="0.25">
      <c r="A317" s="71">
        <v>281</v>
      </c>
      <c r="B317" s="72" t="s">
        <v>1736</v>
      </c>
      <c r="C317" s="75" t="s">
        <v>1123</v>
      </c>
      <c r="D317" s="85" t="s">
        <v>113</v>
      </c>
      <c r="E317" s="72" t="s">
        <v>179</v>
      </c>
      <c r="F317" s="75" t="s">
        <v>135</v>
      </c>
      <c r="G317" s="76">
        <v>12885</v>
      </c>
      <c r="H317" s="77">
        <v>375</v>
      </c>
      <c r="I317" s="75" t="s">
        <v>1123</v>
      </c>
    </row>
    <row r="318" spans="1:9" ht="12.6" customHeight="1" x14ac:dyDescent="0.25">
      <c r="A318" s="71">
        <v>282</v>
      </c>
      <c r="B318" s="72" t="s">
        <v>1736</v>
      </c>
      <c r="C318" s="75" t="s">
        <v>1123</v>
      </c>
      <c r="D318" s="85" t="s">
        <v>114</v>
      </c>
      <c r="E318" s="72" t="s">
        <v>180</v>
      </c>
      <c r="F318" s="75" t="s">
        <v>135</v>
      </c>
      <c r="G318" s="76">
        <v>14904</v>
      </c>
      <c r="H318" s="77">
        <v>375</v>
      </c>
      <c r="I318" s="75" t="s">
        <v>1123</v>
      </c>
    </row>
    <row r="319" spans="1:9" ht="12.6" customHeight="1" x14ac:dyDescent="0.25">
      <c r="A319" s="71">
        <v>283</v>
      </c>
      <c r="B319" s="72" t="s">
        <v>1736</v>
      </c>
      <c r="C319" s="75" t="s">
        <v>1123</v>
      </c>
      <c r="D319" s="85" t="s">
        <v>124</v>
      </c>
      <c r="E319" s="72" t="s">
        <v>181</v>
      </c>
      <c r="F319" s="75" t="s">
        <v>135</v>
      </c>
      <c r="G319" s="76">
        <v>16395</v>
      </c>
      <c r="H319" s="77">
        <v>375</v>
      </c>
      <c r="I319" s="75" t="s">
        <v>1123</v>
      </c>
    </row>
    <row r="320" spans="1:9" ht="12.6" customHeight="1" x14ac:dyDescent="0.25">
      <c r="A320" s="81"/>
      <c r="B320" s="72" t="s">
        <v>1736</v>
      </c>
      <c r="C320" s="75" t="s">
        <v>1123</v>
      </c>
      <c r="D320" s="74">
        <v>6.35</v>
      </c>
      <c r="E320" s="78" t="s">
        <v>1983</v>
      </c>
      <c r="F320" s="79"/>
      <c r="G320" s="86"/>
      <c r="H320" s="87"/>
      <c r="I320" s="79"/>
    </row>
    <row r="321" spans="1:9" ht="12.6" customHeight="1" x14ac:dyDescent="0.25">
      <c r="A321" s="71">
        <v>284</v>
      </c>
      <c r="B321" s="72" t="s">
        <v>1736</v>
      </c>
      <c r="C321" s="75" t="s">
        <v>1123</v>
      </c>
      <c r="D321" s="85" t="s">
        <v>112</v>
      </c>
      <c r="E321" s="72" t="s">
        <v>182</v>
      </c>
      <c r="F321" s="75" t="s">
        <v>135</v>
      </c>
      <c r="G321" s="76">
        <v>6388</v>
      </c>
      <c r="H321" s="77">
        <v>163</v>
      </c>
      <c r="I321" s="75" t="s">
        <v>1123</v>
      </c>
    </row>
    <row r="322" spans="1:9" ht="12.6" customHeight="1" x14ac:dyDescent="0.25">
      <c r="A322" s="71">
        <v>285</v>
      </c>
      <c r="B322" s="72" t="s">
        <v>1736</v>
      </c>
      <c r="C322" s="75" t="s">
        <v>1123</v>
      </c>
      <c r="D322" s="85" t="s">
        <v>113</v>
      </c>
      <c r="E322" s="72" t="s">
        <v>183</v>
      </c>
      <c r="F322" s="75" t="s">
        <v>135</v>
      </c>
      <c r="G322" s="76">
        <v>7879</v>
      </c>
      <c r="H322" s="77">
        <v>163</v>
      </c>
      <c r="I322" s="75" t="s">
        <v>1123</v>
      </c>
    </row>
    <row r="323" spans="1:9" ht="12.6" customHeight="1" x14ac:dyDescent="0.25">
      <c r="A323" s="71">
        <v>286</v>
      </c>
      <c r="B323" s="72" t="s">
        <v>1736</v>
      </c>
      <c r="C323" s="75" t="s">
        <v>1123</v>
      </c>
      <c r="D323" s="85" t="s">
        <v>114</v>
      </c>
      <c r="E323" s="72" t="s">
        <v>184</v>
      </c>
      <c r="F323" s="75" t="s">
        <v>135</v>
      </c>
      <c r="G323" s="76">
        <v>9898</v>
      </c>
      <c r="H323" s="77">
        <v>163</v>
      </c>
      <c r="I323" s="75" t="s">
        <v>1123</v>
      </c>
    </row>
    <row r="324" spans="1:9" ht="12.6" customHeight="1" x14ac:dyDescent="0.25">
      <c r="A324" s="71">
        <v>287</v>
      </c>
      <c r="B324" s="72" t="s">
        <v>1736</v>
      </c>
      <c r="C324" s="75" t="s">
        <v>1123</v>
      </c>
      <c r="D324" s="85" t="s">
        <v>124</v>
      </c>
      <c r="E324" s="72" t="s">
        <v>185</v>
      </c>
      <c r="F324" s="75" t="s">
        <v>135</v>
      </c>
      <c r="G324" s="76">
        <v>11389</v>
      </c>
      <c r="H324" s="77">
        <v>163</v>
      </c>
      <c r="I324" s="75" t="s">
        <v>1123</v>
      </c>
    </row>
    <row r="325" spans="1:9" ht="12.6" customHeight="1" x14ac:dyDescent="0.25">
      <c r="A325" s="71">
        <v>288</v>
      </c>
      <c r="B325" s="72" t="s">
        <v>1736</v>
      </c>
      <c r="C325" s="75" t="s">
        <v>1123</v>
      </c>
      <c r="D325" s="74">
        <v>6.36</v>
      </c>
      <c r="E325" s="78" t="s">
        <v>1984</v>
      </c>
      <c r="F325" s="75" t="s">
        <v>3</v>
      </c>
      <c r="G325" s="76">
        <v>9284</v>
      </c>
      <c r="H325" s="77">
        <v>2550</v>
      </c>
      <c r="I325" s="75" t="s">
        <v>1123</v>
      </c>
    </row>
    <row r="326" spans="1:9" ht="12.6" customHeight="1" x14ac:dyDescent="0.25">
      <c r="A326" s="71">
        <v>289</v>
      </c>
      <c r="B326" s="72" t="s">
        <v>1736</v>
      </c>
      <c r="C326" s="75" t="s">
        <v>1121</v>
      </c>
      <c r="D326" s="74">
        <v>6.37</v>
      </c>
      <c r="E326" s="78" t="s">
        <v>1985</v>
      </c>
      <c r="F326" s="75" t="s">
        <v>3</v>
      </c>
      <c r="G326" s="76">
        <v>1581</v>
      </c>
      <c r="H326" s="77">
        <v>262</v>
      </c>
      <c r="I326" s="75" t="s">
        <v>1478</v>
      </c>
    </row>
    <row r="327" spans="1:9" ht="12.6" customHeight="1" x14ac:dyDescent="0.25">
      <c r="A327" s="71">
        <v>290</v>
      </c>
      <c r="B327" s="72" t="s">
        <v>1736</v>
      </c>
      <c r="C327" s="75" t="s">
        <v>1127</v>
      </c>
      <c r="D327" s="74">
        <v>6.38</v>
      </c>
      <c r="E327" s="72" t="s">
        <v>186</v>
      </c>
      <c r="F327" s="75" t="s">
        <v>3</v>
      </c>
      <c r="G327" s="76">
        <v>4612</v>
      </c>
      <c r="H327" s="77">
        <v>893</v>
      </c>
      <c r="I327" s="75" t="s">
        <v>1127</v>
      </c>
    </row>
    <row r="328" spans="1:9" ht="12.6" customHeight="1" x14ac:dyDescent="0.25">
      <c r="A328" s="71">
        <v>291</v>
      </c>
      <c r="B328" s="72" t="s">
        <v>1736</v>
      </c>
      <c r="C328" s="75" t="s">
        <v>1127</v>
      </c>
      <c r="D328" s="74">
        <v>6.39</v>
      </c>
      <c r="E328" s="72" t="s">
        <v>187</v>
      </c>
      <c r="F328" s="75" t="s">
        <v>3</v>
      </c>
      <c r="G328" s="76">
        <v>5705</v>
      </c>
      <c r="H328" s="77">
        <v>893</v>
      </c>
      <c r="I328" s="75" t="s">
        <v>1127</v>
      </c>
    </row>
    <row r="329" spans="1:9" ht="12.6" customHeight="1" x14ac:dyDescent="0.25">
      <c r="A329" s="71">
        <v>292</v>
      </c>
      <c r="B329" s="72" t="s">
        <v>1736</v>
      </c>
      <c r="C329" s="75" t="s">
        <v>1127</v>
      </c>
      <c r="D329" s="74">
        <v>6.4</v>
      </c>
      <c r="E329" s="78" t="s">
        <v>1986</v>
      </c>
      <c r="F329" s="75" t="s">
        <v>3</v>
      </c>
      <c r="G329" s="76">
        <v>5443</v>
      </c>
      <c r="H329" s="77">
        <v>1516</v>
      </c>
      <c r="I329" s="75" t="s">
        <v>1127</v>
      </c>
    </row>
    <row r="330" spans="1:9" ht="12.6" customHeight="1" x14ac:dyDescent="0.25">
      <c r="A330" s="71">
        <v>293</v>
      </c>
      <c r="B330" s="72" t="s">
        <v>1736</v>
      </c>
      <c r="C330" s="75" t="s">
        <v>1127</v>
      </c>
      <c r="D330" s="74">
        <v>6.41</v>
      </c>
      <c r="E330" s="72" t="s">
        <v>188</v>
      </c>
      <c r="F330" s="75" t="s">
        <v>3</v>
      </c>
      <c r="G330" s="76">
        <v>17279</v>
      </c>
      <c r="H330" s="77">
        <v>2149</v>
      </c>
      <c r="I330" s="75" t="s">
        <v>1127</v>
      </c>
    </row>
    <row r="331" spans="1:9" ht="12.6" customHeight="1" x14ac:dyDescent="0.25">
      <c r="A331" s="71">
        <v>294</v>
      </c>
      <c r="B331" s="72" t="s">
        <v>1736</v>
      </c>
      <c r="C331" s="75" t="s">
        <v>1127</v>
      </c>
      <c r="D331" s="74">
        <v>6.42</v>
      </c>
      <c r="E331" s="72" t="s">
        <v>189</v>
      </c>
      <c r="F331" s="75" t="s">
        <v>3</v>
      </c>
      <c r="G331" s="76">
        <v>18423</v>
      </c>
      <c r="H331" s="77">
        <v>2149</v>
      </c>
      <c r="I331" s="75" t="s">
        <v>1127</v>
      </c>
    </row>
    <row r="332" spans="1:9" ht="12.6" customHeight="1" x14ac:dyDescent="0.25">
      <c r="A332" s="71">
        <v>295</v>
      </c>
      <c r="B332" s="72" t="s">
        <v>1736</v>
      </c>
      <c r="C332" s="75" t="s">
        <v>1127</v>
      </c>
      <c r="D332" s="74">
        <v>6.43</v>
      </c>
      <c r="E332" s="72" t="s">
        <v>190</v>
      </c>
      <c r="F332" s="75" t="s">
        <v>3</v>
      </c>
      <c r="G332" s="76">
        <v>20804</v>
      </c>
      <c r="H332" s="77">
        <v>2010</v>
      </c>
      <c r="I332" s="75" t="s">
        <v>1127</v>
      </c>
    </row>
    <row r="333" spans="1:9" ht="12.6" customHeight="1" x14ac:dyDescent="0.25">
      <c r="A333" s="71">
        <v>296</v>
      </c>
      <c r="B333" s="72" t="s">
        <v>1736</v>
      </c>
      <c r="C333" s="75" t="s">
        <v>1127</v>
      </c>
      <c r="D333" s="74">
        <v>6.44</v>
      </c>
      <c r="E333" s="72" t="s">
        <v>191</v>
      </c>
      <c r="F333" s="75" t="s">
        <v>3</v>
      </c>
      <c r="G333" s="76">
        <v>19512</v>
      </c>
      <c r="H333" s="77">
        <v>2347</v>
      </c>
      <c r="I333" s="75" t="s">
        <v>1127</v>
      </c>
    </row>
    <row r="334" spans="1:9" ht="12.6" customHeight="1" x14ac:dyDescent="0.25">
      <c r="A334" s="71">
        <v>297</v>
      </c>
      <c r="B334" s="72" t="s">
        <v>1736</v>
      </c>
      <c r="C334" s="75" t="s">
        <v>1127</v>
      </c>
      <c r="D334" s="74">
        <v>6.45</v>
      </c>
      <c r="E334" s="72" t="s">
        <v>192</v>
      </c>
      <c r="F334" s="75" t="s">
        <v>3</v>
      </c>
      <c r="G334" s="76">
        <v>21454</v>
      </c>
      <c r="H334" s="77">
        <v>2218</v>
      </c>
      <c r="I334" s="75" t="s">
        <v>1127</v>
      </c>
    </row>
    <row r="335" spans="1:9" ht="12.6" customHeight="1" x14ac:dyDescent="0.25">
      <c r="A335" s="71">
        <v>298</v>
      </c>
      <c r="B335" s="72" t="s">
        <v>1736</v>
      </c>
      <c r="C335" s="75" t="s">
        <v>1127</v>
      </c>
      <c r="D335" s="74">
        <v>6.46</v>
      </c>
      <c r="E335" s="72" t="s">
        <v>193</v>
      </c>
      <c r="F335" s="75" t="s">
        <v>3</v>
      </c>
      <c r="G335" s="76">
        <v>24751</v>
      </c>
      <c r="H335" s="77">
        <v>2334</v>
      </c>
      <c r="I335" s="75" t="s">
        <v>1127</v>
      </c>
    </row>
    <row r="336" spans="1:9" ht="12.6" customHeight="1" x14ac:dyDescent="0.25">
      <c r="A336" s="71">
        <v>299</v>
      </c>
      <c r="B336" s="72" t="s">
        <v>1736</v>
      </c>
      <c r="C336" s="75" t="s">
        <v>1127</v>
      </c>
      <c r="D336" s="74">
        <v>6.47</v>
      </c>
      <c r="E336" s="78" t="s">
        <v>1987</v>
      </c>
      <c r="F336" s="75" t="s">
        <v>3</v>
      </c>
      <c r="G336" s="76">
        <v>7835</v>
      </c>
      <c r="H336" s="77">
        <v>1384</v>
      </c>
      <c r="I336" s="75" t="s">
        <v>1127</v>
      </c>
    </row>
    <row r="337" spans="1:9" ht="12.6" customHeight="1" x14ac:dyDescent="0.25">
      <c r="A337" s="71">
        <v>300</v>
      </c>
      <c r="B337" s="72" t="s">
        <v>1736</v>
      </c>
      <c r="C337" s="75" t="s">
        <v>1128</v>
      </c>
      <c r="D337" s="74">
        <v>6.48</v>
      </c>
      <c r="E337" s="72" t="s">
        <v>194</v>
      </c>
      <c r="F337" s="75" t="s">
        <v>3</v>
      </c>
      <c r="G337" s="76">
        <v>10322</v>
      </c>
      <c r="H337" s="77">
        <v>1194</v>
      </c>
      <c r="I337" s="75" t="s">
        <v>1128</v>
      </c>
    </row>
    <row r="338" spans="1:9" ht="12.6" customHeight="1" x14ac:dyDescent="0.25">
      <c r="A338" s="71">
        <v>301</v>
      </c>
      <c r="B338" s="72" t="s">
        <v>1736</v>
      </c>
      <c r="C338" s="75" t="s">
        <v>1127</v>
      </c>
      <c r="D338" s="74">
        <v>6.49</v>
      </c>
      <c r="E338" s="78" t="s">
        <v>1988</v>
      </c>
      <c r="F338" s="75" t="s">
        <v>3</v>
      </c>
      <c r="G338" s="76">
        <v>11468</v>
      </c>
      <c r="H338" s="77">
        <v>1109</v>
      </c>
      <c r="I338" s="75" t="s">
        <v>1127</v>
      </c>
    </row>
    <row r="339" spans="1:9" ht="12.6" customHeight="1" x14ac:dyDescent="0.25">
      <c r="A339" s="71">
        <v>302</v>
      </c>
      <c r="B339" s="72" t="s">
        <v>1736</v>
      </c>
      <c r="C339" s="75" t="s">
        <v>1127</v>
      </c>
      <c r="D339" s="74">
        <v>6.5</v>
      </c>
      <c r="E339" s="72" t="s">
        <v>195</v>
      </c>
      <c r="F339" s="75" t="s">
        <v>3</v>
      </c>
      <c r="G339" s="76">
        <v>7322</v>
      </c>
      <c r="H339" s="77">
        <v>1069</v>
      </c>
      <c r="I339" s="75" t="s">
        <v>1127</v>
      </c>
    </row>
    <row r="340" spans="1:9" ht="12.6" customHeight="1" x14ac:dyDescent="0.25">
      <c r="A340" s="71">
        <v>303</v>
      </c>
      <c r="B340" s="72" t="s">
        <v>1736</v>
      </c>
      <c r="C340" s="75" t="s">
        <v>1127</v>
      </c>
      <c r="D340" s="74">
        <v>6.51</v>
      </c>
      <c r="E340" s="72" t="s">
        <v>196</v>
      </c>
      <c r="F340" s="75" t="s">
        <v>3</v>
      </c>
      <c r="G340" s="76">
        <v>7976</v>
      </c>
      <c r="H340" s="77">
        <v>999</v>
      </c>
      <c r="I340" s="75" t="s">
        <v>1127</v>
      </c>
    </row>
    <row r="341" spans="1:9" ht="12.6" customHeight="1" x14ac:dyDescent="0.25">
      <c r="A341" s="71">
        <v>304</v>
      </c>
      <c r="B341" s="72" t="s">
        <v>1736</v>
      </c>
      <c r="C341" s="75" t="s">
        <v>1127</v>
      </c>
      <c r="D341" s="74">
        <v>6.52</v>
      </c>
      <c r="E341" s="72" t="s">
        <v>197</v>
      </c>
      <c r="F341" s="75" t="s">
        <v>3</v>
      </c>
      <c r="G341" s="76">
        <v>8677</v>
      </c>
      <c r="H341" s="77">
        <v>873</v>
      </c>
      <c r="I341" s="75" t="s">
        <v>1127</v>
      </c>
    </row>
    <row r="342" spans="1:9" ht="12.6" customHeight="1" x14ac:dyDescent="0.25">
      <c r="A342" s="71">
        <v>305</v>
      </c>
      <c r="B342" s="72" t="s">
        <v>1736</v>
      </c>
      <c r="C342" s="75" t="s">
        <v>1127</v>
      </c>
      <c r="D342" s="74">
        <v>6.53</v>
      </c>
      <c r="E342" s="72" t="s">
        <v>198</v>
      </c>
      <c r="F342" s="75" t="s">
        <v>3</v>
      </c>
      <c r="G342" s="76">
        <v>4097</v>
      </c>
      <c r="H342" s="77">
        <v>816</v>
      </c>
      <c r="I342" s="75" t="s">
        <v>1127</v>
      </c>
    </row>
    <row r="343" spans="1:9" ht="12.6" customHeight="1" x14ac:dyDescent="0.25">
      <c r="A343" s="71">
        <v>306</v>
      </c>
      <c r="B343" s="72" t="s">
        <v>1736</v>
      </c>
      <c r="C343" s="75" t="s">
        <v>1127</v>
      </c>
      <c r="D343" s="74">
        <v>6.54</v>
      </c>
      <c r="E343" s="72" t="s">
        <v>199</v>
      </c>
      <c r="F343" s="75" t="s">
        <v>3</v>
      </c>
      <c r="G343" s="76">
        <v>4491</v>
      </c>
      <c r="H343" s="77">
        <v>816</v>
      </c>
      <c r="I343" s="75" t="s">
        <v>1127</v>
      </c>
    </row>
    <row r="344" spans="1:9" ht="12.6" customHeight="1" x14ac:dyDescent="0.25">
      <c r="A344" s="71">
        <v>307</v>
      </c>
      <c r="B344" s="72" t="s">
        <v>1736</v>
      </c>
      <c r="C344" s="75" t="s">
        <v>1127</v>
      </c>
      <c r="D344" s="74">
        <v>6.55</v>
      </c>
      <c r="E344" s="78" t="s">
        <v>1989</v>
      </c>
      <c r="F344" s="75" t="s">
        <v>3</v>
      </c>
      <c r="G344" s="76">
        <v>14486</v>
      </c>
      <c r="H344" s="77">
        <v>1779</v>
      </c>
      <c r="I344" s="75" t="s">
        <v>1127</v>
      </c>
    </row>
    <row r="345" spans="1:9" ht="12.6" customHeight="1" x14ac:dyDescent="0.25">
      <c r="A345" s="71">
        <v>308</v>
      </c>
      <c r="B345" s="72" t="s">
        <v>1736</v>
      </c>
      <c r="C345" s="75" t="s">
        <v>1127</v>
      </c>
      <c r="D345" s="74">
        <v>6.56</v>
      </c>
      <c r="E345" s="72" t="s">
        <v>200</v>
      </c>
      <c r="F345" s="75" t="s">
        <v>3</v>
      </c>
      <c r="G345" s="76">
        <v>14215</v>
      </c>
      <c r="H345" s="77">
        <v>1779</v>
      </c>
      <c r="I345" s="75" t="s">
        <v>1127</v>
      </c>
    </row>
    <row r="346" spans="1:9" ht="12.6" customHeight="1" x14ac:dyDescent="0.25">
      <c r="A346" s="71">
        <v>309</v>
      </c>
      <c r="B346" s="72" t="s">
        <v>1736</v>
      </c>
      <c r="C346" s="75" t="s">
        <v>1127</v>
      </c>
      <c r="D346" s="74">
        <v>6.57</v>
      </c>
      <c r="E346" s="72" t="s">
        <v>201</v>
      </c>
      <c r="F346" s="75" t="s">
        <v>3</v>
      </c>
      <c r="G346" s="76">
        <v>16425</v>
      </c>
      <c r="H346" s="77">
        <v>1779</v>
      </c>
      <c r="I346" s="75" t="s">
        <v>1127</v>
      </c>
    </row>
    <row r="347" spans="1:9" ht="12.6" customHeight="1" x14ac:dyDescent="0.25">
      <c r="A347" s="71">
        <v>310</v>
      </c>
      <c r="B347" s="72" t="s">
        <v>1736</v>
      </c>
      <c r="C347" s="75" t="s">
        <v>1127</v>
      </c>
      <c r="D347" s="74">
        <v>6.58</v>
      </c>
      <c r="E347" s="78" t="s">
        <v>1990</v>
      </c>
      <c r="F347" s="75" t="s">
        <v>3</v>
      </c>
      <c r="G347" s="76">
        <v>12300</v>
      </c>
      <c r="H347" s="77">
        <v>1144</v>
      </c>
      <c r="I347" s="75" t="s">
        <v>1127</v>
      </c>
    </row>
    <row r="348" spans="1:9" ht="12.6" customHeight="1" x14ac:dyDescent="0.25">
      <c r="A348" s="71">
        <v>311</v>
      </c>
      <c r="B348" s="72" t="s">
        <v>1737</v>
      </c>
      <c r="C348" s="75" t="s">
        <v>1129</v>
      </c>
      <c r="D348" s="74">
        <v>7.01</v>
      </c>
      <c r="E348" s="78" t="s">
        <v>1991</v>
      </c>
      <c r="F348" s="75" t="s">
        <v>16</v>
      </c>
      <c r="G348" s="76">
        <v>518</v>
      </c>
      <c r="H348" s="77">
        <v>161</v>
      </c>
      <c r="I348" s="75" t="s">
        <v>1129</v>
      </c>
    </row>
    <row r="349" spans="1:9" ht="12.6" customHeight="1" x14ac:dyDescent="0.25">
      <c r="A349" s="71">
        <v>312</v>
      </c>
      <c r="B349" s="72" t="s">
        <v>1737</v>
      </c>
      <c r="C349" s="75" t="s">
        <v>1129</v>
      </c>
      <c r="D349" s="74">
        <v>7.02</v>
      </c>
      <c r="E349" s="78" t="s">
        <v>1992</v>
      </c>
      <c r="F349" s="75" t="s">
        <v>16</v>
      </c>
      <c r="G349" s="76">
        <v>482</v>
      </c>
      <c r="H349" s="77">
        <v>155</v>
      </c>
      <c r="I349" s="75" t="s">
        <v>1129</v>
      </c>
    </row>
    <row r="350" spans="1:9" ht="12.6" customHeight="1" x14ac:dyDescent="0.25">
      <c r="A350" s="71">
        <v>313</v>
      </c>
      <c r="B350" s="72" t="s">
        <v>1737</v>
      </c>
      <c r="C350" s="75" t="s">
        <v>1129</v>
      </c>
      <c r="D350" s="74">
        <v>7.03</v>
      </c>
      <c r="E350" s="78" t="s">
        <v>1993</v>
      </c>
      <c r="F350" s="75" t="s">
        <v>16</v>
      </c>
      <c r="G350" s="76">
        <v>457</v>
      </c>
      <c r="H350" s="77">
        <v>150</v>
      </c>
      <c r="I350" s="75" t="s">
        <v>1129</v>
      </c>
    </row>
    <row r="351" spans="1:9" ht="12.6" customHeight="1" x14ac:dyDescent="0.25">
      <c r="A351" s="71">
        <v>314</v>
      </c>
      <c r="B351" s="72" t="s">
        <v>1737</v>
      </c>
      <c r="C351" s="75" t="s">
        <v>1129</v>
      </c>
      <c r="D351" s="74">
        <v>7.04</v>
      </c>
      <c r="E351" s="78" t="s">
        <v>1994</v>
      </c>
      <c r="F351" s="75" t="s">
        <v>16</v>
      </c>
      <c r="G351" s="76">
        <v>904</v>
      </c>
      <c r="H351" s="77">
        <v>201</v>
      </c>
      <c r="I351" s="75" t="s">
        <v>1129</v>
      </c>
    </row>
    <row r="352" spans="1:9" ht="12.6" customHeight="1" x14ac:dyDescent="0.25">
      <c r="A352" s="71">
        <v>315</v>
      </c>
      <c r="B352" s="72" t="s">
        <v>1737</v>
      </c>
      <c r="C352" s="75" t="s">
        <v>1129</v>
      </c>
      <c r="D352" s="74">
        <v>7.05</v>
      </c>
      <c r="E352" s="78" t="s">
        <v>1995</v>
      </c>
      <c r="F352" s="75" t="s">
        <v>16</v>
      </c>
      <c r="G352" s="76">
        <v>798</v>
      </c>
      <c r="H352" s="77">
        <v>178</v>
      </c>
      <c r="I352" s="75" t="s">
        <v>1129</v>
      </c>
    </row>
    <row r="353" spans="1:9" ht="12.6" customHeight="1" x14ac:dyDescent="0.25">
      <c r="A353" s="71">
        <v>316</v>
      </c>
      <c r="B353" s="72" t="s">
        <v>1737</v>
      </c>
      <c r="C353" s="75" t="s">
        <v>1129</v>
      </c>
      <c r="D353" s="74">
        <v>7.06</v>
      </c>
      <c r="E353" s="78" t="s">
        <v>1996</v>
      </c>
      <c r="F353" s="75" t="s">
        <v>16</v>
      </c>
      <c r="G353" s="76">
        <v>719</v>
      </c>
      <c r="H353" s="77">
        <v>164</v>
      </c>
      <c r="I353" s="75" t="s">
        <v>1129</v>
      </c>
    </row>
    <row r="354" spans="1:9" ht="12.6" customHeight="1" x14ac:dyDescent="0.25">
      <c r="A354" s="71">
        <v>317</v>
      </c>
      <c r="B354" s="72" t="s">
        <v>1737</v>
      </c>
      <c r="C354" s="75" t="s">
        <v>1119</v>
      </c>
      <c r="D354" s="74">
        <v>7.07</v>
      </c>
      <c r="E354" s="78" t="s">
        <v>1997</v>
      </c>
      <c r="F354" s="75" t="s">
        <v>16</v>
      </c>
      <c r="G354" s="76">
        <v>2863</v>
      </c>
      <c r="H354" s="77">
        <v>160</v>
      </c>
      <c r="I354" s="75" t="s">
        <v>1138</v>
      </c>
    </row>
    <row r="355" spans="1:9" ht="12.6" customHeight="1" x14ac:dyDescent="0.25">
      <c r="A355" s="71">
        <v>318</v>
      </c>
      <c r="B355" s="72" t="s">
        <v>1737</v>
      </c>
      <c r="C355" s="75" t="s">
        <v>1119</v>
      </c>
      <c r="D355" s="74">
        <v>7.08</v>
      </c>
      <c r="E355" s="78" t="s">
        <v>1998</v>
      </c>
      <c r="F355" s="75" t="s">
        <v>16</v>
      </c>
      <c r="G355" s="76">
        <v>2626</v>
      </c>
      <c r="H355" s="77">
        <v>132</v>
      </c>
      <c r="I355" s="75" t="s">
        <v>1138</v>
      </c>
    </row>
    <row r="356" spans="1:9" ht="12.6" customHeight="1" x14ac:dyDescent="0.25">
      <c r="A356" s="71">
        <v>319</v>
      </c>
      <c r="B356" s="72" t="s">
        <v>1737</v>
      </c>
      <c r="C356" s="75" t="s">
        <v>1119</v>
      </c>
      <c r="D356" s="74">
        <v>7.09</v>
      </c>
      <c r="E356" s="78" t="s">
        <v>1999</v>
      </c>
      <c r="F356" s="75" t="s">
        <v>16</v>
      </c>
      <c r="G356" s="76">
        <v>2480</v>
      </c>
      <c r="H356" s="77">
        <v>171</v>
      </c>
      <c r="I356" s="75" t="s">
        <v>1138</v>
      </c>
    </row>
    <row r="357" spans="1:9" ht="12.6" customHeight="1" x14ac:dyDescent="0.25">
      <c r="A357" s="71">
        <v>320</v>
      </c>
      <c r="B357" s="72" t="s">
        <v>1737</v>
      </c>
      <c r="C357" s="75" t="s">
        <v>1119</v>
      </c>
      <c r="D357" s="74">
        <v>7.1</v>
      </c>
      <c r="E357" s="72" t="s">
        <v>202</v>
      </c>
      <c r="F357" s="75" t="s">
        <v>16</v>
      </c>
      <c r="G357" s="76">
        <v>2958</v>
      </c>
      <c r="H357" s="77">
        <v>234</v>
      </c>
      <c r="I357" s="75" t="s">
        <v>1138</v>
      </c>
    </row>
    <row r="358" spans="1:9" ht="12.6" customHeight="1" x14ac:dyDescent="0.25">
      <c r="A358" s="71">
        <v>321</v>
      </c>
      <c r="B358" s="72" t="s">
        <v>1737</v>
      </c>
      <c r="C358" s="75" t="s">
        <v>1130</v>
      </c>
      <c r="D358" s="74">
        <v>7.11</v>
      </c>
      <c r="E358" s="72" t="s">
        <v>203</v>
      </c>
      <c r="F358" s="75" t="s">
        <v>7</v>
      </c>
      <c r="G358" s="76">
        <v>6378</v>
      </c>
      <c r="H358" s="77">
        <v>447</v>
      </c>
      <c r="I358" s="75" t="s">
        <v>1479</v>
      </c>
    </row>
    <row r="359" spans="1:9" ht="12.6" customHeight="1" x14ac:dyDescent="0.25">
      <c r="A359" s="71">
        <v>322</v>
      </c>
      <c r="B359" s="72" t="s">
        <v>1737</v>
      </c>
      <c r="C359" s="75" t="s">
        <v>1130</v>
      </c>
      <c r="D359" s="74">
        <v>7.12</v>
      </c>
      <c r="E359" s="78" t="s">
        <v>2000</v>
      </c>
      <c r="F359" s="75" t="s">
        <v>7</v>
      </c>
      <c r="G359" s="76">
        <v>578</v>
      </c>
      <c r="H359" s="77">
        <v>0</v>
      </c>
      <c r="I359" s="75" t="s">
        <v>1143</v>
      </c>
    </row>
    <row r="360" spans="1:9" ht="12.6" customHeight="1" x14ac:dyDescent="0.25">
      <c r="A360" s="71">
        <v>323</v>
      </c>
      <c r="B360" s="72" t="s">
        <v>1737</v>
      </c>
      <c r="C360" s="75" t="s">
        <v>1130</v>
      </c>
      <c r="D360" s="74">
        <v>7.13</v>
      </c>
      <c r="E360" s="78" t="s">
        <v>2001</v>
      </c>
      <c r="F360" s="75" t="s">
        <v>7</v>
      </c>
      <c r="G360" s="76">
        <v>1148</v>
      </c>
      <c r="H360" s="77">
        <v>0</v>
      </c>
      <c r="I360" s="75" t="s">
        <v>1143</v>
      </c>
    </row>
    <row r="361" spans="1:9" ht="12.6" customHeight="1" x14ac:dyDescent="0.25">
      <c r="A361" s="71">
        <v>324</v>
      </c>
      <c r="B361" s="72" t="s">
        <v>1737</v>
      </c>
      <c r="C361" s="75" t="s">
        <v>1130</v>
      </c>
      <c r="D361" s="74">
        <v>7.14</v>
      </c>
      <c r="E361" s="78" t="s">
        <v>2002</v>
      </c>
      <c r="F361" s="75" t="s">
        <v>7</v>
      </c>
      <c r="G361" s="76">
        <v>574</v>
      </c>
      <c r="H361" s="77">
        <v>43</v>
      </c>
      <c r="I361" s="75" t="s">
        <v>1143</v>
      </c>
    </row>
    <row r="362" spans="1:9" ht="12.6" customHeight="1" x14ac:dyDescent="0.25">
      <c r="A362" s="71">
        <v>325</v>
      </c>
      <c r="B362" s="72" t="s">
        <v>1737</v>
      </c>
      <c r="C362" s="75" t="s">
        <v>1130</v>
      </c>
      <c r="D362" s="74">
        <v>7.15</v>
      </c>
      <c r="E362" s="72" t="s">
        <v>204</v>
      </c>
      <c r="F362" s="75" t="s">
        <v>7</v>
      </c>
      <c r="G362" s="76">
        <v>14</v>
      </c>
      <c r="H362" s="77">
        <v>1</v>
      </c>
      <c r="I362" s="75" t="s">
        <v>1143</v>
      </c>
    </row>
    <row r="363" spans="1:9" ht="12.6" customHeight="1" x14ac:dyDescent="0.25">
      <c r="A363" s="71">
        <v>326</v>
      </c>
      <c r="B363" s="72" t="s">
        <v>1737</v>
      </c>
      <c r="C363" s="75" t="s">
        <v>1131</v>
      </c>
      <c r="D363" s="74">
        <v>7.16</v>
      </c>
      <c r="E363" s="78" t="s">
        <v>2003</v>
      </c>
      <c r="F363" s="75" t="s">
        <v>17</v>
      </c>
      <c r="G363" s="76">
        <v>164</v>
      </c>
      <c r="H363" s="77">
        <v>75</v>
      </c>
      <c r="I363" s="75" t="s">
        <v>1131</v>
      </c>
    </row>
    <row r="364" spans="1:9" ht="12.6" customHeight="1" x14ac:dyDescent="0.25">
      <c r="A364" s="71">
        <v>327</v>
      </c>
      <c r="B364" s="72" t="s">
        <v>1737</v>
      </c>
      <c r="C364" s="75" t="s">
        <v>1131</v>
      </c>
      <c r="D364" s="74">
        <v>7.17</v>
      </c>
      <c r="E364" s="78" t="s">
        <v>2004</v>
      </c>
      <c r="F364" s="75" t="s">
        <v>17</v>
      </c>
      <c r="G364" s="76">
        <v>164</v>
      </c>
      <c r="H364" s="77">
        <v>75</v>
      </c>
      <c r="I364" s="75" t="s">
        <v>1131</v>
      </c>
    </row>
    <row r="365" spans="1:9" ht="12.6" customHeight="1" x14ac:dyDescent="0.25">
      <c r="A365" s="71">
        <v>328</v>
      </c>
      <c r="B365" s="72" t="s">
        <v>1737</v>
      </c>
      <c r="C365" s="75" t="s">
        <v>1131</v>
      </c>
      <c r="D365" s="74">
        <v>7.18</v>
      </c>
      <c r="E365" s="78" t="s">
        <v>2005</v>
      </c>
      <c r="F365" s="75" t="s">
        <v>17</v>
      </c>
      <c r="G365" s="76">
        <v>164</v>
      </c>
      <c r="H365" s="77">
        <v>75</v>
      </c>
      <c r="I365" s="75" t="s">
        <v>1131</v>
      </c>
    </row>
    <row r="366" spans="1:9" ht="12.6" customHeight="1" x14ac:dyDescent="0.25">
      <c r="A366" s="71">
        <v>329</v>
      </c>
      <c r="B366" s="72" t="s">
        <v>1737</v>
      </c>
      <c r="C366" s="75" t="s">
        <v>1131</v>
      </c>
      <c r="D366" s="74">
        <v>7.19</v>
      </c>
      <c r="E366" s="78" t="s">
        <v>2006</v>
      </c>
      <c r="F366" s="75" t="s">
        <v>17</v>
      </c>
      <c r="G366" s="76">
        <v>154</v>
      </c>
      <c r="H366" s="77">
        <v>75</v>
      </c>
      <c r="I366" s="75" t="s">
        <v>1131</v>
      </c>
    </row>
    <row r="367" spans="1:9" ht="12.6" customHeight="1" x14ac:dyDescent="0.25">
      <c r="A367" s="71">
        <v>330</v>
      </c>
      <c r="B367" s="72" t="s">
        <v>1737</v>
      </c>
      <c r="C367" s="75" t="s">
        <v>1131</v>
      </c>
      <c r="D367" s="74">
        <v>7.2</v>
      </c>
      <c r="E367" s="78" t="s">
        <v>2007</v>
      </c>
      <c r="F367" s="75" t="s">
        <v>17</v>
      </c>
      <c r="G367" s="76">
        <v>231</v>
      </c>
      <c r="H367" s="77">
        <v>97</v>
      </c>
      <c r="I367" s="75" t="s">
        <v>1131</v>
      </c>
    </row>
    <row r="368" spans="1:9" ht="12.6" customHeight="1" x14ac:dyDescent="0.25">
      <c r="A368" s="71">
        <v>331</v>
      </c>
      <c r="B368" s="72" t="s">
        <v>1737</v>
      </c>
      <c r="C368" s="75" t="s">
        <v>1119</v>
      </c>
      <c r="D368" s="74">
        <v>7.21</v>
      </c>
      <c r="E368" s="72" t="s">
        <v>205</v>
      </c>
      <c r="F368" s="75" t="s">
        <v>5</v>
      </c>
      <c r="G368" s="76">
        <v>3638</v>
      </c>
      <c r="H368" s="77">
        <v>579</v>
      </c>
      <c r="I368" s="75" t="s">
        <v>1480</v>
      </c>
    </row>
    <row r="369" spans="1:9" ht="12.6" customHeight="1" x14ac:dyDescent="0.25">
      <c r="A369" s="71">
        <v>332</v>
      </c>
      <c r="B369" s="72" t="s">
        <v>1737</v>
      </c>
      <c r="C369" s="75" t="s">
        <v>1119</v>
      </c>
      <c r="D369" s="74">
        <v>7.22</v>
      </c>
      <c r="E369" s="78" t="s">
        <v>2008</v>
      </c>
      <c r="F369" s="75" t="s">
        <v>5</v>
      </c>
      <c r="G369" s="76">
        <v>3433</v>
      </c>
      <c r="H369" s="77">
        <v>684</v>
      </c>
      <c r="I369" s="75" t="s">
        <v>1480</v>
      </c>
    </row>
    <row r="370" spans="1:9" ht="12.6" customHeight="1" x14ac:dyDescent="0.25">
      <c r="A370" s="71">
        <v>333</v>
      </c>
      <c r="B370" s="72" t="s">
        <v>1737</v>
      </c>
      <c r="C370" s="75" t="s">
        <v>1131</v>
      </c>
      <c r="D370" s="74">
        <v>7.23</v>
      </c>
      <c r="E370" s="72" t="s">
        <v>206</v>
      </c>
      <c r="F370" s="75" t="s">
        <v>17</v>
      </c>
      <c r="G370" s="76">
        <v>160</v>
      </c>
      <c r="H370" s="77">
        <v>73</v>
      </c>
      <c r="I370" s="75" t="s">
        <v>1131</v>
      </c>
    </row>
    <row r="371" spans="1:9" ht="12.6" customHeight="1" x14ac:dyDescent="0.25">
      <c r="A371" s="71">
        <v>334</v>
      </c>
      <c r="B371" s="72" t="s">
        <v>1737</v>
      </c>
      <c r="C371" s="75" t="s">
        <v>1132</v>
      </c>
      <c r="D371" s="74">
        <v>7.24</v>
      </c>
      <c r="E371" s="72" t="s">
        <v>207</v>
      </c>
      <c r="F371" s="75" t="s">
        <v>17</v>
      </c>
      <c r="G371" s="76">
        <v>160</v>
      </c>
      <c r="H371" s="77">
        <v>73</v>
      </c>
      <c r="I371" s="75" t="s">
        <v>1131</v>
      </c>
    </row>
    <row r="372" spans="1:9" ht="12.6" customHeight="1" x14ac:dyDescent="0.25">
      <c r="A372" s="71">
        <v>335</v>
      </c>
      <c r="B372" s="72" t="s">
        <v>1737</v>
      </c>
      <c r="C372" s="75" t="s">
        <v>1099</v>
      </c>
      <c r="D372" s="74">
        <v>7.25</v>
      </c>
      <c r="E372" s="78" t="s">
        <v>2009</v>
      </c>
      <c r="F372" s="75" t="s">
        <v>3</v>
      </c>
      <c r="G372" s="76">
        <v>358</v>
      </c>
      <c r="H372" s="77">
        <v>337</v>
      </c>
      <c r="I372" s="75" t="s">
        <v>1099</v>
      </c>
    </row>
    <row r="373" spans="1:9" ht="12.6" customHeight="1" x14ac:dyDescent="0.25">
      <c r="A373" s="81"/>
      <c r="B373" s="72" t="s">
        <v>1737</v>
      </c>
      <c r="C373" s="75" t="s">
        <v>1133</v>
      </c>
      <c r="D373" s="74">
        <v>7.26</v>
      </c>
      <c r="E373" s="72" t="s">
        <v>44</v>
      </c>
      <c r="F373" s="75" t="s">
        <v>17</v>
      </c>
      <c r="G373" s="90"/>
      <c r="H373" s="91"/>
      <c r="I373" s="75" t="s">
        <v>1133</v>
      </c>
    </row>
    <row r="374" spans="1:9" ht="12.6" customHeight="1" x14ac:dyDescent="0.25">
      <c r="A374" s="81"/>
      <c r="B374" s="72" t="s">
        <v>1737</v>
      </c>
      <c r="C374" s="75" t="s">
        <v>1104</v>
      </c>
      <c r="D374" s="74">
        <v>7.27</v>
      </c>
      <c r="E374" s="72" t="s">
        <v>44</v>
      </c>
      <c r="F374" s="75" t="s">
        <v>5</v>
      </c>
      <c r="G374" s="90"/>
      <c r="H374" s="91"/>
      <c r="I374" s="75" t="s">
        <v>1104</v>
      </c>
    </row>
    <row r="375" spans="1:9" ht="12.6" customHeight="1" x14ac:dyDescent="0.25">
      <c r="A375" s="81"/>
      <c r="B375" s="72" t="s">
        <v>1737</v>
      </c>
      <c r="C375" s="75" t="s">
        <v>1129</v>
      </c>
      <c r="D375" s="74">
        <v>7.28</v>
      </c>
      <c r="E375" s="72" t="s">
        <v>44</v>
      </c>
      <c r="F375" s="75" t="s">
        <v>5</v>
      </c>
      <c r="G375" s="90"/>
      <c r="H375" s="91"/>
      <c r="I375" s="75" t="s">
        <v>1104</v>
      </c>
    </row>
    <row r="376" spans="1:9" ht="12.6" customHeight="1" x14ac:dyDescent="0.25">
      <c r="A376" s="71">
        <v>336</v>
      </c>
      <c r="B376" s="72" t="s">
        <v>1737</v>
      </c>
      <c r="C376" s="75" t="s">
        <v>1134</v>
      </c>
      <c r="D376" s="74">
        <v>7.29</v>
      </c>
      <c r="E376" s="72" t="s">
        <v>208</v>
      </c>
      <c r="F376" s="75" t="s">
        <v>209</v>
      </c>
      <c r="G376" s="76">
        <v>836</v>
      </c>
      <c r="H376" s="77">
        <v>81</v>
      </c>
      <c r="I376" s="75" t="s">
        <v>1134</v>
      </c>
    </row>
    <row r="377" spans="1:9" ht="12.6" customHeight="1" x14ac:dyDescent="0.25">
      <c r="A377" s="71">
        <v>337</v>
      </c>
      <c r="B377" s="72" t="s">
        <v>1737</v>
      </c>
      <c r="C377" s="75" t="s">
        <v>1135</v>
      </c>
      <c r="D377" s="74">
        <v>7.3</v>
      </c>
      <c r="E377" s="78" t="s">
        <v>2010</v>
      </c>
      <c r="F377" s="75" t="s">
        <v>16</v>
      </c>
      <c r="G377" s="76">
        <v>4445</v>
      </c>
      <c r="H377" s="77">
        <v>240</v>
      </c>
      <c r="I377" s="75" t="s">
        <v>1135</v>
      </c>
    </row>
    <row r="378" spans="1:9" ht="12.6" customHeight="1" x14ac:dyDescent="0.25">
      <c r="A378" s="71">
        <v>338</v>
      </c>
      <c r="B378" s="72" t="s">
        <v>1737</v>
      </c>
      <c r="C378" s="75" t="s">
        <v>1135</v>
      </c>
      <c r="D378" s="74">
        <v>7.31</v>
      </c>
      <c r="E378" s="72" t="s">
        <v>210</v>
      </c>
      <c r="F378" s="75" t="s">
        <v>16</v>
      </c>
      <c r="G378" s="76">
        <v>6343</v>
      </c>
      <c r="H378" s="77">
        <v>240</v>
      </c>
      <c r="I378" s="75" t="s">
        <v>1135</v>
      </c>
    </row>
    <row r="379" spans="1:9" ht="12.6" customHeight="1" x14ac:dyDescent="0.25">
      <c r="A379" s="71">
        <v>339</v>
      </c>
      <c r="B379" s="72" t="s">
        <v>1737</v>
      </c>
      <c r="C379" s="75" t="s">
        <v>1136</v>
      </c>
      <c r="D379" s="74">
        <v>7.32</v>
      </c>
      <c r="E379" s="72" t="s">
        <v>211</v>
      </c>
      <c r="F379" s="75" t="s">
        <v>16</v>
      </c>
      <c r="G379" s="76">
        <v>2277</v>
      </c>
      <c r="H379" s="77">
        <v>144</v>
      </c>
      <c r="I379" s="75" t="s">
        <v>1136</v>
      </c>
    </row>
    <row r="380" spans="1:9" ht="12.6" customHeight="1" x14ac:dyDescent="0.25">
      <c r="A380" s="71">
        <v>340</v>
      </c>
      <c r="B380" s="72" t="s">
        <v>1737</v>
      </c>
      <c r="C380" s="75" t="s">
        <v>1136</v>
      </c>
      <c r="D380" s="74">
        <v>7.33</v>
      </c>
      <c r="E380" s="78" t="s">
        <v>2011</v>
      </c>
      <c r="F380" s="75" t="s">
        <v>16</v>
      </c>
      <c r="G380" s="76">
        <v>1985</v>
      </c>
      <c r="H380" s="77">
        <v>71</v>
      </c>
      <c r="I380" s="75" t="s">
        <v>1136</v>
      </c>
    </row>
    <row r="381" spans="1:9" ht="12.6" customHeight="1" x14ac:dyDescent="0.25">
      <c r="A381" s="71">
        <v>341</v>
      </c>
      <c r="B381" s="72" t="s">
        <v>1737</v>
      </c>
      <c r="C381" s="75" t="s">
        <v>1136</v>
      </c>
      <c r="D381" s="74">
        <v>7.34</v>
      </c>
      <c r="E381" s="72" t="s">
        <v>212</v>
      </c>
      <c r="F381" s="75" t="s">
        <v>16</v>
      </c>
      <c r="G381" s="76">
        <v>1049</v>
      </c>
      <c r="H381" s="77">
        <v>95</v>
      </c>
      <c r="I381" s="75" t="s">
        <v>1136</v>
      </c>
    </row>
    <row r="382" spans="1:9" ht="12.6" customHeight="1" x14ac:dyDescent="0.25">
      <c r="A382" s="71">
        <v>342</v>
      </c>
      <c r="B382" s="72" t="s">
        <v>1737</v>
      </c>
      <c r="C382" s="75" t="s">
        <v>1137</v>
      </c>
      <c r="D382" s="74">
        <v>7.35</v>
      </c>
      <c r="E382" s="78" t="s">
        <v>2012</v>
      </c>
      <c r="F382" s="75" t="s">
        <v>16</v>
      </c>
      <c r="G382" s="76">
        <v>3747</v>
      </c>
      <c r="H382" s="77">
        <v>112</v>
      </c>
      <c r="I382" s="75" t="s">
        <v>1137</v>
      </c>
    </row>
    <row r="383" spans="1:9" ht="12.6" customHeight="1" x14ac:dyDescent="0.25">
      <c r="A383" s="71">
        <v>343</v>
      </c>
      <c r="B383" s="72" t="s">
        <v>1737</v>
      </c>
      <c r="C383" s="75" t="s">
        <v>1137</v>
      </c>
      <c r="D383" s="74">
        <v>7.36</v>
      </c>
      <c r="E383" s="78" t="s">
        <v>2013</v>
      </c>
      <c r="F383" s="75" t="s">
        <v>16</v>
      </c>
      <c r="G383" s="76">
        <v>3550</v>
      </c>
      <c r="H383" s="77">
        <v>112</v>
      </c>
      <c r="I383" s="75" t="s">
        <v>1137</v>
      </c>
    </row>
    <row r="384" spans="1:9" ht="12.6" customHeight="1" x14ac:dyDescent="0.25">
      <c r="A384" s="71">
        <v>344</v>
      </c>
      <c r="B384" s="72" t="s">
        <v>1737</v>
      </c>
      <c r="C384" s="75" t="s">
        <v>1137</v>
      </c>
      <c r="D384" s="74">
        <v>7.37</v>
      </c>
      <c r="E384" s="78" t="s">
        <v>2014</v>
      </c>
      <c r="F384" s="75" t="s">
        <v>16</v>
      </c>
      <c r="G384" s="76">
        <v>3570</v>
      </c>
      <c r="H384" s="77">
        <v>112</v>
      </c>
      <c r="I384" s="75" t="s">
        <v>1137</v>
      </c>
    </row>
    <row r="385" spans="1:9" ht="12.6" customHeight="1" x14ac:dyDescent="0.25">
      <c r="A385" s="71">
        <v>345</v>
      </c>
      <c r="B385" s="72" t="s">
        <v>1738</v>
      </c>
      <c r="C385" s="75" t="s">
        <v>1138</v>
      </c>
      <c r="D385" s="74">
        <v>8.01</v>
      </c>
      <c r="E385" s="72" t="s">
        <v>213</v>
      </c>
      <c r="F385" s="75" t="s">
        <v>17</v>
      </c>
      <c r="G385" s="76">
        <v>68</v>
      </c>
      <c r="H385" s="77">
        <v>67</v>
      </c>
      <c r="I385" s="75" t="s">
        <v>1143</v>
      </c>
    </row>
    <row r="386" spans="1:9" ht="12.6" customHeight="1" x14ac:dyDescent="0.25">
      <c r="A386" s="71">
        <v>346</v>
      </c>
      <c r="B386" s="72" t="s">
        <v>1738</v>
      </c>
      <c r="C386" s="75" t="s">
        <v>1138</v>
      </c>
      <c r="D386" s="74">
        <v>8.02</v>
      </c>
      <c r="E386" s="78" t="s">
        <v>2015</v>
      </c>
      <c r="F386" s="75" t="s">
        <v>17</v>
      </c>
      <c r="G386" s="76">
        <v>87</v>
      </c>
      <c r="H386" s="77">
        <v>58</v>
      </c>
      <c r="I386" s="75" t="s">
        <v>1143</v>
      </c>
    </row>
    <row r="387" spans="1:9" ht="12.6" customHeight="1" x14ac:dyDescent="0.25">
      <c r="A387" s="71">
        <v>347</v>
      </c>
      <c r="B387" s="72" t="s">
        <v>1738</v>
      </c>
      <c r="C387" s="75" t="s">
        <v>1139</v>
      </c>
      <c r="D387" s="74">
        <v>8.0299999999999994</v>
      </c>
      <c r="E387" s="78" t="s">
        <v>2016</v>
      </c>
      <c r="F387" s="75" t="s">
        <v>5</v>
      </c>
      <c r="G387" s="76">
        <v>185</v>
      </c>
      <c r="H387" s="77">
        <v>121</v>
      </c>
      <c r="I387" s="75" t="s">
        <v>1139</v>
      </c>
    </row>
    <row r="388" spans="1:9" ht="12.6" customHeight="1" x14ac:dyDescent="0.25">
      <c r="A388" s="71">
        <v>348</v>
      </c>
      <c r="B388" s="72" t="s">
        <v>1738</v>
      </c>
      <c r="C388" s="75" t="s">
        <v>1140</v>
      </c>
      <c r="D388" s="74">
        <v>8.0399999999999991</v>
      </c>
      <c r="E388" s="72" t="s">
        <v>214</v>
      </c>
      <c r="F388" s="75" t="s">
        <v>17</v>
      </c>
      <c r="G388" s="76">
        <v>47</v>
      </c>
      <c r="H388" s="77">
        <v>16</v>
      </c>
      <c r="I388" s="75" t="s">
        <v>1140</v>
      </c>
    </row>
    <row r="389" spans="1:9" ht="12.6" customHeight="1" x14ac:dyDescent="0.25">
      <c r="A389" s="71">
        <v>349</v>
      </c>
      <c r="B389" s="72" t="s">
        <v>1738</v>
      </c>
      <c r="C389" s="75" t="s">
        <v>1140</v>
      </c>
      <c r="D389" s="74">
        <v>8.0500000000000007</v>
      </c>
      <c r="E389" s="78" t="s">
        <v>2017</v>
      </c>
      <c r="F389" s="75" t="s">
        <v>17</v>
      </c>
      <c r="G389" s="76">
        <v>20</v>
      </c>
      <c r="H389" s="77">
        <v>15</v>
      </c>
      <c r="I389" s="75" t="s">
        <v>1140</v>
      </c>
    </row>
    <row r="390" spans="1:9" ht="12.6" customHeight="1" x14ac:dyDescent="0.25">
      <c r="A390" s="71">
        <v>350</v>
      </c>
      <c r="B390" s="72" t="s">
        <v>1738</v>
      </c>
      <c r="C390" s="75" t="s">
        <v>1141</v>
      </c>
      <c r="D390" s="74">
        <v>8.06</v>
      </c>
      <c r="E390" s="72" t="s">
        <v>215</v>
      </c>
      <c r="F390" s="75" t="s">
        <v>5</v>
      </c>
      <c r="G390" s="76">
        <v>6637</v>
      </c>
      <c r="H390" s="77">
        <v>125</v>
      </c>
      <c r="I390" s="75" t="s">
        <v>1141</v>
      </c>
    </row>
    <row r="391" spans="1:9" ht="12.6" customHeight="1" x14ac:dyDescent="0.25">
      <c r="A391" s="71">
        <v>351</v>
      </c>
      <c r="B391" s="72" t="s">
        <v>1738</v>
      </c>
      <c r="C391" s="75" t="s">
        <v>1138</v>
      </c>
      <c r="D391" s="74">
        <v>8.07</v>
      </c>
      <c r="E391" s="78" t="s">
        <v>2018</v>
      </c>
      <c r="F391" s="75" t="s">
        <v>17</v>
      </c>
      <c r="G391" s="76">
        <v>227</v>
      </c>
      <c r="H391" s="77">
        <v>7</v>
      </c>
      <c r="I391" s="79" t="s">
        <v>2019</v>
      </c>
    </row>
    <row r="392" spans="1:9" ht="12.6" customHeight="1" x14ac:dyDescent="0.25">
      <c r="A392" s="71">
        <v>352</v>
      </c>
      <c r="B392" s="72" t="s">
        <v>1738</v>
      </c>
      <c r="C392" s="75" t="s">
        <v>1141</v>
      </c>
      <c r="D392" s="74">
        <v>8.08</v>
      </c>
      <c r="E392" s="72" t="s">
        <v>216</v>
      </c>
      <c r="F392" s="75" t="s">
        <v>17</v>
      </c>
      <c r="G392" s="76">
        <v>326</v>
      </c>
      <c r="H392" s="77">
        <v>63</v>
      </c>
      <c r="I392" s="75" t="s">
        <v>1141</v>
      </c>
    </row>
    <row r="393" spans="1:9" ht="12.6" customHeight="1" x14ac:dyDescent="0.25">
      <c r="A393" s="71">
        <v>353</v>
      </c>
      <c r="B393" s="72" t="s">
        <v>1738</v>
      </c>
      <c r="C393" s="75" t="s">
        <v>1138</v>
      </c>
      <c r="D393" s="74">
        <v>8.09</v>
      </c>
      <c r="E393" s="72" t="s">
        <v>217</v>
      </c>
      <c r="F393" s="75" t="s">
        <v>17</v>
      </c>
      <c r="G393" s="76">
        <v>100</v>
      </c>
      <c r="H393" s="77">
        <v>17</v>
      </c>
      <c r="I393" s="75" t="s">
        <v>1143</v>
      </c>
    </row>
    <row r="394" spans="1:9" ht="12.6" customHeight="1" x14ac:dyDescent="0.25">
      <c r="A394" s="71">
        <v>354</v>
      </c>
      <c r="B394" s="72" t="s">
        <v>1738</v>
      </c>
      <c r="C394" s="75" t="s">
        <v>1138</v>
      </c>
      <c r="D394" s="74">
        <v>8.1</v>
      </c>
      <c r="E394" s="78" t="s">
        <v>2020</v>
      </c>
      <c r="F394" s="75" t="s">
        <v>17</v>
      </c>
      <c r="G394" s="76">
        <v>104</v>
      </c>
      <c r="H394" s="77">
        <v>13</v>
      </c>
      <c r="I394" s="75" t="s">
        <v>1143</v>
      </c>
    </row>
    <row r="395" spans="1:9" ht="12.6" customHeight="1" x14ac:dyDescent="0.25">
      <c r="A395" s="71">
        <v>355</v>
      </c>
      <c r="B395" s="72" t="s">
        <v>1738</v>
      </c>
      <c r="C395" s="75" t="s">
        <v>1138</v>
      </c>
      <c r="D395" s="74">
        <v>8.11</v>
      </c>
      <c r="E395" s="78" t="s">
        <v>2021</v>
      </c>
      <c r="F395" s="75" t="s">
        <v>17</v>
      </c>
      <c r="G395" s="76">
        <v>235</v>
      </c>
      <c r="H395" s="77">
        <v>54</v>
      </c>
      <c r="I395" s="79" t="s">
        <v>2019</v>
      </c>
    </row>
    <row r="396" spans="1:9" ht="12.6" customHeight="1" x14ac:dyDescent="0.25">
      <c r="A396" s="71">
        <v>356</v>
      </c>
      <c r="B396" s="72" t="s">
        <v>1738</v>
      </c>
      <c r="C396" s="75" t="s">
        <v>1138</v>
      </c>
      <c r="D396" s="74">
        <v>8.1199999999999992</v>
      </c>
      <c r="E396" s="78" t="s">
        <v>2022</v>
      </c>
      <c r="F396" s="75" t="s">
        <v>16</v>
      </c>
      <c r="G396" s="76">
        <v>17</v>
      </c>
      <c r="H396" s="77">
        <v>17</v>
      </c>
      <c r="I396" s="79" t="s">
        <v>2019</v>
      </c>
    </row>
    <row r="397" spans="1:9" ht="12.6" customHeight="1" x14ac:dyDescent="0.25">
      <c r="A397" s="71">
        <v>357</v>
      </c>
      <c r="B397" s="72" t="s">
        <v>1738</v>
      </c>
      <c r="C397" s="75" t="s">
        <v>1138</v>
      </c>
      <c r="D397" s="74">
        <v>8.1300000000000008</v>
      </c>
      <c r="E397" s="78" t="s">
        <v>2023</v>
      </c>
      <c r="F397" s="75" t="s">
        <v>3</v>
      </c>
      <c r="G397" s="76">
        <v>2306</v>
      </c>
      <c r="H397" s="77">
        <v>1096</v>
      </c>
      <c r="I397" s="79" t="s">
        <v>2019</v>
      </c>
    </row>
    <row r="398" spans="1:9" ht="12.6" customHeight="1" x14ac:dyDescent="0.25">
      <c r="A398" s="71">
        <v>358</v>
      </c>
      <c r="B398" s="72" t="s">
        <v>1738</v>
      </c>
      <c r="C398" s="75" t="s">
        <v>1138</v>
      </c>
      <c r="D398" s="74">
        <v>8.14</v>
      </c>
      <c r="E398" s="78" t="s">
        <v>2024</v>
      </c>
      <c r="F398" s="75" t="s">
        <v>7</v>
      </c>
      <c r="G398" s="76">
        <v>4506</v>
      </c>
      <c r="H398" s="77">
        <v>2916</v>
      </c>
      <c r="I398" s="79" t="s">
        <v>2019</v>
      </c>
    </row>
    <row r="399" spans="1:9" ht="12.6" customHeight="1" x14ac:dyDescent="0.25">
      <c r="A399" s="71">
        <v>359</v>
      </c>
      <c r="B399" s="72" t="s">
        <v>1738</v>
      </c>
      <c r="C399" s="75" t="s">
        <v>1138</v>
      </c>
      <c r="D399" s="74">
        <v>8.15</v>
      </c>
      <c r="E399" s="72" t="s">
        <v>218</v>
      </c>
      <c r="F399" s="75" t="s">
        <v>7</v>
      </c>
      <c r="G399" s="76">
        <v>1021</v>
      </c>
      <c r="H399" s="77">
        <v>707</v>
      </c>
      <c r="I399" s="75" t="s">
        <v>1143</v>
      </c>
    </row>
    <row r="400" spans="1:9" ht="12.6" customHeight="1" x14ac:dyDescent="0.25">
      <c r="A400" s="71">
        <v>360</v>
      </c>
      <c r="B400" s="72" t="s">
        <v>1738</v>
      </c>
      <c r="C400" s="75" t="s">
        <v>1138</v>
      </c>
      <c r="D400" s="74">
        <v>8.16</v>
      </c>
      <c r="E400" s="78" t="s">
        <v>2025</v>
      </c>
      <c r="F400" s="75" t="s">
        <v>3</v>
      </c>
      <c r="G400" s="76">
        <v>239</v>
      </c>
      <c r="H400" s="77">
        <v>175</v>
      </c>
      <c r="I400" s="79" t="s">
        <v>2019</v>
      </c>
    </row>
    <row r="401" spans="1:9" ht="12.6" customHeight="1" x14ac:dyDescent="0.25">
      <c r="A401" s="71">
        <v>361</v>
      </c>
      <c r="B401" s="72" t="s">
        <v>1738</v>
      </c>
      <c r="C401" s="75" t="s">
        <v>1138</v>
      </c>
      <c r="D401" s="74">
        <v>8.17</v>
      </c>
      <c r="E401" s="78" t="s">
        <v>2026</v>
      </c>
      <c r="F401" s="75" t="s">
        <v>17</v>
      </c>
      <c r="G401" s="76">
        <v>8</v>
      </c>
      <c r="H401" s="77">
        <v>8</v>
      </c>
      <c r="I401" s="79" t="s">
        <v>2019</v>
      </c>
    </row>
    <row r="402" spans="1:9" ht="12.6" customHeight="1" x14ac:dyDescent="0.25">
      <c r="A402" s="71">
        <v>362</v>
      </c>
      <c r="B402" s="72" t="s">
        <v>1738</v>
      </c>
      <c r="C402" s="75" t="s">
        <v>1138</v>
      </c>
      <c r="D402" s="74">
        <v>8.18</v>
      </c>
      <c r="E402" s="78" t="s">
        <v>2027</v>
      </c>
      <c r="F402" s="75" t="s">
        <v>7</v>
      </c>
      <c r="G402" s="76">
        <v>1012</v>
      </c>
      <c r="H402" s="77">
        <v>446</v>
      </c>
      <c r="I402" s="79" t="s">
        <v>2019</v>
      </c>
    </row>
    <row r="403" spans="1:9" ht="12.6" customHeight="1" x14ac:dyDescent="0.25">
      <c r="A403" s="71">
        <v>363</v>
      </c>
      <c r="B403" s="72" t="s">
        <v>1738</v>
      </c>
      <c r="C403" s="75" t="s">
        <v>1138</v>
      </c>
      <c r="D403" s="74">
        <v>8.19</v>
      </c>
      <c r="E403" s="72" t="s">
        <v>219</v>
      </c>
      <c r="F403" s="75" t="s">
        <v>16</v>
      </c>
      <c r="G403" s="76">
        <v>405</v>
      </c>
      <c r="H403" s="77">
        <v>224</v>
      </c>
      <c r="I403" s="79" t="s">
        <v>2019</v>
      </c>
    </row>
    <row r="404" spans="1:9" ht="12.6" customHeight="1" x14ac:dyDescent="0.25">
      <c r="A404" s="71">
        <v>364</v>
      </c>
      <c r="B404" s="72" t="s">
        <v>1738</v>
      </c>
      <c r="C404" s="75" t="s">
        <v>1138</v>
      </c>
      <c r="D404" s="74">
        <v>8.1999999999999993</v>
      </c>
      <c r="E404" s="72" t="s">
        <v>220</v>
      </c>
      <c r="F404" s="75" t="s">
        <v>16</v>
      </c>
      <c r="G404" s="76">
        <v>773</v>
      </c>
      <c r="H404" s="77">
        <v>323</v>
      </c>
      <c r="I404" s="79" t="s">
        <v>2019</v>
      </c>
    </row>
    <row r="405" spans="1:9" ht="12.6" customHeight="1" x14ac:dyDescent="0.25">
      <c r="A405" s="71">
        <v>365</v>
      </c>
      <c r="B405" s="72" t="s">
        <v>1738</v>
      </c>
      <c r="C405" s="75" t="s">
        <v>1138</v>
      </c>
      <c r="D405" s="74">
        <v>8.2100000000000009</v>
      </c>
      <c r="E405" s="78" t="s">
        <v>2028</v>
      </c>
      <c r="F405" s="75" t="s">
        <v>16</v>
      </c>
      <c r="G405" s="76">
        <v>477</v>
      </c>
      <c r="H405" s="77">
        <v>371</v>
      </c>
      <c r="I405" s="79" t="s">
        <v>2019</v>
      </c>
    </row>
    <row r="406" spans="1:9" ht="12.6" customHeight="1" x14ac:dyDescent="0.25">
      <c r="A406" s="71">
        <v>366</v>
      </c>
      <c r="B406" s="72" t="s">
        <v>1738</v>
      </c>
      <c r="C406" s="75" t="s">
        <v>1138</v>
      </c>
      <c r="D406" s="74">
        <v>8.2200000000000006</v>
      </c>
      <c r="E406" s="78" t="s">
        <v>2029</v>
      </c>
      <c r="F406" s="75" t="s">
        <v>17</v>
      </c>
      <c r="G406" s="76">
        <v>23</v>
      </c>
      <c r="H406" s="77">
        <v>15</v>
      </c>
      <c r="I406" s="79" t="s">
        <v>2019</v>
      </c>
    </row>
    <row r="407" spans="1:9" ht="12.6" customHeight="1" x14ac:dyDescent="0.25">
      <c r="A407" s="71">
        <v>367</v>
      </c>
      <c r="B407" s="72" t="s">
        <v>1738</v>
      </c>
      <c r="C407" s="75" t="s">
        <v>1138</v>
      </c>
      <c r="D407" s="74">
        <v>8.23</v>
      </c>
      <c r="E407" s="78" t="s">
        <v>2030</v>
      </c>
      <c r="F407" s="75" t="s">
        <v>17</v>
      </c>
      <c r="G407" s="76">
        <v>9</v>
      </c>
      <c r="H407" s="77">
        <v>0</v>
      </c>
      <c r="I407" s="75" t="s">
        <v>1143</v>
      </c>
    </row>
    <row r="408" spans="1:9" ht="12.6" customHeight="1" x14ac:dyDescent="0.25">
      <c r="A408" s="71">
        <v>368</v>
      </c>
      <c r="B408" s="72" t="s">
        <v>1738</v>
      </c>
      <c r="C408" s="75" t="s">
        <v>1130</v>
      </c>
      <c r="D408" s="74">
        <v>8.24</v>
      </c>
      <c r="E408" s="72" t="s">
        <v>221</v>
      </c>
      <c r="F408" s="75" t="s">
        <v>17</v>
      </c>
      <c r="G408" s="76">
        <v>932</v>
      </c>
      <c r="H408" s="77">
        <v>45</v>
      </c>
      <c r="I408" s="75" t="s">
        <v>1143</v>
      </c>
    </row>
    <row r="409" spans="1:9" ht="12.6" customHeight="1" x14ac:dyDescent="0.25">
      <c r="A409" s="71">
        <v>369</v>
      </c>
      <c r="B409" s="72" t="s">
        <v>1738</v>
      </c>
      <c r="C409" s="75" t="s">
        <v>1142</v>
      </c>
      <c r="D409" s="74">
        <v>8.25</v>
      </c>
      <c r="E409" s="72" t="s">
        <v>222</v>
      </c>
      <c r="F409" s="75" t="s">
        <v>17</v>
      </c>
      <c r="G409" s="76">
        <v>100</v>
      </c>
      <c r="H409" s="77">
        <v>14</v>
      </c>
      <c r="I409" s="75" t="s">
        <v>1143</v>
      </c>
    </row>
    <row r="410" spans="1:9" ht="12.6" customHeight="1" x14ac:dyDescent="0.25">
      <c r="A410" s="71">
        <v>370</v>
      </c>
      <c r="B410" s="72" t="s">
        <v>1738</v>
      </c>
      <c r="C410" s="75" t="s">
        <v>1142</v>
      </c>
      <c r="D410" s="74">
        <v>8.26</v>
      </c>
      <c r="E410" s="72" t="s">
        <v>223</v>
      </c>
      <c r="F410" s="75" t="s">
        <v>17</v>
      </c>
      <c r="G410" s="76">
        <v>94</v>
      </c>
      <c r="H410" s="77">
        <v>4</v>
      </c>
      <c r="I410" s="75" t="s">
        <v>1143</v>
      </c>
    </row>
    <row r="411" spans="1:9" ht="12.6" customHeight="1" x14ac:dyDescent="0.25">
      <c r="A411" s="71">
        <v>371</v>
      </c>
      <c r="B411" s="72" t="s">
        <v>1738</v>
      </c>
      <c r="C411" s="75" t="s">
        <v>1129</v>
      </c>
      <c r="D411" s="74">
        <v>8.27</v>
      </c>
      <c r="E411" s="78" t="s">
        <v>2031</v>
      </c>
      <c r="F411" s="75" t="s">
        <v>16</v>
      </c>
      <c r="G411" s="76">
        <v>295</v>
      </c>
      <c r="H411" s="77">
        <v>47</v>
      </c>
      <c r="I411" s="75" t="s">
        <v>1143</v>
      </c>
    </row>
    <row r="412" spans="1:9" ht="12.6" customHeight="1" x14ac:dyDescent="0.25">
      <c r="A412" s="71">
        <v>372</v>
      </c>
      <c r="B412" s="72" t="s">
        <v>1738</v>
      </c>
      <c r="C412" s="75" t="s">
        <v>1143</v>
      </c>
      <c r="D412" s="74">
        <v>8.2799999999999994</v>
      </c>
      <c r="E412" s="72" t="s">
        <v>224</v>
      </c>
      <c r="F412" s="75" t="s">
        <v>17</v>
      </c>
      <c r="G412" s="76">
        <v>502</v>
      </c>
      <c r="H412" s="77">
        <v>97</v>
      </c>
      <c r="I412" s="79"/>
    </row>
    <row r="413" spans="1:9" ht="12.6" customHeight="1" x14ac:dyDescent="0.25">
      <c r="A413" s="71">
        <v>373</v>
      </c>
      <c r="B413" s="72" t="s">
        <v>1738</v>
      </c>
      <c r="C413" s="75" t="s">
        <v>1143</v>
      </c>
      <c r="D413" s="74">
        <v>8.2899999999999991</v>
      </c>
      <c r="E413" s="78" t="s">
        <v>2032</v>
      </c>
      <c r="F413" s="75" t="s">
        <v>3</v>
      </c>
      <c r="G413" s="76">
        <v>402</v>
      </c>
      <c r="H413" s="77">
        <v>97</v>
      </c>
      <c r="I413" s="79"/>
    </row>
    <row r="414" spans="1:9" ht="12.6" customHeight="1" x14ac:dyDescent="0.25">
      <c r="A414" s="71">
        <v>374</v>
      </c>
      <c r="B414" s="72" t="s">
        <v>1738</v>
      </c>
      <c r="C414" s="75" t="s">
        <v>1143</v>
      </c>
      <c r="D414" s="80">
        <v>8.3000000000000007</v>
      </c>
      <c r="E414" s="72" t="s">
        <v>225</v>
      </c>
      <c r="F414" s="75" t="s">
        <v>3</v>
      </c>
      <c r="G414" s="76">
        <v>226</v>
      </c>
      <c r="H414" s="77">
        <v>4</v>
      </c>
      <c r="I414" s="79"/>
    </row>
    <row r="415" spans="1:9" ht="12.6" customHeight="1" x14ac:dyDescent="0.25">
      <c r="A415" s="71">
        <v>375</v>
      </c>
      <c r="B415" s="72" t="s">
        <v>1738</v>
      </c>
      <c r="C415" s="75" t="s">
        <v>1143</v>
      </c>
      <c r="D415" s="74">
        <v>8.31</v>
      </c>
      <c r="E415" s="78" t="s">
        <v>2033</v>
      </c>
      <c r="F415" s="75" t="s">
        <v>3</v>
      </c>
      <c r="G415" s="76">
        <v>181</v>
      </c>
      <c r="H415" s="77">
        <v>3</v>
      </c>
      <c r="I415" s="79"/>
    </row>
    <row r="416" spans="1:9" ht="12.6" customHeight="1" x14ac:dyDescent="0.25">
      <c r="A416" s="71">
        <v>376</v>
      </c>
      <c r="B416" s="72" t="s">
        <v>1738</v>
      </c>
      <c r="C416" s="75" t="s">
        <v>1144</v>
      </c>
      <c r="D416" s="74">
        <v>8.32</v>
      </c>
      <c r="E416" s="78" t="s">
        <v>2034</v>
      </c>
      <c r="F416" s="75" t="s">
        <v>226</v>
      </c>
      <c r="G416" s="76">
        <v>555</v>
      </c>
      <c r="H416" s="77">
        <v>114</v>
      </c>
      <c r="I416" s="75" t="s">
        <v>1143</v>
      </c>
    </row>
    <row r="417" spans="1:9" ht="12.6" customHeight="1" x14ac:dyDescent="0.25">
      <c r="A417" s="71">
        <v>377</v>
      </c>
      <c r="B417" s="72" t="s">
        <v>1738</v>
      </c>
      <c r="C417" s="75" t="s">
        <v>1145</v>
      </c>
      <c r="D417" s="74">
        <v>8.33</v>
      </c>
      <c r="E417" s="78" t="s">
        <v>2035</v>
      </c>
      <c r="F417" s="75" t="s">
        <v>226</v>
      </c>
      <c r="G417" s="76">
        <v>447</v>
      </c>
      <c r="H417" s="77">
        <v>114</v>
      </c>
      <c r="I417" s="75" t="s">
        <v>1143</v>
      </c>
    </row>
    <row r="418" spans="1:9" ht="12.6" customHeight="1" x14ac:dyDescent="0.25">
      <c r="A418" s="71">
        <v>378</v>
      </c>
      <c r="B418" s="72" t="s">
        <v>1738</v>
      </c>
      <c r="C418" s="75" t="s">
        <v>1107</v>
      </c>
      <c r="D418" s="74">
        <v>8.34</v>
      </c>
      <c r="E418" s="78" t="s">
        <v>2036</v>
      </c>
      <c r="F418" s="75" t="s">
        <v>226</v>
      </c>
      <c r="G418" s="76">
        <v>270</v>
      </c>
      <c r="H418" s="77">
        <v>5</v>
      </c>
      <c r="I418" s="75" t="s">
        <v>1143</v>
      </c>
    </row>
    <row r="419" spans="1:9" ht="12.6" customHeight="1" x14ac:dyDescent="0.25">
      <c r="A419" s="71">
        <v>379</v>
      </c>
      <c r="B419" s="72" t="s">
        <v>1738</v>
      </c>
      <c r="C419" s="75" t="s">
        <v>1107</v>
      </c>
      <c r="D419" s="74">
        <v>8.35</v>
      </c>
      <c r="E419" s="78" t="s">
        <v>2037</v>
      </c>
      <c r="F419" s="75" t="s">
        <v>226</v>
      </c>
      <c r="G419" s="76">
        <v>212</v>
      </c>
      <c r="H419" s="77">
        <v>4</v>
      </c>
      <c r="I419" s="75" t="s">
        <v>1143</v>
      </c>
    </row>
    <row r="420" spans="1:9" ht="12.6" customHeight="1" x14ac:dyDescent="0.25">
      <c r="A420" s="71">
        <v>380</v>
      </c>
      <c r="B420" s="78" t="s">
        <v>2038</v>
      </c>
      <c r="C420" s="75" t="s">
        <v>1146</v>
      </c>
      <c r="D420" s="74">
        <v>11.01</v>
      </c>
      <c r="E420" s="78" t="s">
        <v>2039</v>
      </c>
      <c r="F420" s="75" t="s">
        <v>227</v>
      </c>
      <c r="G420" s="76">
        <v>1621</v>
      </c>
      <c r="H420" s="77">
        <v>417</v>
      </c>
      <c r="I420" s="75" t="s">
        <v>1481</v>
      </c>
    </row>
    <row r="421" spans="1:9" ht="12.6" customHeight="1" x14ac:dyDescent="0.25">
      <c r="A421" s="71">
        <v>381</v>
      </c>
      <c r="B421" s="72" t="s">
        <v>1739</v>
      </c>
      <c r="C421" s="75" t="s">
        <v>1147</v>
      </c>
      <c r="D421" s="74">
        <v>11.02</v>
      </c>
      <c r="E421" s="78" t="s">
        <v>2040</v>
      </c>
      <c r="F421" s="75" t="s">
        <v>227</v>
      </c>
      <c r="G421" s="76">
        <v>6207</v>
      </c>
      <c r="H421" s="77">
        <v>417</v>
      </c>
      <c r="I421" s="75" t="s">
        <v>1482</v>
      </c>
    </row>
    <row r="422" spans="1:9" ht="12.6" customHeight="1" x14ac:dyDescent="0.25">
      <c r="A422" s="71">
        <v>382</v>
      </c>
      <c r="B422" s="72" t="s">
        <v>1739</v>
      </c>
      <c r="C422" s="73"/>
      <c r="D422" s="74">
        <v>11.03</v>
      </c>
      <c r="E422" s="78" t="s">
        <v>2041</v>
      </c>
      <c r="F422" s="73"/>
      <c r="G422" s="76">
        <v>5570</v>
      </c>
      <c r="H422" s="77">
        <v>1448</v>
      </c>
      <c r="I422" s="73"/>
    </row>
    <row r="423" spans="1:9" ht="12.6" customHeight="1" x14ac:dyDescent="0.25">
      <c r="A423" s="71">
        <v>383</v>
      </c>
      <c r="B423" s="72" t="s">
        <v>1739</v>
      </c>
      <c r="C423" s="75" t="s">
        <v>1148</v>
      </c>
      <c r="D423" s="74">
        <v>11.04</v>
      </c>
      <c r="E423" s="78" t="s">
        <v>2042</v>
      </c>
      <c r="F423" s="75" t="s">
        <v>227</v>
      </c>
      <c r="G423" s="76">
        <v>5780</v>
      </c>
      <c r="H423" s="77">
        <v>1448</v>
      </c>
      <c r="I423" s="75" t="s">
        <v>1483</v>
      </c>
    </row>
    <row r="424" spans="1:9" ht="12.6" customHeight="1" x14ac:dyDescent="0.25">
      <c r="A424" s="71">
        <v>384</v>
      </c>
      <c r="B424" s="72" t="s">
        <v>1739</v>
      </c>
      <c r="C424" s="75" t="s">
        <v>1149</v>
      </c>
      <c r="D424" s="74">
        <v>11.06</v>
      </c>
      <c r="E424" s="78" t="s">
        <v>2043</v>
      </c>
      <c r="F424" s="75" t="s">
        <v>135</v>
      </c>
      <c r="G424" s="76">
        <v>2197</v>
      </c>
      <c r="H424" s="77">
        <v>926</v>
      </c>
      <c r="I424" s="75" t="s">
        <v>1484</v>
      </c>
    </row>
    <row r="425" spans="1:9" ht="12.6" customHeight="1" x14ac:dyDescent="0.25">
      <c r="A425" s="71">
        <v>385</v>
      </c>
      <c r="B425" s="72" t="s">
        <v>1739</v>
      </c>
      <c r="C425" s="75" t="s">
        <v>1150</v>
      </c>
      <c r="D425" s="74">
        <v>11.07</v>
      </c>
      <c r="E425" s="72" t="s">
        <v>228</v>
      </c>
      <c r="F425" s="75" t="s">
        <v>227</v>
      </c>
      <c r="G425" s="76">
        <v>5486</v>
      </c>
      <c r="H425" s="77">
        <v>2045</v>
      </c>
      <c r="I425" s="75" t="s">
        <v>1485</v>
      </c>
    </row>
    <row r="426" spans="1:9" ht="12.6" customHeight="1" x14ac:dyDescent="0.25">
      <c r="A426" s="71">
        <v>386</v>
      </c>
      <c r="B426" s="72" t="s">
        <v>1739</v>
      </c>
      <c r="C426" s="75" t="s">
        <v>1151</v>
      </c>
      <c r="D426" s="74">
        <v>11.08</v>
      </c>
      <c r="E426" s="72" t="s">
        <v>229</v>
      </c>
      <c r="F426" s="75" t="s">
        <v>16</v>
      </c>
      <c r="G426" s="76">
        <v>1927</v>
      </c>
      <c r="H426" s="77">
        <v>2045</v>
      </c>
      <c r="I426" s="75" t="s">
        <v>1486</v>
      </c>
    </row>
    <row r="427" spans="1:9" ht="12.6" customHeight="1" x14ac:dyDescent="0.25">
      <c r="A427" s="71">
        <v>387</v>
      </c>
      <c r="B427" s="72" t="s">
        <v>1739</v>
      </c>
      <c r="C427" s="75" t="s">
        <v>1151</v>
      </c>
      <c r="D427" s="74">
        <v>11.09</v>
      </c>
      <c r="E427" s="72" t="s">
        <v>230</v>
      </c>
      <c r="F427" s="75" t="s">
        <v>16</v>
      </c>
      <c r="G427" s="76">
        <v>2678</v>
      </c>
      <c r="H427" s="77">
        <v>407</v>
      </c>
      <c r="I427" s="75" t="s">
        <v>1486</v>
      </c>
    </row>
    <row r="428" spans="1:9" ht="12.6" customHeight="1" x14ac:dyDescent="0.25">
      <c r="A428" s="71">
        <v>388</v>
      </c>
      <c r="B428" s="72" t="s">
        <v>1739</v>
      </c>
      <c r="C428" s="75" t="s">
        <v>1151</v>
      </c>
      <c r="D428" s="74">
        <v>11.1</v>
      </c>
      <c r="E428" s="72" t="s">
        <v>231</v>
      </c>
      <c r="F428" s="75" t="s">
        <v>16</v>
      </c>
      <c r="G428" s="76">
        <v>4078</v>
      </c>
      <c r="H428" s="77">
        <v>407</v>
      </c>
      <c r="I428" s="75" t="s">
        <v>1486</v>
      </c>
    </row>
    <row r="429" spans="1:9" ht="12.6" customHeight="1" x14ac:dyDescent="0.25">
      <c r="A429" s="71">
        <v>389</v>
      </c>
      <c r="B429" s="72" t="s">
        <v>1739</v>
      </c>
      <c r="C429" s="75" t="s">
        <v>1151</v>
      </c>
      <c r="D429" s="74">
        <v>11.11</v>
      </c>
      <c r="E429" s="72" t="s">
        <v>232</v>
      </c>
      <c r="F429" s="75" t="s">
        <v>16</v>
      </c>
      <c r="G429" s="76">
        <v>4790</v>
      </c>
      <c r="H429" s="77">
        <v>407</v>
      </c>
      <c r="I429" s="75" t="s">
        <v>1486</v>
      </c>
    </row>
    <row r="430" spans="1:9" ht="12.6" customHeight="1" x14ac:dyDescent="0.25">
      <c r="A430" s="71">
        <v>390</v>
      </c>
      <c r="B430" s="72" t="s">
        <v>1739</v>
      </c>
      <c r="C430" s="75" t="s">
        <v>1151</v>
      </c>
      <c r="D430" s="74">
        <v>11.12</v>
      </c>
      <c r="E430" s="72" t="s">
        <v>233</v>
      </c>
      <c r="F430" s="75" t="s">
        <v>16</v>
      </c>
      <c r="G430" s="76">
        <v>5378</v>
      </c>
      <c r="H430" s="77">
        <v>407</v>
      </c>
      <c r="I430" s="75" t="s">
        <v>1486</v>
      </c>
    </row>
    <row r="431" spans="1:9" ht="12.6" customHeight="1" x14ac:dyDescent="0.25">
      <c r="A431" s="71">
        <v>391</v>
      </c>
      <c r="B431" s="72" t="s">
        <v>1739</v>
      </c>
      <c r="C431" s="75" t="s">
        <v>1151</v>
      </c>
      <c r="D431" s="74">
        <v>11.13</v>
      </c>
      <c r="E431" s="72" t="s">
        <v>234</v>
      </c>
      <c r="F431" s="75" t="s">
        <v>16</v>
      </c>
      <c r="G431" s="76">
        <v>7561</v>
      </c>
      <c r="H431" s="77">
        <v>407</v>
      </c>
      <c r="I431" s="75" t="s">
        <v>1486</v>
      </c>
    </row>
    <row r="432" spans="1:9" ht="12.6" customHeight="1" x14ac:dyDescent="0.25">
      <c r="A432" s="71">
        <v>392</v>
      </c>
      <c r="B432" s="78" t="s">
        <v>2038</v>
      </c>
      <c r="C432" s="75" t="s">
        <v>1151</v>
      </c>
      <c r="D432" s="74">
        <v>11.14</v>
      </c>
      <c r="E432" s="78" t="s">
        <v>2044</v>
      </c>
      <c r="F432" s="75" t="s">
        <v>16</v>
      </c>
      <c r="G432" s="76">
        <v>4750</v>
      </c>
      <c r="H432" s="77">
        <v>685</v>
      </c>
      <c r="I432" s="75" t="s">
        <v>1486</v>
      </c>
    </row>
    <row r="433" spans="1:9" ht="12.6" customHeight="1" x14ac:dyDescent="0.25">
      <c r="A433" s="71">
        <v>393</v>
      </c>
      <c r="B433" s="78" t="s">
        <v>2038</v>
      </c>
      <c r="C433" s="75" t="s">
        <v>1151</v>
      </c>
      <c r="D433" s="74">
        <v>11.15</v>
      </c>
      <c r="E433" s="78" t="s">
        <v>2045</v>
      </c>
      <c r="F433" s="75" t="s">
        <v>16</v>
      </c>
      <c r="G433" s="76">
        <v>7416</v>
      </c>
      <c r="H433" s="77">
        <v>685</v>
      </c>
      <c r="I433" s="75" t="s">
        <v>1486</v>
      </c>
    </row>
    <row r="434" spans="1:9" ht="12.6" customHeight="1" x14ac:dyDescent="0.25">
      <c r="A434" s="71">
        <v>394</v>
      </c>
      <c r="B434" s="78" t="s">
        <v>2038</v>
      </c>
      <c r="C434" s="75" t="s">
        <v>1151</v>
      </c>
      <c r="D434" s="74">
        <v>11.16</v>
      </c>
      <c r="E434" s="78" t="s">
        <v>2046</v>
      </c>
      <c r="F434" s="75" t="s">
        <v>16</v>
      </c>
      <c r="G434" s="76">
        <v>8233</v>
      </c>
      <c r="H434" s="77">
        <v>685</v>
      </c>
      <c r="I434" s="75" t="s">
        <v>1486</v>
      </c>
    </row>
    <row r="435" spans="1:9" ht="12.6" customHeight="1" x14ac:dyDescent="0.25">
      <c r="A435" s="71">
        <v>395</v>
      </c>
      <c r="B435" s="78" t="s">
        <v>2038</v>
      </c>
      <c r="C435" s="75" t="s">
        <v>1151</v>
      </c>
      <c r="D435" s="74">
        <v>11.17</v>
      </c>
      <c r="E435" s="78" t="s">
        <v>2047</v>
      </c>
      <c r="F435" s="75" t="s">
        <v>16</v>
      </c>
      <c r="G435" s="76">
        <v>9052</v>
      </c>
      <c r="H435" s="77">
        <v>685</v>
      </c>
      <c r="I435" s="75" t="s">
        <v>1486</v>
      </c>
    </row>
    <row r="436" spans="1:9" ht="12.6" customHeight="1" x14ac:dyDescent="0.25">
      <c r="A436" s="71">
        <v>396</v>
      </c>
      <c r="B436" s="78" t="s">
        <v>2038</v>
      </c>
      <c r="C436" s="75" t="s">
        <v>1151</v>
      </c>
      <c r="D436" s="74">
        <v>11.18</v>
      </c>
      <c r="E436" s="78" t="s">
        <v>2048</v>
      </c>
      <c r="F436" s="75" t="s">
        <v>16</v>
      </c>
      <c r="G436" s="76">
        <v>11756</v>
      </c>
      <c r="H436" s="77">
        <v>685</v>
      </c>
      <c r="I436" s="75" t="s">
        <v>1486</v>
      </c>
    </row>
    <row r="437" spans="1:9" ht="12.6" customHeight="1" x14ac:dyDescent="0.25">
      <c r="A437" s="71">
        <v>397</v>
      </c>
      <c r="B437" s="78" t="s">
        <v>2038</v>
      </c>
      <c r="C437" s="75" t="s">
        <v>1151</v>
      </c>
      <c r="D437" s="74">
        <v>11.19</v>
      </c>
      <c r="E437" s="78" t="s">
        <v>2049</v>
      </c>
      <c r="F437" s="75" t="s">
        <v>16</v>
      </c>
      <c r="G437" s="76">
        <v>9045</v>
      </c>
      <c r="H437" s="77">
        <v>685</v>
      </c>
      <c r="I437" s="75" t="s">
        <v>1487</v>
      </c>
    </row>
    <row r="438" spans="1:9" ht="12.6" customHeight="1" x14ac:dyDescent="0.25">
      <c r="A438" s="71">
        <v>398</v>
      </c>
      <c r="B438" s="78" t="s">
        <v>2038</v>
      </c>
      <c r="C438" s="75" t="s">
        <v>1151</v>
      </c>
      <c r="D438" s="74">
        <v>11.2</v>
      </c>
      <c r="E438" s="78" t="s">
        <v>2050</v>
      </c>
      <c r="F438" s="75" t="s">
        <v>16</v>
      </c>
      <c r="G438" s="76">
        <v>11042</v>
      </c>
      <c r="H438" s="77">
        <v>685</v>
      </c>
      <c r="I438" s="75" t="s">
        <v>1487</v>
      </c>
    </row>
    <row r="439" spans="1:9" ht="12.6" customHeight="1" x14ac:dyDescent="0.25">
      <c r="A439" s="71">
        <v>399</v>
      </c>
      <c r="B439" s="78" t="s">
        <v>2038</v>
      </c>
      <c r="C439" s="75" t="s">
        <v>1151</v>
      </c>
      <c r="D439" s="74">
        <v>11.21</v>
      </c>
      <c r="E439" s="78" t="s">
        <v>2051</v>
      </c>
      <c r="F439" s="75" t="s">
        <v>16</v>
      </c>
      <c r="G439" s="76">
        <v>12943</v>
      </c>
      <c r="H439" s="77">
        <v>685</v>
      </c>
      <c r="I439" s="75" t="s">
        <v>1487</v>
      </c>
    </row>
    <row r="440" spans="1:9" ht="12.6" customHeight="1" x14ac:dyDescent="0.25">
      <c r="A440" s="71">
        <v>400</v>
      </c>
      <c r="B440" s="72" t="s">
        <v>1739</v>
      </c>
      <c r="C440" s="75" t="s">
        <v>1152</v>
      </c>
      <c r="D440" s="74">
        <v>11.22</v>
      </c>
      <c r="E440" s="72" t="s">
        <v>235</v>
      </c>
      <c r="F440" s="75" t="s">
        <v>227</v>
      </c>
      <c r="G440" s="76">
        <v>8354</v>
      </c>
      <c r="H440" s="77">
        <v>2986</v>
      </c>
      <c r="I440" s="75" t="s">
        <v>1488</v>
      </c>
    </row>
    <row r="441" spans="1:9" ht="12.6" customHeight="1" x14ac:dyDescent="0.25">
      <c r="A441" s="71">
        <v>401</v>
      </c>
      <c r="B441" s="78" t="s">
        <v>2038</v>
      </c>
      <c r="C441" s="75" t="s">
        <v>1153</v>
      </c>
      <c r="D441" s="74">
        <v>11.24</v>
      </c>
      <c r="E441" s="78" t="s">
        <v>2052</v>
      </c>
      <c r="F441" s="75" t="s">
        <v>227</v>
      </c>
      <c r="G441" s="76">
        <v>615</v>
      </c>
      <c r="H441" s="77">
        <v>216</v>
      </c>
      <c r="I441" s="75" t="s">
        <v>1489</v>
      </c>
    </row>
    <row r="442" spans="1:9" ht="12.6" customHeight="1" x14ac:dyDescent="0.25">
      <c r="A442" s="71">
        <v>402</v>
      </c>
      <c r="B442" s="72" t="s">
        <v>1739</v>
      </c>
      <c r="C442" s="75" t="s">
        <v>1154</v>
      </c>
      <c r="D442" s="74">
        <v>11.25</v>
      </c>
      <c r="E442" s="72" t="s">
        <v>236</v>
      </c>
      <c r="F442" s="75" t="s">
        <v>227</v>
      </c>
      <c r="G442" s="76">
        <v>7572</v>
      </c>
      <c r="H442" s="77">
        <v>1442</v>
      </c>
      <c r="I442" s="79" t="s">
        <v>2053</v>
      </c>
    </row>
    <row r="443" spans="1:9" ht="12.6" customHeight="1" x14ac:dyDescent="0.25">
      <c r="A443" s="71">
        <v>403</v>
      </c>
      <c r="B443" s="78" t="s">
        <v>2038</v>
      </c>
      <c r="C443" s="75" t="s">
        <v>1153</v>
      </c>
      <c r="D443" s="74">
        <v>11.27</v>
      </c>
      <c r="E443" s="78" t="s">
        <v>2054</v>
      </c>
      <c r="F443" s="75" t="s">
        <v>3</v>
      </c>
      <c r="G443" s="76">
        <v>963</v>
      </c>
      <c r="H443" s="77">
        <v>183</v>
      </c>
      <c r="I443" s="75" t="s">
        <v>1490</v>
      </c>
    </row>
    <row r="444" spans="1:9" ht="12.6" customHeight="1" x14ac:dyDescent="0.25">
      <c r="A444" s="71">
        <v>404</v>
      </c>
      <c r="B444" s="72" t="s">
        <v>1739</v>
      </c>
      <c r="C444" s="75" t="s">
        <v>1154</v>
      </c>
      <c r="D444" s="74">
        <v>11.28</v>
      </c>
      <c r="E444" s="72" t="s">
        <v>237</v>
      </c>
      <c r="F444" s="75" t="s">
        <v>227</v>
      </c>
      <c r="G444" s="76">
        <v>8751</v>
      </c>
      <c r="H444" s="77">
        <v>2986</v>
      </c>
      <c r="I444" s="75" t="s">
        <v>1491</v>
      </c>
    </row>
    <row r="445" spans="1:9" ht="12.6" customHeight="1" x14ac:dyDescent="0.25">
      <c r="A445" s="71">
        <v>405</v>
      </c>
      <c r="B445" s="72" t="s">
        <v>1739</v>
      </c>
      <c r="C445" s="75" t="s">
        <v>1154</v>
      </c>
      <c r="D445" s="74">
        <v>11.29</v>
      </c>
      <c r="E445" s="78" t="s">
        <v>2055</v>
      </c>
      <c r="F445" s="75" t="s">
        <v>227</v>
      </c>
      <c r="G445" s="76">
        <v>9953</v>
      </c>
      <c r="H445" s="77">
        <v>2986</v>
      </c>
      <c r="I445" s="75" t="s">
        <v>1491</v>
      </c>
    </row>
    <row r="446" spans="1:9" ht="12.6" customHeight="1" x14ac:dyDescent="0.25">
      <c r="A446" s="71">
        <v>406</v>
      </c>
      <c r="B446" s="72" t="s">
        <v>1739</v>
      </c>
      <c r="C446" s="75" t="s">
        <v>1154</v>
      </c>
      <c r="D446" s="74">
        <v>11.3</v>
      </c>
      <c r="E446" s="78" t="s">
        <v>2056</v>
      </c>
      <c r="F446" s="75" t="s">
        <v>227</v>
      </c>
      <c r="G446" s="76">
        <v>9276</v>
      </c>
      <c r="H446" s="77">
        <v>2986</v>
      </c>
      <c r="I446" s="75" t="s">
        <v>1492</v>
      </c>
    </row>
    <row r="447" spans="1:9" ht="12.6" customHeight="1" x14ac:dyDescent="0.25">
      <c r="A447" s="71">
        <v>407</v>
      </c>
      <c r="B447" s="72" t="s">
        <v>1739</v>
      </c>
      <c r="C447" s="75" t="s">
        <v>1154</v>
      </c>
      <c r="D447" s="74">
        <v>11.31</v>
      </c>
      <c r="E447" s="78" t="s">
        <v>2057</v>
      </c>
      <c r="F447" s="75" t="s">
        <v>227</v>
      </c>
      <c r="G447" s="76">
        <v>9454</v>
      </c>
      <c r="H447" s="77">
        <v>2986</v>
      </c>
      <c r="I447" s="75" t="s">
        <v>1493</v>
      </c>
    </row>
    <row r="448" spans="1:9" ht="12.6" customHeight="1" x14ac:dyDescent="0.25">
      <c r="A448" s="71">
        <v>408</v>
      </c>
      <c r="B448" s="72" t="s">
        <v>1740</v>
      </c>
      <c r="C448" s="75" t="s">
        <v>1155</v>
      </c>
      <c r="D448" s="74">
        <v>12.02</v>
      </c>
      <c r="E448" s="78" t="s">
        <v>2058</v>
      </c>
      <c r="F448" s="75" t="s">
        <v>5</v>
      </c>
      <c r="G448" s="76">
        <v>225</v>
      </c>
      <c r="H448" s="77">
        <v>225</v>
      </c>
      <c r="I448" s="75" t="s">
        <v>1494</v>
      </c>
    </row>
    <row r="449" spans="1:9" ht="12.6" customHeight="1" x14ac:dyDescent="0.25">
      <c r="A449" s="71">
        <v>409</v>
      </c>
      <c r="B449" s="72" t="s">
        <v>1740</v>
      </c>
      <c r="C449" s="75" t="s">
        <v>1155</v>
      </c>
      <c r="D449" s="74">
        <v>12.03</v>
      </c>
      <c r="E449" s="78" t="s">
        <v>2059</v>
      </c>
      <c r="F449" s="75" t="s">
        <v>5</v>
      </c>
      <c r="G449" s="76">
        <v>86</v>
      </c>
      <c r="H449" s="77">
        <v>12</v>
      </c>
      <c r="I449" s="75" t="s">
        <v>1494</v>
      </c>
    </row>
    <row r="450" spans="1:9" ht="12.6" customHeight="1" x14ac:dyDescent="0.25">
      <c r="A450" s="71">
        <v>410</v>
      </c>
      <c r="B450" s="72" t="s">
        <v>1740</v>
      </c>
      <c r="C450" s="75" t="s">
        <v>1156</v>
      </c>
      <c r="D450" s="74">
        <v>12.04</v>
      </c>
      <c r="E450" s="78" t="s">
        <v>2060</v>
      </c>
      <c r="F450" s="75" t="s">
        <v>5</v>
      </c>
      <c r="G450" s="76">
        <v>222</v>
      </c>
      <c r="H450" s="77">
        <v>109</v>
      </c>
      <c r="I450" s="75" t="s">
        <v>1494</v>
      </c>
    </row>
    <row r="451" spans="1:9" ht="12.6" customHeight="1" x14ac:dyDescent="0.25">
      <c r="A451" s="71">
        <v>411</v>
      </c>
      <c r="B451" s="72" t="s">
        <v>1740</v>
      </c>
      <c r="C451" s="75" t="s">
        <v>1157</v>
      </c>
      <c r="D451" s="74">
        <v>12.06</v>
      </c>
      <c r="E451" s="78" t="s">
        <v>2061</v>
      </c>
      <c r="F451" s="75" t="s">
        <v>5</v>
      </c>
      <c r="G451" s="76">
        <v>265</v>
      </c>
      <c r="H451" s="77">
        <v>146</v>
      </c>
      <c r="I451" s="75" t="s">
        <v>1494</v>
      </c>
    </row>
    <row r="452" spans="1:9" ht="12.6" customHeight="1" x14ac:dyDescent="0.25">
      <c r="A452" s="71">
        <v>412</v>
      </c>
      <c r="B452" s="72" t="s">
        <v>1740</v>
      </c>
      <c r="C452" s="75" t="s">
        <v>1158</v>
      </c>
      <c r="D452" s="74">
        <v>12.08</v>
      </c>
      <c r="E452" s="78" t="s">
        <v>2062</v>
      </c>
      <c r="F452" s="75" t="s">
        <v>5</v>
      </c>
      <c r="G452" s="76">
        <v>526</v>
      </c>
      <c r="H452" s="77">
        <v>219</v>
      </c>
      <c r="I452" s="75" t="s">
        <v>1494</v>
      </c>
    </row>
    <row r="453" spans="1:9" ht="12.6" customHeight="1" x14ac:dyDescent="0.25">
      <c r="A453" s="71">
        <v>413</v>
      </c>
      <c r="B453" s="72" t="s">
        <v>1740</v>
      </c>
      <c r="C453" s="75" t="s">
        <v>1159</v>
      </c>
      <c r="D453" s="74">
        <v>12.09</v>
      </c>
      <c r="E453" s="78" t="s">
        <v>2063</v>
      </c>
      <c r="F453" s="75" t="s">
        <v>5</v>
      </c>
      <c r="G453" s="76">
        <v>1168</v>
      </c>
      <c r="H453" s="77">
        <v>360</v>
      </c>
      <c r="I453" s="75" t="s">
        <v>1494</v>
      </c>
    </row>
    <row r="454" spans="1:9" ht="12.6" customHeight="1" x14ac:dyDescent="0.25">
      <c r="A454" s="71">
        <v>414</v>
      </c>
      <c r="B454" s="72" t="s">
        <v>1740</v>
      </c>
      <c r="C454" s="75" t="s">
        <v>1159</v>
      </c>
      <c r="D454" s="74">
        <v>12.1</v>
      </c>
      <c r="E454" s="78" t="s">
        <v>2064</v>
      </c>
      <c r="F454" s="75" t="s">
        <v>5</v>
      </c>
      <c r="G454" s="76">
        <v>1262</v>
      </c>
      <c r="H454" s="77">
        <v>396</v>
      </c>
      <c r="I454" s="75" t="s">
        <v>1494</v>
      </c>
    </row>
    <row r="455" spans="1:9" ht="12.6" customHeight="1" x14ac:dyDescent="0.25">
      <c r="A455" s="71">
        <v>415</v>
      </c>
      <c r="B455" s="72" t="s">
        <v>1740</v>
      </c>
      <c r="C455" s="75" t="s">
        <v>1160</v>
      </c>
      <c r="D455" s="74">
        <v>12.11</v>
      </c>
      <c r="E455" s="78" t="s">
        <v>2065</v>
      </c>
      <c r="F455" s="75" t="s">
        <v>5</v>
      </c>
      <c r="G455" s="76">
        <v>1821</v>
      </c>
      <c r="H455" s="77">
        <v>1704</v>
      </c>
      <c r="I455" s="75" t="s">
        <v>1495</v>
      </c>
    </row>
    <row r="456" spans="1:9" ht="12.6" customHeight="1" x14ac:dyDescent="0.25">
      <c r="A456" s="71">
        <v>416</v>
      </c>
      <c r="B456" s="72" t="s">
        <v>1740</v>
      </c>
      <c r="C456" s="75" t="s">
        <v>1161</v>
      </c>
      <c r="D456" s="74">
        <v>12.12</v>
      </c>
      <c r="E456" s="78" t="s">
        <v>2066</v>
      </c>
      <c r="F456" s="75" t="s">
        <v>5</v>
      </c>
      <c r="G456" s="76">
        <v>1669</v>
      </c>
      <c r="H456" s="77">
        <v>1514</v>
      </c>
      <c r="I456" s="75" t="s">
        <v>1494</v>
      </c>
    </row>
    <row r="457" spans="1:9" ht="12.6" customHeight="1" x14ac:dyDescent="0.25">
      <c r="A457" s="71">
        <v>417</v>
      </c>
      <c r="B457" s="72" t="s">
        <v>1740</v>
      </c>
      <c r="C457" s="75" t="s">
        <v>1161</v>
      </c>
      <c r="D457" s="74">
        <v>12.13</v>
      </c>
      <c r="E457" s="78" t="s">
        <v>2067</v>
      </c>
      <c r="F457" s="75" t="s">
        <v>3</v>
      </c>
      <c r="G457" s="76">
        <v>1460</v>
      </c>
      <c r="H457" s="77">
        <v>436</v>
      </c>
      <c r="I457" s="75" t="s">
        <v>1496</v>
      </c>
    </row>
    <row r="458" spans="1:9" ht="12.6" customHeight="1" x14ac:dyDescent="0.25">
      <c r="A458" s="71">
        <v>418</v>
      </c>
      <c r="B458" s="72" t="s">
        <v>1740</v>
      </c>
      <c r="C458" s="75" t="s">
        <v>1162</v>
      </c>
      <c r="D458" s="74">
        <v>12.22</v>
      </c>
      <c r="E458" s="78" t="s">
        <v>2068</v>
      </c>
      <c r="F458" s="75" t="s">
        <v>238</v>
      </c>
      <c r="G458" s="76">
        <v>171</v>
      </c>
      <c r="H458" s="77">
        <v>128</v>
      </c>
      <c r="I458" s="75" t="s">
        <v>1497</v>
      </c>
    </row>
    <row r="459" spans="1:9" ht="12.6" customHeight="1" x14ac:dyDescent="0.25">
      <c r="A459" s="71">
        <v>419</v>
      </c>
      <c r="B459" s="72" t="s">
        <v>1740</v>
      </c>
      <c r="C459" s="75" t="s">
        <v>1162</v>
      </c>
      <c r="D459" s="74">
        <v>12.23</v>
      </c>
      <c r="E459" s="78" t="s">
        <v>2069</v>
      </c>
      <c r="F459" s="75" t="s">
        <v>238</v>
      </c>
      <c r="G459" s="76">
        <v>193</v>
      </c>
      <c r="H459" s="77">
        <v>128</v>
      </c>
      <c r="I459" s="75" t="s">
        <v>1497</v>
      </c>
    </row>
    <row r="460" spans="1:9" ht="12.6" customHeight="1" x14ac:dyDescent="0.25">
      <c r="A460" s="71">
        <v>420</v>
      </c>
      <c r="B460" s="72" t="s">
        <v>1740</v>
      </c>
      <c r="C460" s="75" t="s">
        <v>1162</v>
      </c>
      <c r="D460" s="74">
        <v>12.24</v>
      </c>
      <c r="E460" s="78" t="s">
        <v>2070</v>
      </c>
      <c r="F460" s="75" t="s">
        <v>238</v>
      </c>
      <c r="G460" s="76">
        <v>215</v>
      </c>
      <c r="H460" s="77">
        <v>128</v>
      </c>
      <c r="I460" s="75" t="s">
        <v>1497</v>
      </c>
    </row>
    <row r="461" spans="1:9" ht="12.6" customHeight="1" x14ac:dyDescent="0.25">
      <c r="A461" s="71">
        <v>421</v>
      </c>
      <c r="B461" s="72" t="s">
        <v>1740</v>
      </c>
      <c r="C461" s="75" t="s">
        <v>1163</v>
      </c>
      <c r="D461" s="74">
        <v>12.25</v>
      </c>
      <c r="E461" s="72" t="s">
        <v>239</v>
      </c>
      <c r="F461" s="75" t="s">
        <v>5</v>
      </c>
      <c r="G461" s="76">
        <v>5206</v>
      </c>
      <c r="H461" s="77">
        <v>815</v>
      </c>
      <c r="I461" s="75" t="s">
        <v>1498</v>
      </c>
    </row>
    <row r="462" spans="1:9" ht="12.6" customHeight="1" x14ac:dyDescent="0.25">
      <c r="A462" s="71">
        <v>422</v>
      </c>
      <c r="B462" s="72" t="s">
        <v>1740</v>
      </c>
      <c r="C462" s="75" t="s">
        <v>1164</v>
      </c>
      <c r="D462" s="74">
        <v>12.27</v>
      </c>
      <c r="E462" s="78" t="s">
        <v>2071</v>
      </c>
      <c r="F462" s="75" t="s">
        <v>5</v>
      </c>
      <c r="G462" s="76">
        <v>4695</v>
      </c>
      <c r="H462" s="77">
        <v>2263</v>
      </c>
      <c r="I462" s="75" t="s">
        <v>1499</v>
      </c>
    </row>
    <row r="463" spans="1:9" ht="12.6" customHeight="1" x14ac:dyDescent="0.25">
      <c r="A463" s="71">
        <v>423</v>
      </c>
      <c r="B463" s="72" t="s">
        <v>1740</v>
      </c>
      <c r="C463" s="75" t="s">
        <v>1165</v>
      </c>
      <c r="D463" s="74">
        <v>12.28</v>
      </c>
      <c r="E463" s="72" t="s">
        <v>240</v>
      </c>
      <c r="F463" s="75" t="s">
        <v>241</v>
      </c>
      <c r="G463" s="76">
        <v>71402</v>
      </c>
      <c r="H463" s="77">
        <v>18640</v>
      </c>
      <c r="I463" s="75" t="s">
        <v>1500</v>
      </c>
    </row>
    <row r="464" spans="1:9" ht="12.6" customHeight="1" x14ac:dyDescent="0.25">
      <c r="A464" s="71">
        <v>424</v>
      </c>
      <c r="B464" s="72" t="s">
        <v>1740</v>
      </c>
      <c r="C464" s="75" t="s">
        <v>1166</v>
      </c>
      <c r="D464" s="74">
        <v>12.29</v>
      </c>
      <c r="E464" s="72" t="s">
        <v>242</v>
      </c>
      <c r="F464" s="75" t="s">
        <v>5</v>
      </c>
      <c r="G464" s="76">
        <v>5014</v>
      </c>
      <c r="H464" s="77">
        <v>1106</v>
      </c>
      <c r="I464" s="75" t="s">
        <v>1501</v>
      </c>
    </row>
    <row r="465" spans="1:9" ht="12.6" customHeight="1" x14ac:dyDescent="0.25">
      <c r="A465" s="71">
        <v>425</v>
      </c>
      <c r="B465" s="72" t="s">
        <v>1740</v>
      </c>
      <c r="C465" s="75" t="s">
        <v>1167</v>
      </c>
      <c r="D465" s="74">
        <v>12.31</v>
      </c>
      <c r="E465" s="72" t="s">
        <v>243</v>
      </c>
      <c r="F465" s="75" t="s">
        <v>241</v>
      </c>
      <c r="G465" s="76">
        <v>65018</v>
      </c>
      <c r="H465" s="77">
        <v>11109</v>
      </c>
      <c r="I465" s="75" t="s">
        <v>1502</v>
      </c>
    </row>
    <row r="466" spans="1:9" ht="12.6" customHeight="1" x14ac:dyDescent="0.25">
      <c r="A466" s="71">
        <v>426</v>
      </c>
      <c r="B466" s="72" t="s">
        <v>1740</v>
      </c>
      <c r="C466" s="75" t="s">
        <v>1168</v>
      </c>
      <c r="D466" s="74">
        <v>12.32</v>
      </c>
      <c r="E466" s="78" t="s">
        <v>2072</v>
      </c>
      <c r="F466" s="75" t="s">
        <v>5</v>
      </c>
      <c r="G466" s="76">
        <v>6522</v>
      </c>
      <c r="H466" s="77">
        <v>1205</v>
      </c>
      <c r="I466" s="75" t="s">
        <v>1503</v>
      </c>
    </row>
    <row r="467" spans="1:9" ht="12.6" customHeight="1" x14ac:dyDescent="0.25">
      <c r="A467" s="71">
        <v>427</v>
      </c>
      <c r="B467" s="72" t="s">
        <v>1740</v>
      </c>
      <c r="C467" s="75" t="s">
        <v>1168</v>
      </c>
      <c r="D467" s="74">
        <v>12.34</v>
      </c>
      <c r="E467" s="78" t="s">
        <v>2073</v>
      </c>
      <c r="F467" s="75" t="s">
        <v>5</v>
      </c>
      <c r="G467" s="76">
        <v>6600</v>
      </c>
      <c r="H467" s="77">
        <v>1205</v>
      </c>
      <c r="I467" s="75" t="s">
        <v>1503</v>
      </c>
    </row>
    <row r="468" spans="1:9" ht="12.6" customHeight="1" x14ac:dyDescent="0.25">
      <c r="A468" s="71">
        <v>428</v>
      </c>
      <c r="B468" s="72" t="s">
        <v>1740</v>
      </c>
      <c r="C468" s="75" t="s">
        <v>1169</v>
      </c>
      <c r="D468" s="74">
        <v>12.36</v>
      </c>
      <c r="E468" s="72" t="s">
        <v>244</v>
      </c>
      <c r="F468" s="75" t="s">
        <v>5</v>
      </c>
      <c r="G468" s="76">
        <v>6862</v>
      </c>
      <c r="H468" s="77">
        <v>1204</v>
      </c>
      <c r="I468" s="75" t="s">
        <v>1503</v>
      </c>
    </row>
    <row r="469" spans="1:9" ht="12.6" customHeight="1" x14ac:dyDescent="0.25">
      <c r="A469" s="71">
        <v>429</v>
      </c>
      <c r="B469" s="72" t="s">
        <v>1740</v>
      </c>
      <c r="C469" s="75" t="s">
        <v>1169</v>
      </c>
      <c r="D469" s="74">
        <v>12.38</v>
      </c>
      <c r="E469" s="72" t="s">
        <v>245</v>
      </c>
      <c r="F469" s="75" t="s">
        <v>5</v>
      </c>
      <c r="G469" s="76">
        <v>6940</v>
      </c>
      <c r="H469" s="77">
        <v>1204</v>
      </c>
      <c r="I469" s="75" t="s">
        <v>1503</v>
      </c>
    </row>
    <row r="470" spans="1:9" ht="12.6" customHeight="1" x14ac:dyDescent="0.25">
      <c r="A470" s="71">
        <v>430</v>
      </c>
      <c r="B470" s="72" t="s">
        <v>1740</v>
      </c>
      <c r="C470" s="75" t="s">
        <v>1170</v>
      </c>
      <c r="D470" s="74">
        <v>12.4</v>
      </c>
      <c r="E470" s="78" t="s">
        <v>2074</v>
      </c>
      <c r="F470" s="75" t="s">
        <v>16</v>
      </c>
      <c r="G470" s="76">
        <v>39114</v>
      </c>
      <c r="H470" s="77">
        <v>8692</v>
      </c>
      <c r="I470" s="75" t="s">
        <v>1504</v>
      </c>
    </row>
    <row r="471" spans="1:9" ht="12.6" customHeight="1" x14ac:dyDescent="0.25">
      <c r="A471" s="71">
        <v>431</v>
      </c>
      <c r="B471" s="72" t="s">
        <v>1740</v>
      </c>
      <c r="C471" s="75" t="s">
        <v>1170</v>
      </c>
      <c r="D471" s="74">
        <v>12.41</v>
      </c>
      <c r="E471" s="78" t="s">
        <v>2075</v>
      </c>
      <c r="F471" s="75" t="s">
        <v>16</v>
      </c>
      <c r="G471" s="76">
        <v>49430</v>
      </c>
      <c r="H471" s="77">
        <v>9335</v>
      </c>
      <c r="I471" s="75" t="s">
        <v>1504</v>
      </c>
    </row>
    <row r="472" spans="1:9" ht="12.6" customHeight="1" x14ac:dyDescent="0.25">
      <c r="A472" s="71">
        <v>432</v>
      </c>
      <c r="B472" s="72" t="s">
        <v>1740</v>
      </c>
      <c r="C472" s="75" t="s">
        <v>1170</v>
      </c>
      <c r="D472" s="74">
        <v>12.42</v>
      </c>
      <c r="E472" s="78" t="s">
        <v>2076</v>
      </c>
      <c r="F472" s="75" t="s">
        <v>16</v>
      </c>
      <c r="G472" s="76">
        <v>54104</v>
      </c>
      <c r="H472" s="77">
        <v>11201</v>
      </c>
      <c r="I472" s="75" t="s">
        <v>1504</v>
      </c>
    </row>
    <row r="473" spans="1:9" ht="12.6" customHeight="1" x14ac:dyDescent="0.25">
      <c r="A473" s="71">
        <v>433</v>
      </c>
      <c r="B473" s="72" t="s">
        <v>1740</v>
      </c>
      <c r="C473" s="75" t="s">
        <v>1170</v>
      </c>
      <c r="D473" s="74">
        <v>12.43</v>
      </c>
      <c r="E473" s="78" t="s">
        <v>2077</v>
      </c>
      <c r="F473" s="75" t="s">
        <v>16</v>
      </c>
      <c r="G473" s="76">
        <v>76235</v>
      </c>
      <c r="H473" s="77">
        <v>13651</v>
      </c>
      <c r="I473" s="75" t="s">
        <v>1504</v>
      </c>
    </row>
    <row r="474" spans="1:9" ht="12.6" customHeight="1" x14ac:dyDescent="0.25">
      <c r="A474" s="71">
        <v>434</v>
      </c>
      <c r="B474" s="72" t="s">
        <v>1740</v>
      </c>
      <c r="C474" s="75" t="s">
        <v>1170</v>
      </c>
      <c r="D474" s="74">
        <v>12.44</v>
      </c>
      <c r="E474" s="78" t="s">
        <v>2078</v>
      </c>
      <c r="F474" s="75" t="s">
        <v>16</v>
      </c>
      <c r="G474" s="76">
        <v>85513</v>
      </c>
      <c r="H474" s="77">
        <v>17384</v>
      </c>
      <c r="I474" s="75" t="s">
        <v>1504</v>
      </c>
    </row>
    <row r="475" spans="1:9" ht="12.6" customHeight="1" x14ac:dyDescent="0.25">
      <c r="A475" s="71">
        <v>435</v>
      </c>
      <c r="B475" s="72" t="s">
        <v>1740</v>
      </c>
      <c r="C475" s="75" t="s">
        <v>1170</v>
      </c>
      <c r="D475" s="74">
        <v>12.45</v>
      </c>
      <c r="E475" s="78" t="s">
        <v>2079</v>
      </c>
      <c r="F475" s="75" t="s">
        <v>16</v>
      </c>
      <c r="G475" s="76">
        <v>91425</v>
      </c>
      <c r="H475" s="77">
        <v>18609</v>
      </c>
      <c r="I475" s="75" t="s">
        <v>1504</v>
      </c>
    </row>
    <row r="476" spans="1:9" ht="12.6" customHeight="1" x14ac:dyDescent="0.25">
      <c r="A476" s="71">
        <v>436</v>
      </c>
      <c r="B476" s="72" t="s">
        <v>1740</v>
      </c>
      <c r="C476" s="75" t="s">
        <v>1170</v>
      </c>
      <c r="D476" s="74">
        <v>12.46</v>
      </c>
      <c r="E476" s="72" t="s">
        <v>246</v>
      </c>
      <c r="F476" s="75" t="s">
        <v>5</v>
      </c>
      <c r="G476" s="76">
        <v>2679</v>
      </c>
      <c r="H476" s="77">
        <v>2493</v>
      </c>
      <c r="I476" s="75" t="s">
        <v>1505</v>
      </c>
    </row>
    <row r="477" spans="1:9" ht="12.6" customHeight="1" x14ac:dyDescent="0.25">
      <c r="A477" s="71">
        <v>437</v>
      </c>
      <c r="B477" s="72" t="s">
        <v>1740</v>
      </c>
      <c r="C477" s="75" t="s">
        <v>1171</v>
      </c>
      <c r="D477" s="74">
        <v>12.47</v>
      </c>
      <c r="E477" s="78" t="s">
        <v>2080</v>
      </c>
      <c r="F477" s="75" t="s">
        <v>3</v>
      </c>
      <c r="G477" s="76">
        <v>6856</v>
      </c>
      <c r="H477" s="77">
        <v>1288</v>
      </c>
      <c r="I477" s="75" t="s">
        <v>1506</v>
      </c>
    </row>
    <row r="478" spans="1:9" ht="12.6" customHeight="1" x14ac:dyDescent="0.25">
      <c r="A478" s="71">
        <v>438</v>
      </c>
      <c r="B478" s="72" t="s">
        <v>1740</v>
      </c>
      <c r="C478" s="75" t="s">
        <v>1172</v>
      </c>
      <c r="D478" s="74">
        <v>12.48</v>
      </c>
      <c r="E478" s="72" t="s">
        <v>247</v>
      </c>
      <c r="F478" s="75" t="s">
        <v>3</v>
      </c>
      <c r="G478" s="76">
        <v>7246</v>
      </c>
      <c r="H478" s="77">
        <v>1610</v>
      </c>
      <c r="I478" s="79" t="s">
        <v>2081</v>
      </c>
    </row>
    <row r="479" spans="1:9" ht="12.6" customHeight="1" x14ac:dyDescent="0.25">
      <c r="A479" s="71">
        <v>439</v>
      </c>
      <c r="B479" s="72" t="s">
        <v>1740</v>
      </c>
      <c r="C479" s="75" t="s">
        <v>1173</v>
      </c>
      <c r="D479" s="74">
        <v>12.49</v>
      </c>
      <c r="E479" s="78" t="s">
        <v>2082</v>
      </c>
      <c r="F479" s="75" t="s">
        <v>5</v>
      </c>
      <c r="G479" s="76">
        <v>6526</v>
      </c>
      <c r="H479" s="77">
        <v>1653</v>
      </c>
      <c r="I479" s="75" t="s">
        <v>1507</v>
      </c>
    </row>
    <row r="480" spans="1:9" ht="12.6" customHeight="1" x14ac:dyDescent="0.25">
      <c r="A480" s="71">
        <v>440</v>
      </c>
      <c r="B480" s="72" t="s">
        <v>1740</v>
      </c>
      <c r="C480" s="75" t="s">
        <v>1174</v>
      </c>
      <c r="D480" s="74">
        <v>12.51</v>
      </c>
      <c r="E480" s="72" t="s">
        <v>248</v>
      </c>
      <c r="F480" s="75" t="s">
        <v>5</v>
      </c>
      <c r="G480" s="76">
        <v>7091</v>
      </c>
      <c r="H480" s="77">
        <v>2116</v>
      </c>
      <c r="I480" s="75" t="s">
        <v>1507</v>
      </c>
    </row>
    <row r="481" spans="1:9" ht="12.6" customHeight="1" x14ac:dyDescent="0.25">
      <c r="A481" s="71">
        <v>441</v>
      </c>
      <c r="B481" s="72" t="s">
        <v>1740</v>
      </c>
      <c r="C481" s="75" t="s">
        <v>1175</v>
      </c>
      <c r="D481" s="74">
        <v>12.55</v>
      </c>
      <c r="E481" s="78" t="s">
        <v>2083</v>
      </c>
      <c r="F481" s="75" t="s">
        <v>5</v>
      </c>
      <c r="G481" s="76">
        <v>6590</v>
      </c>
      <c r="H481" s="77">
        <v>1296</v>
      </c>
      <c r="I481" s="75" t="s">
        <v>1496</v>
      </c>
    </row>
    <row r="482" spans="1:9" ht="12.6" customHeight="1" x14ac:dyDescent="0.25">
      <c r="A482" s="71">
        <v>442</v>
      </c>
      <c r="B482" s="72" t="s">
        <v>1740</v>
      </c>
      <c r="C482" s="75" t="s">
        <v>1175</v>
      </c>
      <c r="D482" s="74">
        <v>12.57</v>
      </c>
      <c r="E482" s="72" t="s">
        <v>249</v>
      </c>
      <c r="F482" s="75" t="s">
        <v>5</v>
      </c>
      <c r="G482" s="76">
        <v>7400</v>
      </c>
      <c r="H482" s="77">
        <v>1296</v>
      </c>
      <c r="I482" s="75" t="s">
        <v>1496</v>
      </c>
    </row>
    <row r="483" spans="1:9" ht="12.6" customHeight="1" x14ac:dyDescent="0.25">
      <c r="A483" s="71">
        <v>443</v>
      </c>
      <c r="B483" s="72" t="s">
        <v>1740</v>
      </c>
      <c r="C483" s="75" t="s">
        <v>1175</v>
      </c>
      <c r="D483" s="74">
        <v>12.59</v>
      </c>
      <c r="E483" s="72" t="s">
        <v>250</v>
      </c>
      <c r="F483" s="75" t="s">
        <v>5</v>
      </c>
      <c r="G483" s="76">
        <v>7475</v>
      </c>
      <c r="H483" s="77">
        <v>1296</v>
      </c>
      <c r="I483" s="75" t="s">
        <v>1496</v>
      </c>
    </row>
    <row r="484" spans="1:9" ht="12.6" customHeight="1" x14ac:dyDescent="0.25">
      <c r="A484" s="71">
        <v>444</v>
      </c>
      <c r="B484" s="72" t="s">
        <v>1740</v>
      </c>
      <c r="C484" s="75" t="s">
        <v>1169</v>
      </c>
      <c r="D484" s="85" t="s">
        <v>251</v>
      </c>
      <c r="E484" s="78" t="s">
        <v>2084</v>
      </c>
      <c r="F484" s="75" t="s">
        <v>3</v>
      </c>
      <c r="G484" s="76">
        <v>72282</v>
      </c>
      <c r="H484" s="77">
        <v>10819</v>
      </c>
      <c r="I484" s="75" t="s">
        <v>1508</v>
      </c>
    </row>
    <row r="485" spans="1:9" ht="12.6" customHeight="1" x14ac:dyDescent="0.25">
      <c r="A485" s="71">
        <v>445</v>
      </c>
      <c r="B485" s="72" t="s">
        <v>1740</v>
      </c>
      <c r="C485" s="75" t="s">
        <v>1169</v>
      </c>
      <c r="D485" s="85" t="s">
        <v>252</v>
      </c>
      <c r="E485" s="78" t="s">
        <v>2085</v>
      </c>
      <c r="F485" s="75" t="s">
        <v>3</v>
      </c>
      <c r="G485" s="76">
        <v>336374</v>
      </c>
      <c r="H485" s="77">
        <v>84650</v>
      </c>
      <c r="I485" s="75" t="s">
        <v>1508</v>
      </c>
    </row>
    <row r="486" spans="1:9" ht="12.6" customHeight="1" x14ac:dyDescent="0.25">
      <c r="A486" s="71">
        <v>446</v>
      </c>
      <c r="B486" s="72" t="s">
        <v>1740</v>
      </c>
      <c r="C486" s="75" t="s">
        <v>1169</v>
      </c>
      <c r="D486" s="85" t="s">
        <v>253</v>
      </c>
      <c r="E486" s="78" t="s">
        <v>2086</v>
      </c>
      <c r="F486" s="75" t="s">
        <v>3</v>
      </c>
      <c r="G486" s="76">
        <v>41931</v>
      </c>
      <c r="H486" s="77">
        <v>6086</v>
      </c>
      <c r="I486" s="75" t="s">
        <v>1508</v>
      </c>
    </row>
    <row r="487" spans="1:9" ht="12.6" customHeight="1" x14ac:dyDescent="0.25">
      <c r="A487" s="71">
        <v>447</v>
      </c>
      <c r="B487" s="72" t="s">
        <v>1740</v>
      </c>
      <c r="C487" s="75" t="s">
        <v>1169</v>
      </c>
      <c r="D487" s="85" t="s">
        <v>254</v>
      </c>
      <c r="E487" s="78" t="s">
        <v>2087</v>
      </c>
      <c r="F487" s="75" t="s">
        <v>3</v>
      </c>
      <c r="G487" s="76">
        <v>208446</v>
      </c>
      <c r="H487" s="77">
        <v>57615</v>
      </c>
      <c r="I487" s="75" t="s">
        <v>1508</v>
      </c>
    </row>
    <row r="488" spans="1:9" ht="12.6" customHeight="1" x14ac:dyDescent="0.25">
      <c r="A488" s="71">
        <v>448</v>
      </c>
      <c r="B488" s="72" t="s">
        <v>1741</v>
      </c>
      <c r="C488" s="75" t="s">
        <v>1130</v>
      </c>
      <c r="D488" s="74">
        <v>12.7</v>
      </c>
      <c r="E488" s="72" t="s">
        <v>255</v>
      </c>
      <c r="F488" s="75" t="s">
        <v>5</v>
      </c>
      <c r="G488" s="76">
        <v>770</v>
      </c>
      <c r="H488" s="77">
        <v>105</v>
      </c>
      <c r="I488" s="75" t="s">
        <v>1509</v>
      </c>
    </row>
    <row r="489" spans="1:9" ht="12.6" customHeight="1" x14ac:dyDescent="0.25">
      <c r="A489" s="71">
        <v>449</v>
      </c>
      <c r="B489" s="72" t="s">
        <v>1741</v>
      </c>
      <c r="C489" s="75" t="s">
        <v>1130</v>
      </c>
      <c r="D489" s="74">
        <v>12.71</v>
      </c>
      <c r="E489" s="72" t="s">
        <v>256</v>
      </c>
      <c r="F489" s="75" t="s">
        <v>5</v>
      </c>
      <c r="G489" s="76">
        <v>1792</v>
      </c>
      <c r="H489" s="77">
        <v>105</v>
      </c>
      <c r="I489" s="75" t="s">
        <v>1509</v>
      </c>
    </row>
    <row r="490" spans="1:9" ht="12.6" customHeight="1" x14ac:dyDescent="0.25">
      <c r="A490" s="71">
        <v>450</v>
      </c>
      <c r="B490" s="72" t="s">
        <v>1741</v>
      </c>
      <c r="C490" s="75" t="s">
        <v>1130</v>
      </c>
      <c r="D490" s="74">
        <v>12.72</v>
      </c>
      <c r="E490" s="78" t="s">
        <v>2088</v>
      </c>
      <c r="F490" s="75" t="s">
        <v>5</v>
      </c>
      <c r="G490" s="76">
        <v>1193</v>
      </c>
      <c r="H490" s="77">
        <v>140</v>
      </c>
      <c r="I490" s="75" t="s">
        <v>1509</v>
      </c>
    </row>
    <row r="491" spans="1:9" ht="12.6" customHeight="1" x14ac:dyDescent="0.25">
      <c r="A491" s="71">
        <v>451</v>
      </c>
      <c r="B491" s="72" t="s">
        <v>1742</v>
      </c>
      <c r="C491" s="75" t="s">
        <v>1176</v>
      </c>
      <c r="D491" s="74">
        <v>13.01</v>
      </c>
      <c r="E491" s="72" t="s">
        <v>257</v>
      </c>
      <c r="F491" s="79" t="s">
        <v>3201</v>
      </c>
      <c r="G491" s="76">
        <v>2</v>
      </c>
      <c r="H491" s="77">
        <v>1</v>
      </c>
      <c r="I491" s="79" t="s">
        <v>2089</v>
      </c>
    </row>
    <row r="492" spans="1:9" ht="12.6" customHeight="1" x14ac:dyDescent="0.25">
      <c r="A492" s="71">
        <v>452</v>
      </c>
      <c r="B492" s="72" t="s">
        <v>1742</v>
      </c>
      <c r="C492" s="75" t="s">
        <v>1169</v>
      </c>
      <c r="D492" s="74">
        <v>13.02</v>
      </c>
      <c r="E492" s="72" t="s">
        <v>258</v>
      </c>
      <c r="F492" s="75" t="s">
        <v>17</v>
      </c>
      <c r="G492" s="76">
        <v>92</v>
      </c>
      <c r="H492" s="77">
        <v>32</v>
      </c>
      <c r="I492" s="79" t="s">
        <v>1842</v>
      </c>
    </row>
    <row r="493" spans="1:9" ht="12.6" customHeight="1" x14ac:dyDescent="0.25">
      <c r="A493" s="71">
        <v>453</v>
      </c>
      <c r="B493" s="72" t="s">
        <v>1742</v>
      </c>
      <c r="C493" s="75" t="s">
        <v>1130</v>
      </c>
      <c r="D493" s="74">
        <v>13.04</v>
      </c>
      <c r="E493" s="78" t="s">
        <v>2090</v>
      </c>
      <c r="F493" s="75" t="s">
        <v>241</v>
      </c>
      <c r="G493" s="76">
        <v>310</v>
      </c>
      <c r="H493" s="77">
        <v>4</v>
      </c>
      <c r="I493" s="79" t="s">
        <v>2091</v>
      </c>
    </row>
    <row r="494" spans="1:9" ht="12.6" customHeight="1" x14ac:dyDescent="0.25">
      <c r="A494" s="71">
        <v>454</v>
      </c>
      <c r="B494" s="72" t="s">
        <v>1742</v>
      </c>
      <c r="C494" s="75" t="s">
        <v>1130</v>
      </c>
      <c r="D494" s="74">
        <v>13.05</v>
      </c>
      <c r="E494" s="78" t="s">
        <v>2092</v>
      </c>
      <c r="F494" s="75" t="s">
        <v>241</v>
      </c>
      <c r="G494" s="76">
        <v>310</v>
      </c>
      <c r="H494" s="77">
        <v>4</v>
      </c>
      <c r="I494" s="79" t="s">
        <v>2093</v>
      </c>
    </row>
    <row r="495" spans="1:9" ht="12.6" customHeight="1" x14ac:dyDescent="0.25">
      <c r="A495" s="71">
        <v>455</v>
      </c>
      <c r="B495" s="72" t="s">
        <v>1742</v>
      </c>
      <c r="C495" s="75" t="s">
        <v>1130</v>
      </c>
      <c r="D495" s="74">
        <v>13.06</v>
      </c>
      <c r="E495" s="78" t="s">
        <v>2094</v>
      </c>
      <c r="F495" s="75" t="s">
        <v>241</v>
      </c>
      <c r="G495" s="76">
        <v>287</v>
      </c>
      <c r="H495" s="77">
        <v>16</v>
      </c>
      <c r="I495" s="79" t="s">
        <v>2093</v>
      </c>
    </row>
    <row r="496" spans="1:9" ht="12.6" customHeight="1" x14ac:dyDescent="0.25">
      <c r="A496" s="71">
        <v>456</v>
      </c>
      <c r="B496" s="72" t="s">
        <v>1742</v>
      </c>
      <c r="C496" s="75" t="s">
        <v>1130</v>
      </c>
      <c r="D496" s="74">
        <v>13.07</v>
      </c>
      <c r="E496" s="78" t="s">
        <v>2095</v>
      </c>
      <c r="F496" s="75" t="s">
        <v>259</v>
      </c>
      <c r="G496" s="76">
        <v>1</v>
      </c>
      <c r="H496" s="77">
        <v>0</v>
      </c>
      <c r="I496" s="79" t="s">
        <v>2093</v>
      </c>
    </row>
    <row r="497" spans="1:9" ht="12.6" customHeight="1" x14ac:dyDescent="0.25">
      <c r="A497" s="71">
        <v>457</v>
      </c>
      <c r="B497" s="72" t="s">
        <v>1742</v>
      </c>
      <c r="C497" s="75" t="s">
        <v>1130</v>
      </c>
      <c r="D497" s="74">
        <v>13.08</v>
      </c>
      <c r="E497" s="78" t="s">
        <v>2096</v>
      </c>
      <c r="F497" s="75" t="s">
        <v>241</v>
      </c>
      <c r="G497" s="76">
        <v>278</v>
      </c>
      <c r="H497" s="77">
        <v>9</v>
      </c>
      <c r="I497" s="79" t="s">
        <v>2093</v>
      </c>
    </row>
    <row r="498" spans="1:9" ht="12.6" customHeight="1" x14ac:dyDescent="0.25">
      <c r="A498" s="71">
        <v>458</v>
      </c>
      <c r="B498" s="72" t="s">
        <v>1742</v>
      </c>
      <c r="C498" s="75" t="s">
        <v>1130</v>
      </c>
      <c r="D498" s="74">
        <v>13.09</v>
      </c>
      <c r="E498" s="72" t="s">
        <v>260</v>
      </c>
      <c r="F498" s="75" t="s">
        <v>241</v>
      </c>
      <c r="G498" s="76">
        <v>206</v>
      </c>
      <c r="H498" s="77">
        <v>7</v>
      </c>
      <c r="I498" s="79" t="s">
        <v>2093</v>
      </c>
    </row>
    <row r="499" spans="1:9" ht="12.6" customHeight="1" x14ac:dyDescent="0.25">
      <c r="A499" s="71">
        <v>459</v>
      </c>
      <c r="B499" s="78" t="s">
        <v>2097</v>
      </c>
      <c r="C499" s="75" t="s">
        <v>1177</v>
      </c>
      <c r="D499" s="74">
        <v>14.01</v>
      </c>
      <c r="E499" s="78" t="s">
        <v>2098</v>
      </c>
      <c r="F499" s="75" t="s">
        <v>241</v>
      </c>
      <c r="G499" s="76">
        <v>69888</v>
      </c>
      <c r="H499" s="77">
        <v>7809</v>
      </c>
      <c r="I499" s="79" t="s">
        <v>2099</v>
      </c>
    </row>
    <row r="500" spans="1:9" ht="12.6" customHeight="1" x14ac:dyDescent="0.25">
      <c r="A500" s="71">
        <v>460</v>
      </c>
      <c r="B500" s="78" t="s">
        <v>2097</v>
      </c>
      <c r="C500" s="75" t="s">
        <v>1178</v>
      </c>
      <c r="D500" s="74">
        <v>14.02</v>
      </c>
      <c r="E500" s="78" t="s">
        <v>2100</v>
      </c>
      <c r="F500" s="75" t="s">
        <v>3</v>
      </c>
      <c r="G500" s="76">
        <v>1173</v>
      </c>
      <c r="H500" s="77">
        <v>720</v>
      </c>
      <c r="I500" s="79" t="s">
        <v>1842</v>
      </c>
    </row>
    <row r="501" spans="1:9" ht="12.6" customHeight="1" x14ac:dyDescent="0.25">
      <c r="A501" s="71">
        <v>461</v>
      </c>
      <c r="B501" s="78" t="s">
        <v>2097</v>
      </c>
      <c r="C501" s="75" t="s">
        <v>1179</v>
      </c>
      <c r="D501" s="74">
        <v>14.03</v>
      </c>
      <c r="E501" s="78" t="s">
        <v>2101</v>
      </c>
      <c r="F501" s="75" t="s">
        <v>3</v>
      </c>
      <c r="G501" s="76">
        <v>1374</v>
      </c>
      <c r="H501" s="77">
        <v>720</v>
      </c>
      <c r="I501" s="79" t="s">
        <v>2089</v>
      </c>
    </row>
    <row r="502" spans="1:9" ht="12.6" customHeight="1" x14ac:dyDescent="0.25">
      <c r="A502" s="71">
        <v>462</v>
      </c>
      <c r="B502" s="78" t="s">
        <v>2097</v>
      </c>
      <c r="C502" s="75" t="s">
        <v>1180</v>
      </c>
      <c r="D502" s="74">
        <v>14.04</v>
      </c>
      <c r="E502" s="72" t="s">
        <v>261</v>
      </c>
      <c r="F502" s="75" t="s">
        <v>3</v>
      </c>
      <c r="G502" s="76">
        <v>403</v>
      </c>
      <c r="H502" s="77">
        <v>305</v>
      </c>
      <c r="I502" s="79" t="s">
        <v>2102</v>
      </c>
    </row>
    <row r="503" spans="1:9" ht="12.6" customHeight="1" x14ac:dyDescent="0.25">
      <c r="A503" s="71">
        <v>463</v>
      </c>
      <c r="B503" s="78" t="s">
        <v>2097</v>
      </c>
      <c r="C503" s="75" t="s">
        <v>1181</v>
      </c>
      <c r="D503" s="74">
        <v>14.05</v>
      </c>
      <c r="E503" s="72" t="s">
        <v>262</v>
      </c>
      <c r="F503" s="75" t="s">
        <v>3</v>
      </c>
      <c r="G503" s="76">
        <v>410</v>
      </c>
      <c r="H503" s="77">
        <v>305</v>
      </c>
      <c r="I503" s="79" t="s">
        <v>2102</v>
      </c>
    </row>
    <row r="504" spans="1:9" ht="12.6" customHeight="1" x14ac:dyDescent="0.25">
      <c r="A504" s="71">
        <v>464</v>
      </c>
      <c r="B504" s="72" t="s">
        <v>1743</v>
      </c>
      <c r="C504" s="75" t="s">
        <v>1169</v>
      </c>
      <c r="D504" s="74">
        <v>14.06</v>
      </c>
      <c r="E504" s="72" t="s">
        <v>263</v>
      </c>
      <c r="F504" s="75" t="s">
        <v>241</v>
      </c>
      <c r="G504" s="76">
        <v>164449</v>
      </c>
      <c r="H504" s="77">
        <v>8955</v>
      </c>
      <c r="I504" s="75" t="s">
        <v>1496</v>
      </c>
    </row>
    <row r="505" spans="1:9" ht="12.6" customHeight="1" x14ac:dyDescent="0.25">
      <c r="A505" s="71">
        <v>465</v>
      </c>
      <c r="B505" s="72" t="s">
        <v>1743</v>
      </c>
      <c r="C505" s="75" t="s">
        <v>1182</v>
      </c>
      <c r="D505" s="74">
        <v>14.07</v>
      </c>
      <c r="E505" s="78" t="s">
        <v>2103</v>
      </c>
      <c r="F505" s="75" t="s">
        <v>5</v>
      </c>
      <c r="G505" s="76">
        <v>9579</v>
      </c>
      <c r="H505" s="77">
        <v>2986</v>
      </c>
      <c r="I505" s="75" t="s">
        <v>1510</v>
      </c>
    </row>
    <row r="506" spans="1:9" ht="12.6" customHeight="1" x14ac:dyDescent="0.25">
      <c r="A506" s="71">
        <v>466</v>
      </c>
      <c r="B506" s="72" t="s">
        <v>1743</v>
      </c>
      <c r="C506" s="75" t="s">
        <v>1169</v>
      </c>
      <c r="D506" s="74">
        <v>14.15</v>
      </c>
      <c r="E506" s="78" t="s">
        <v>2104</v>
      </c>
      <c r="F506" s="75" t="s">
        <v>5</v>
      </c>
      <c r="G506" s="76">
        <v>10181</v>
      </c>
      <c r="H506" s="77">
        <v>2986</v>
      </c>
      <c r="I506" s="75" t="s">
        <v>1511</v>
      </c>
    </row>
    <row r="507" spans="1:9" ht="12.6" customHeight="1" x14ac:dyDescent="0.25">
      <c r="A507" s="71">
        <v>467</v>
      </c>
      <c r="B507" s="72" t="s">
        <v>1743</v>
      </c>
      <c r="C507" s="75" t="s">
        <v>1169</v>
      </c>
      <c r="D507" s="74">
        <v>14.17</v>
      </c>
      <c r="E507" s="78" t="s">
        <v>2105</v>
      </c>
      <c r="F507" s="75" t="s">
        <v>5</v>
      </c>
      <c r="G507" s="76">
        <v>10284</v>
      </c>
      <c r="H507" s="77">
        <v>2986</v>
      </c>
      <c r="I507" s="75" t="s">
        <v>1510</v>
      </c>
    </row>
    <row r="508" spans="1:9" ht="12.6" customHeight="1" x14ac:dyDescent="0.25">
      <c r="A508" s="71">
        <v>468</v>
      </c>
      <c r="B508" s="72" t="s">
        <v>1743</v>
      </c>
      <c r="C508" s="75" t="s">
        <v>1182</v>
      </c>
      <c r="D508" s="74">
        <v>14.19</v>
      </c>
      <c r="E508" s="78" t="s">
        <v>2106</v>
      </c>
      <c r="F508" s="75" t="s">
        <v>5</v>
      </c>
      <c r="G508" s="76">
        <v>9916</v>
      </c>
      <c r="H508" s="77">
        <v>2986</v>
      </c>
      <c r="I508" s="75" t="s">
        <v>1511</v>
      </c>
    </row>
    <row r="509" spans="1:9" ht="12.6" customHeight="1" x14ac:dyDescent="0.25">
      <c r="A509" s="71">
        <v>469</v>
      </c>
      <c r="B509" s="72" t="s">
        <v>1743</v>
      </c>
      <c r="C509" s="75" t="s">
        <v>1169</v>
      </c>
      <c r="D509" s="74">
        <v>14.27</v>
      </c>
      <c r="E509" s="78" t="s">
        <v>2107</v>
      </c>
      <c r="F509" s="75" t="s">
        <v>5</v>
      </c>
      <c r="G509" s="76">
        <v>10539</v>
      </c>
      <c r="H509" s="77">
        <v>2986</v>
      </c>
      <c r="I509" s="75" t="s">
        <v>1511</v>
      </c>
    </row>
    <row r="510" spans="1:9" ht="12.6" customHeight="1" x14ac:dyDescent="0.25">
      <c r="A510" s="71">
        <v>470</v>
      </c>
      <c r="B510" s="72" t="s">
        <v>1743</v>
      </c>
      <c r="C510" s="75" t="s">
        <v>1169</v>
      </c>
      <c r="D510" s="74">
        <v>14.29</v>
      </c>
      <c r="E510" s="78" t="s">
        <v>2108</v>
      </c>
      <c r="F510" s="75" t="s">
        <v>5</v>
      </c>
      <c r="G510" s="76">
        <v>10646</v>
      </c>
      <c r="H510" s="77">
        <v>2986</v>
      </c>
      <c r="I510" s="75" t="s">
        <v>1511</v>
      </c>
    </row>
    <row r="511" spans="1:9" ht="12.6" customHeight="1" x14ac:dyDescent="0.25">
      <c r="A511" s="71">
        <v>471</v>
      </c>
      <c r="B511" s="72" t="s">
        <v>1743</v>
      </c>
      <c r="C511" s="75" t="s">
        <v>1183</v>
      </c>
      <c r="D511" s="74">
        <v>14.31</v>
      </c>
      <c r="E511" s="78" t="s">
        <v>2109</v>
      </c>
      <c r="F511" s="75" t="s">
        <v>16</v>
      </c>
      <c r="G511" s="76">
        <v>914</v>
      </c>
      <c r="H511" s="77">
        <v>201</v>
      </c>
      <c r="I511" s="75" t="s">
        <v>1512</v>
      </c>
    </row>
    <row r="512" spans="1:9" ht="12.6" customHeight="1" x14ac:dyDescent="0.25">
      <c r="A512" s="71">
        <v>472</v>
      </c>
      <c r="B512" s="78" t="s">
        <v>2097</v>
      </c>
      <c r="C512" s="75" t="s">
        <v>1184</v>
      </c>
      <c r="D512" s="74">
        <v>14.32</v>
      </c>
      <c r="E512" s="72" t="s">
        <v>264</v>
      </c>
      <c r="F512" s="75" t="s">
        <v>16</v>
      </c>
      <c r="G512" s="76">
        <v>4119</v>
      </c>
      <c r="H512" s="77">
        <v>201</v>
      </c>
      <c r="I512" s="79" t="s">
        <v>2110</v>
      </c>
    </row>
    <row r="513" spans="1:9" ht="12.6" customHeight="1" x14ac:dyDescent="0.25">
      <c r="A513" s="71">
        <v>473</v>
      </c>
      <c r="B513" s="78" t="s">
        <v>2097</v>
      </c>
      <c r="C513" s="75" t="s">
        <v>1185</v>
      </c>
      <c r="D513" s="74">
        <v>14.33</v>
      </c>
      <c r="E513" s="72" t="s">
        <v>265</v>
      </c>
      <c r="F513" s="75" t="s">
        <v>17</v>
      </c>
      <c r="G513" s="76">
        <v>993</v>
      </c>
      <c r="H513" s="77">
        <v>122</v>
      </c>
      <c r="I513" s="79" t="s">
        <v>2110</v>
      </c>
    </row>
    <row r="514" spans="1:9" ht="12.6" customHeight="1" x14ac:dyDescent="0.25">
      <c r="A514" s="71">
        <v>474</v>
      </c>
      <c r="B514" s="72" t="s">
        <v>1743</v>
      </c>
      <c r="C514" s="75" t="s">
        <v>1186</v>
      </c>
      <c r="D514" s="74">
        <v>14.34</v>
      </c>
      <c r="E514" s="72" t="s">
        <v>266</v>
      </c>
      <c r="F514" s="75" t="s">
        <v>5</v>
      </c>
      <c r="G514" s="76">
        <v>4824</v>
      </c>
      <c r="H514" s="77">
        <v>992</v>
      </c>
      <c r="I514" s="75" t="s">
        <v>1513</v>
      </c>
    </row>
    <row r="515" spans="1:9" ht="12.6" customHeight="1" x14ac:dyDescent="0.25">
      <c r="A515" s="71">
        <v>475</v>
      </c>
      <c r="B515" s="78" t="s">
        <v>2097</v>
      </c>
      <c r="C515" s="75" t="s">
        <v>1187</v>
      </c>
      <c r="D515" s="74">
        <v>14.36</v>
      </c>
      <c r="E515" s="78" t="s">
        <v>2111</v>
      </c>
      <c r="F515" s="75" t="s">
        <v>5</v>
      </c>
      <c r="G515" s="76">
        <v>878</v>
      </c>
      <c r="H515" s="77">
        <v>116</v>
      </c>
      <c r="I515" s="79" t="s">
        <v>2112</v>
      </c>
    </row>
    <row r="516" spans="1:9" ht="12.6" customHeight="1" x14ac:dyDescent="0.25">
      <c r="A516" s="71">
        <v>476</v>
      </c>
      <c r="B516" s="72" t="s">
        <v>1743</v>
      </c>
      <c r="C516" s="75" t="s">
        <v>1169</v>
      </c>
      <c r="D516" s="74">
        <v>14.39</v>
      </c>
      <c r="E516" s="72" t="s">
        <v>267</v>
      </c>
      <c r="F516" s="75" t="s">
        <v>5</v>
      </c>
      <c r="G516" s="76">
        <v>6022</v>
      </c>
      <c r="H516" s="77">
        <v>1094</v>
      </c>
      <c r="I516" s="75" t="s">
        <v>1514</v>
      </c>
    </row>
    <row r="517" spans="1:9" ht="12.6" customHeight="1" x14ac:dyDescent="0.25">
      <c r="A517" s="71">
        <v>477</v>
      </c>
      <c r="B517" s="78" t="s">
        <v>2097</v>
      </c>
      <c r="C517" s="75" t="s">
        <v>1188</v>
      </c>
      <c r="D517" s="74">
        <v>14.41</v>
      </c>
      <c r="E517" s="78" t="s">
        <v>2113</v>
      </c>
      <c r="F517" s="75" t="s">
        <v>3</v>
      </c>
      <c r="G517" s="76">
        <v>602</v>
      </c>
      <c r="H517" s="77">
        <v>58</v>
      </c>
      <c r="I517" s="79" t="s">
        <v>2114</v>
      </c>
    </row>
    <row r="518" spans="1:9" ht="12.6" customHeight="1" x14ac:dyDescent="0.25">
      <c r="A518" s="71">
        <v>478</v>
      </c>
      <c r="B518" s="72" t="s">
        <v>1743</v>
      </c>
      <c r="C518" s="75" t="s">
        <v>1169</v>
      </c>
      <c r="D518" s="85" t="s">
        <v>268</v>
      </c>
      <c r="E518" s="78" t="s">
        <v>2115</v>
      </c>
      <c r="F518" s="75" t="s">
        <v>5</v>
      </c>
      <c r="G518" s="76">
        <v>8866</v>
      </c>
      <c r="H518" s="77">
        <v>2937</v>
      </c>
      <c r="I518" s="75" t="s">
        <v>1515</v>
      </c>
    </row>
    <row r="519" spans="1:9" ht="12.6" customHeight="1" x14ac:dyDescent="0.25">
      <c r="A519" s="71">
        <v>479</v>
      </c>
      <c r="B519" s="72" t="s">
        <v>1743</v>
      </c>
      <c r="C519" s="75" t="s">
        <v>1169</v>
      </c>
      <c r="D519" s="85" t="s">
        <v>269</v>
      </c>
      <c r="E519" s="78" t="s">
        <v>2116</v>
      </c>
      <c r="F519" s="75" t="s">
        <v>5</v>
      </c>
      <c r="G519" s="76">
        <v>9564</v>
      </c>
      <c r="H519" s="77">
        <v>2937</v>
      </c>
      <c r="I519" s="75" t="s">
        <v>1515</v>
      </c>
    </row>
    <row r="520" spans="1:9" ht="12.6" customHeight="1" x14ac:dyDescent="0.25">
      <c r="A520" s="71">
        <v>480</v>
      </c>
      <c r="B520" s="72" t="s">
        <v>1743</v>
      </c>
      <c r="C520" s="75" t="s">
        <v>1169</v>
      </c>
      <c r="D520" s="85" t="s">
        <v>270</v>
      </c>
      <c r="E520" s="78" t="s">
        <v>2117</v>
      </c>
      <c r="F520" s="75" t="s">
        <v>5</v>
      </c>
      <c r="G520" s="76">
        <v>10262</v>
      </c>
      <c r="H520" s="77">
        <v>2937</v>
      </c>
      <c r="I520" s="75" t="s">
        <v>1515</v>
      </c>
    </row>
    <row r="521" spans="1:9" ht="12.6" customHeight="1" x14ac:dyDescent="0.25">
      <c r="A521" s="71">
        <v>481</v>
      </c>
      <c r="B521" s="72" t="s">
        <v>1743</v>
      </c>
      <c r="C521" s="75" t="s">
        <v>1169</v>
      </c>
      <c r="D521" s="74">
        <v>14.47</v>
      </c>
      <c r="E521" s="72" t="s">
        <v>271</v>
      </c>
      <c r="F521" s="75" t="s">
        <v>16</v>
      </c>
      <c r="G521" s="76">
        <v>1969</v>
      </c>
      <c r="H521" s="77">
        <v>889</v>
      </c>
      <c r="I521" s="75" t="s">
        <v>1516</v>
      </c>
    </row>
    <row r="522" spans="1:9" ht="12.6" customHeight="1" x14ac:dyDescent="0.25">
      <c r="A522" s="71">
        <v>482</v>
      </c>
      <c r="B522" s="72" t="s">
        <v>1743</v>
      </c>
      <c r="C522" s="75" t="s">
        <v>1189</v>
      </c>
      <c r="D522" s="74">
        <v>14.48</v>
      </c>
      <c r="E522" s="72" t="s">
        <v>272</v>
      </c>
      <c r="F522" s="75" t="s">
        <v>16</v>
      </c>
      <c r="G522" s="76">
        <v>3337</v>
      </c>
      <c r="H522" s="77">
        <v>35</v>
      </c>
      <c r="I522" s="75" t="s">
        <v>1517</v>
      </c>
    </row>
    <row r="523" spans="1:9" ht="12.6" customHeight="1" x14ac:dyDescent="0.25">
      <c r="A523" s="71">
        <v>483</v>
      </c>
      <c r="B523" s="72" t="s">
        <v>1743</v>
      </c>
      <c r="C523" s="75" t="s">
        <v>1190</v>
      </c>
      <c r="D523" s="74">
        <v>14.49</v>
      </c>
      <c r="E523" s="72" t="s">
        <v>273</v>
      </c>
      <c r="F523" s="75" t="s">
        <v>16</v>
      </c>
      <c r="G523" s="76">
        <v>2089</v>
      </c>
      <c r="H523" s="77">
        <v>283</v>
      </c>
      <c r="I523" s="75" t="s">
        <v>1518</v>
      </c>
    </row>
    <row r="524" spans="1:9" ht="12.6" customHeight="1" x14ac:dyDescent="0.25">
      <c r="A524" s="71">
        <v>484</v>
      </c>
      <c r="B524" s="78" t="s">
        <v>2097</v>
      </c>
      <c r="C524" s="75" t="s">
        <v>1191</v>
      </c>
      <c r="D524" s="74">
        <v>14.5</v>
      </c>
      <c r="E524" s="78" t="s">
        <v>2118</v>
      </c>
      <c r="F524" s="75" t="s">
        <v>3</v>
      </c>
      <c r="G524" s="76">
        <v>988</v>
      </c>
      <c r="H524" s="77">
        <v>290</v>
      </c>
      <c r="I524" s="79" t="s">
        <v>2119</v>
      </c>
    </row>
    <row r="525" spans="1:9" ht="12.6" customHeight="1" x14ac:dyDescent="0.25">
      <c r="A525" s="71">
        <v>485</v>
      </c>
      <c r="B525" s="72" t="s">
        <v>1743</v>
      </c>
      <c r="C525" s="75" t="s">
        <v>1130</v>
      </c>
      <c r="D525" s="74">
        <v>14.55</v>
      </c>
      <c r="E525" s="72" t="s">
        <v>274</v>
      </c>
      <c r="F525" s="75" t="s">
        <v>17</v>
      </c>
      <c r="G525" s="76">
        <v>310</v>
      </c>
      <c r="H525" s="77">
        <v>57</v>
      </c>
      <c r="I525" s="75" t="s">
        <v>1519</v>
      </c>
    </row>
    <row r="526" spans="1:9" ht="12.6" customHeight="1" x14ac:dyDescent="0.25">
      <c r="A526" s="71">
        <v>486</v>
      </c>
      <c r="B526" s="72" t="s">
        <v>1743</v>
      </c>
      <c r="C526" s="75" t="s">
        <v>1130</v>
      </c>
      <c r="D526" s="85" t="s">
        <v>275</v>
      </c>
      <c r="E526" s="72" t="s">
        <v>276</v>
      </c>
      <c r="F526" s="75" t="s">
        <v>17</v>
      </c>
      <c r="G526" s="76">
        <v>442</v>
      </c>
      <c r="H526" s="77">
        <v>103</v>
      </c>
      <c r="I526" s="75" t="s">
        <v>1519</v>
      </c>
    </row>
    <row r="527" spans="1:9" ht="12.6" customHeight="1" x14ac:dyDescent="0.25">
      <c r="A527" s="71">
        <v>487</v>
      </c>
      <c r="B527" s="72" t="s">
        <v>1743</v>
      </c>
      <c r="C527" s="75" t="s">
        <v>1130</v>
      </c>
      <c r="D527" s="74">
        <v>14.56</v>
      </c>
      <c r="E527" s="78" t="s">
        <v>2120</v>
      </c>
      <c r="F527" s="75" t="s">
        <v>16</v>
      </c>
      <c r="G527" s="76">
        <v>1877</v>
      </c>
      <c r="H527" s="77">
        <v>202</v>
      </c>
      <c r="I527" s="79" t="s">
        <v>2121</v>
      </c>
    </row>
    <row r="528" spans="1:9" ht="12.6" customHeight="1" x14ac:dyDescent="0.25">
      <c r="A528" s="71">
        <v>488</v>
      </c>
      <c r="B528" s="72" t="s">
        <v>1743</v>
      </c>
      <c r="C528" s="75" t="s">
        <v>1130</v>
      </c>
      <c r="D528" s="74">
        <v>14.57</v>
      </c>
      <c r="E528" s="72" t="s">
        <v>277</v>
      </c>
      <c r="F528" s="75" t="s">
        <v>16</v>
      </c>
      <c r="G528" s="76">
        <v>1981</v>
      </c>
      <c r="H528" s="77">
        <v>202</v>
      </c>
      <c r="I528" s="79" t="s">
        <v>2121</v>
      </c>
    </row>
    <row r="529" spans="1:9" ht="12.6" customHeight="1" x14ac:dyDescent="0.25">
      <c r="A529" s="71">
        <v>489</v>
      </c>
      <c r="B529" s="72" t="s">
        <v>1743</v>
      </c>
      <c r="C529" s="75" t="s">
        <v>1130</v>
      </c>
      <c r="D529" s="74">
        <v>14.58</v>
      </c>
      <c r="E529" s="78" t="s">
        <v>2122</v>
      </c>
      <c r="F529" s="75" t="s">
        <v>5</v>
      </c>
      <c r="G529" s="76">
        <v>5481</v>
      </c>
      <c r="H529" s="77">
        <v>873</v>
      </c>
      <c r="I529" s="79" t="s">
        <v>2123</v>
      </c>
    </row>
    <row r="530" spans="1:9" ht="12.6" customHeight="1" x14ac:dyDescent="0.25">
      <c r="A530" s="71">
        <v>490</v>
      </c>
      <c r="B530" s="72" t="s">
        <v>1743</v>
      </c>
      <c r="C530" s="75" t="s">
        <v>1130</v>
      </c>
      <c r="D530" s="74">
        <v>14.59</v>
      </c>
      <c r="E530" s="78" t="s">
        <v>2124</v>
      </c>
      <c r="F530" s="75" t="s">
        <v>5</v>
      </c>
      <c r="G530" s="76">
        <v>9840</v>
      </c>
      <c r="H530" s="77">
        <v>1215</v>
      </c>
      <c r="I530" s="79" t="s">
        <v>2125</v>
      </c>
    </row>
    <row r="531" spans="1:9" ht="12.6" customHeight="1" x14ac:dyDescent="0.25">
      <c r="A531" s="71">
        <v>491</v>
      </c>
      <c r="B531" s="78" t="s">
        <v>2097</v>
      </c>
      <c r="C531" s="75" t="s">
        <v>1130</v>
      </c>
      <c r="D531" s="74">
        <v>14.6</v>
      </c>
      <c r="E531" s="78" t="s">
        <v>2126</v>
      </c>
      <c r="F531" s="75" t="s">
        <v>5</v>
      </c>
      <c r="G531" s="76">
        <v>24201</v>
      </c>
      <c r="H531" s="77">
        <v>4185</v>
      </c>
      <c r="I531" s="79" t="s">
        <v>2127</v>
      </c>
    </row>
    <row r="532" spans="1:9" ht="12.6" customHeight="1" x14ac:dyDescent="0.25">
      <c r="A532" s="71">
        <v>492</v>
      </c>
      <c r="B532" s="72" t="s">
        <v>1743</v>
      </c>
      <c r="C532" s="75" t="s">
        <v>1130</v>
      </c>
      <c r="D532" s="74">
        <v>14.61</v>
      </c>
      <c r="E532" s="72" t="s">
        <v>278</v>
      </c>
      <c r="F532" s="75" t="s">
        <v>17</v>
      </c>
      <c r="G532" s="76">
        <v>207</v>
      </c>
      <c r="H532" s="77">
        <v>32</v>
      </c>
      <c r="I532" s="75" t="s">
        <v>1520</v>
      </c>
    </row>
    <row r="533" spans="1:9" ht="12.6" customHeight="1" x14ac:dyDescent="0.25">
      <c r="A533" s="71">
        <v>493</v>
      </c>
      <c r="B533" s="72" t="s">
        <v>1743</v>
      </c>
      <c r="C533" s="75" t="s">
        <v>1130</v>
      </c>
      <c r="D533" s="74">
        <v>14.62</v>
      </c>
      <c r="E533" s="78" t="s">
        <v>2128</v>
      </c>
      <c r="F533" s="75" t="s">
        <v>16</v>
      </c>
      <c r="G533" s="76">
        <v>1971</v>
      </c>
      <c r="H533" s="77">
        <v>30</v>
      </c>
      <c r="I533" s="75" t="s">
        <v>1521</v>
      </c>
    </row>
    <row r="534" spans="1:9" ht="12.6" customHeight="1" x14ac:dyDescent="0.25">
      <c r="A534" s="71">
        <v>494</v>
      </c>
      <c r="B534" s="78" t="s">
        <v>2097</v>
      </c>
      <c r="C534" s="75" t="s">
        <v>1130</v>
      </c>
      <c r="D534" s="74">
        <v>14.63</v>
      </c>
      <c r="E534" s="78" t="s">
        <v>2129</v>
      </c>
      <c r="F534" s="75" t="s">
        <v>16</v>
      </c>
      <c r="G534" s="76">
        <v>376</v>
      </c>
      <c r="H534" s="77">
        <v>10</v>
      </c>
      <c r="I534" s="75" t="s">
        <v>1522</v>
      </c>
    </row>
    <row r="535" spans="1:9" ht="12.6" customHeight="1" x14ac:dyDescent="0.25">
      <c r="A535" s="71">
        <v>495</v>
      </c>
      <c r="B535" s="78" t="s">
        <v>2097</v>
      </c>
      <c r="C535" s="75" t="s">
        <v>1130</v>
      </c>
      <c r="D535" s="74">
        <v>14.64</v>
      </c>
      <c r="E535" s="78" t="s">
        <v>2130</v>
      </c>
      <c r="F535" s="75" t="s">
        <v>16</v>
      </c>
      <c r="G535" s="76">
        <v>43</v>
      </c>
      <c r="H535" s="77">
        <v>30</v>
      </c>
      <c r="I535" s="75" t="s">
        <v>1522</v>
      </c>
    </row>
    <row r="536" spans="1:9" ht="12.6" customHeight="1" x14ac:dyDescent="0.25">
      <c r="A536" s="71">
        <v>496</v>
      </c>
      <c r="B536" s="72" t="s">
        <v>1743</v>
      </c>
      <c r="C536" s="75" t="s">
        <v>1130</v>
      </c>
      <c r="D536" s="74">
        <v>14.65</v>
      </c>
      <c r="E536" s="78" t="s">
        <v>2131</v>
      </c>
      <c r="F536" s="75" t="s">
        <v>16</v>
      </c>
      <c r="G536" s="76">
        <v>1551</v>
      </c>
      <c r="H536" s="77">
        <v>67</v>
      </c>
      <c r="I536" s="75" t="s">
        <v>1522</v>
      </c>
    </row>
    <row r="537" spans="1:9" ht="12.6" customHeight="1" x14ac:dyDescent="0.25">
      <c r="A537" s="71">
        <v>497</v>
      </c>
      <c r="B537" s="72" t="s">
        <v>1743</v>
      </c>
      <c r="C537" s="75" t="s">
        <v>1130</v>
      </c>
      <c r="D537" s="74">
        <v>14.66</v>
      </c>
      <c r="E537" s="72" t="s">
        <v>279</v>
      </c>
      <c r="F537" s="75" t="s">
        <v>16</v>
      </c>
      <c r="G537" s="76">
        <v>12671</v>
      </c>
      <c r="H537" s="77">
        <v>93</v>
      </c>
      <c r="I537" s="75" t="s">
        <v>1521</v>
      </c>
    </row>
    <row r="538" spans="1:9" ht="12.6" customHeight="1" x14ac:dyDescent="0.25">
      <c r="A538" s="71">
        <v>498</v>
      </c>
      <c r="B538" s="72" t="s">
        <v>1743</v>
      </c>
      <c r="C538" s="75" t="s">
        <v>1130</v>
      </c>
      <c r="D538" s="74">
        <v>14.67</v>
      </c>
      <c r="E538" s="78" t="s">
        <v>2132</v>
      </c>
      <c r="F538" s="75" t="s">
        <v>16</v>
      </c>
      <c r="G538" s="76">
        <v>4584</v>
      </c>
      <c r="H538" s="77">
        <v>56</v>
      </c>
      <c r="I538" s="75" t="s">
        <v>1523</v>
      </c>
    </row>
    <row r="539" spans="1:9" ht="12.6" customHeight="1" x14ac:dyDescent="0.25">
      <c r="A539" s="71">
        <v>499</v>
      </c>
      <c r="B539" s="72" t="s">
        <v>1743</v>
      </c>
      <c r="C539" s="75" t="s">
        <v>1130</v>
      </c>
      <c r="D539" s="74">
        <v>14.68</v>
      </c>
      <c r="E539" s="72" t="s">
        <v>280</v>
      </c>
      <c r="F539" s="75" t="s">
        <v>16</v>
      </c>
      <c r="G539" s="76">
        <v>12655</v>
      </c>
      <c r="H539" s="77">
        <v>77</v>
      </c>
      <c r="I539" s="75" t="s">
        <v>1523</v>
      </c>
    </row>
    <row r="540" spans="1:9" ht="12.6" customHeight="1" x14ac:dyDescent="0.25">
      <c r="A540" s="71">
        <v>500</v>
      </c>
      <c r="B540" s="72" t="s">
        <v>1743</v>
      </c>
      <c r="C540" s="75" t="s">
        <v>1130</v>
      </c>
      <c r="D540" s="74">
        <v>14.69</v>
      </c>
      <c r="E540" s="78" t="s">
        <v>2133</v>
      </c>
      <c r="F540" s="75" t="s">
        <v>5</v>
      </c>
      <c r="G540" s="76">
        <v>1762</v>
      </c>
      <c r="H540" s="77">
        <v>828</v>
      </c>
      <c r="I540" s="75" t="s">
        <v>1524</v>
      </c>
    </row>
    <row r="541" spans="1:9" ht="12.6" customHeight="1" x14ac:dyDescent="0.25">
      <c r="A541" s="71">
        <v>501</v>
      </c>
      <c r="B541" s="72" t="s">
        <v>1743</v>
      </c>
      <c r="C541" s="75" t="s">
        <v>1130</v>
      </c>
      <c r="D541" s="74">
        <v>14.7</v>
      </c>
      <c r="E541" s="72" t="s">
        <v>281</v>
      </c>
      <c r="F541" s="75" t="s">
        <v>5</v>
      </c>
      <c r="G541" s="76">
        <v>2537</v>
      </c>
      <c r="H541" s="77">
        <v>595</v>
      </c>
      <c r="I541" s="75" t="s">
        <v>1524</v>
      </c>
    </row>
    <row r="542" spans="1:9" ht="12.6" customHeight="1" x14ac:dyDescent="0.25">
      <c r="A542" s="71">
        <v>502</v>
      </c>
      <c r="B542" s="72" t="s">
        <v>1743</v>
      </c>
      <c r="C542" s="75" t="s">
        <v>1130</v>
      </c>
      <c r="D542" s="74">
        <v>14.71</v>
      </c>
      <c r="E542" s="72" t="s">
        <v>282</v>
      </c>
      <c r="F542" s="75" t="s">
        <v>5</v>
      </c>
      <c r="G542" s="76">
        <v>6026</v>
      </c>
      <c r="H542" s="77">
        <v>1204</v>
      </c>
      <c r="I542" s="75" t="s">
        <v>1524</v>
      </c>
    </row>
    <row r="543" spans="1:9" ht="12.6" customHeight="1" x14ac:dyDescent="0.25">
      <c r="A543" s="71">
        <v>503</v>
      </c>
      <c r="B543" s="72" t="s">
        <v>1743</v>
      </c>
      <c r="C543" s="75" t="s">
        <v>1130</v>
      </c>
      <c r="D543" s="74">
        <v>14.72</v>
      </c>
      <c r="E543" s="78" t="s">
        <v>2134</v>
      </c>
      <c r="F543" s="75" t="s">
        <v>5</v>
      </c>
      <c r="G543" s="76">
        <v>1762</v>
      </c>
      <c r="H543" s="77">
        <v>828</v>
      </c>
      <c r="I543" s="75" t="s">
        <v>1524</v>
      </c>
    </row>
    <row r="544" spans="1:9" ht="12.6" customHeight="1" x14ac:dyDescent="0.25">
      <c r="A544" s="71">
        <v>504</v>
      </c>
      <c r="B544" s="72" t="s">
        <v>1743</v>
      </c>
      <c r="C544" s="75" t="s">
        <v>1130</v>
      </c>
      <c r="D544" s="74">
        <v>14.73</v>
      </c>
      <c r="E544" s="78" t="s">
        <v>2135</v>
      </c>
      <c r="F544" s="75" t="s">
        <v>5</v>
      </c>
      <c r="G544" s="76">
        <v>5871</v>
      </c>
      <c r="H544" s="77">
        <v>1056</v>
      </c>
      <c r="I544" s="75" t="s">
        <v>1524</v>
      </c>
    </row>
    <row r="545" spans="1:9" ht="12.6" customHeight="1" x14ac:dyDescent="0.25">
      <c r="A545" s="71">
        <v>505</v>
      </c>
      <c r="B545" s="78" t="s">
        <v>2097</v>
      </c>
      <c r="C545" s="75" t="s">
        <v>1130</v>
      </c>
      <c r="D545" s="74">
        <v>14.74</v>
      </c>
      <c r="E545" s="78" t="s">
        <v>2136</v>
      </c>
      <c r="F545" s="75" t="s">
        <v>5</v>
      </c>
      <c r="G545" s="76">
        <v>2370</v>
      </c>
      <c r="H545" s="77">
        <v>924</v>
      </c>
      <c r="I545" s="75" t="s">
        <v>1524</v>
      </c>
    </row>
    <row r="546" spans="1:9" ht="12.6" customHeight="1" x14ac:dyDescent="0.25">
      <c r="A546" s="71">
        <v>506</v>
      </c>
      <c r="B546" s="72" t="s">
        <v>1743</v>
      </c>
      <c r="C546" s="75" t="s">
        <v>1130</v>
      </c>
      <c r="D546" s="74">
        <v>14.75</v>
      </c>
      <c r="E546" s="72" t="s">
        <v>283</v>
      </c>
      <c r="F546" s="75" t="s">
        <v>17</v>
      </c>
      <c r="G546" s="76">
        <v>259</v>
      </c>
      <c r="H546" s="77">
        <v>183</v>
      </c>
      <c r="I546" s="79" t="s">
        <v>2137</v>
      </c>
    </row>
    <row r="547" spans="1:9" ht="12.6" customHeight="1" x14ac:dyDescent="0.25">
      <c r="A547" s="71">
        <v>507</v>
      </c>
      <c r="B547" s="78" t="s">
        <v>2097</v>
      </c>
      <c r="C547" s="75" t="s">
        <v>1130</v>
      </c>
      <c r="D547" s="74">
        <v>14.76</v>
      </c>
      <c r="E547" s="78" t="s">
        <v>2138</v>
      </c>
      <c r="F547" s="75" t="s">
        <v>5</v>
      </c>
      <c r="G547" s="76">
        <v>6219</v>
      </c>
      <c r="H547" s="77">
        <v>2101</v>
      </c>
      <c r="I547" s="75" t="s">
        <v>1525</v>
      </c>
    </row>
    <row r="548" spans="1:9" ht="12.6" customHeight="1" x14ac:dyDescent="0.25">
      <c r="A548" s="71">
        <v>508</v>
      </c>
      <c r="B548" s="78" t="s">
        <v>2097</v>
      </c>
      <c r="C548" s="75" t="s">
        <v>1130</v>
      </c>
      <c r="D548" s="74">
        <v>14.77</v>
      </c>
      <c r="E548" s="78" t="s">
        <v>2139</v>
      </c>
      <c r="F548" s="75" t="s">
        <v>5</v>
      </c>
      <c r="G548" s="76">
        <v>7144</v>
      </c>
      <c r="H548" s="77">
        <v>1563</v>
      </c>
      <c r="I548" s="75" t="s">
        <v>1525</v>
      </c>
    </row>
    <row r="549" spans="1:9" ht="12.6" customHeight="1" x14ac:dyDescent="0.25">
      <c r="A549" s="71">
        <v>509</v>
      </c>
      <c r="B549" s="78" t="s">
        <v>2097</v>
      </c>
      <c r="C549" s="75" t="s">
        <v>1130</v>
      </c>
      <c r="D549" s="74">
        <v>14.78</v>
      </c>
      <c r="E549" s="72" t="s">
        <v>284</v>
      </c>
      <c r="F549" s="75" t="s">
        <v>5</v>
      </c>
      <c r="G549" s="76">
        <v>3501</v>
      </c>
      <c r="H549" s="77">
        <v>2567</v>
      </c>
      <c r="I549" s="75" t="s">
        <v>1525</v>
      </c>
    </row>
    <row r="550" spans="1:9" ht="12.6" customHeight="1" x14ac:dyDescent="0.25">
      <c r="A550" s="71">
        <v>510</v>
      </c>
      <c r="B550" s="78" t="s">
        <v>2097</v>
      </c>
      <c r="C550" s="75" t="s">
        <v>1130</v>
      </c>
      <c r="D550" s="74">
        <v>14.79</v>
      </c>
      <c r="E550" s="78" t="s">
        <v>2140</v>
      </c>
      <c r="F550" s="75" t="s">
        <v>5</v>
      </c>
      <c r="G550" s="76">
        <v>5542</v>
      </c>
      <c r="H550" s="77">
        <v>2725</v>
      </c>
      <c r="I550" s="75" t="s">
        <v>1526</v>
      </c>
    </row>
    <row r="551" spans="1:9" ht="12.6" customHeight="1" x14ac:dyDescent="0.25">
      <c r="A551" s="71">
        <v>511</v>
      </c>
      <c r="B551" s="78" t="s">
        <v>2097</v>
      </c>
      <c r="C551" s="75" t="s">
        <v>1130</v>
      </c>
      <c r="D551" s="74">
        <v>14.81</v>
      </c>
      <c r="E551" s="78" t="s">
        <v>2141</v>
      </c>
      <c r="F551" s="75" t="s">
        <v>5</v>
      </c>
      <c r="G551" s="76">
        <v>1867</v>
      </c>
      <c r="H551" s="77">
        <v>933</v>
      </c>
      <c r="I551" s="75" t="s">
        <v>1527</v>
      </c>
    </row>
    <row r="552" spans="1:9" ht="12.6" customHeight="1" x14ac:dyDescent="0.25">
      <c r="A552" s="71">
        <v>512</v>
      </c>
      <c r="B552" s="72" t="s">
        <v>1743</v>
      </c>
      <c r="C552" s="75" t="s">
        <v>1130</v>
      </c>
      <c r="D552" s="74">
        <v>14.82</v>
      </c>
      <c r="E552" s="78" t="s">
        <v>2142</v>
      </c>
      <c r="F552" s="75" t="s">
        <v>5</v>
      </c>
      <c r="G552" s="76">
        <v>2485</v>
      </c>
      <c r="H552" s="77">
        <v>195</v>
      </c>
      <c r="I552" s="75" t="s">
        <v>1524</v>
      </c>
    </row>
    <row r="553" spans="1:9" ht="12.6" customHeight="1" x14ac:dyDescent="0.25">
      <c r="A553" s="71">
        <v>513</v>
      </c>
      <c r="B553" s="72" t="s">
        <v>1743</v>
      </c>
      <c r="C553" s="75" t="s">
        <v>1130</v>
      </c>
      <c r="D553" s="74">
        <v>14.83</v>
      </c>
      <c r="E553" s="72" t="s">
        <v>285</v>
      </c>
      <c r="F553" s="75" t="s">
        <v>5</v>
      </c>
      <c r="G553" s="76">
        <v>4464</v>
      </c>
      <c r="H553" s="77">
        <v>692</v>
      </c>
      <c r="I553" s="75" t="s">
        <v>1524</v>
      </c>
    </row>
    <row r="554" spans="1:9" ht="12.6" customHeight="1" x14ac:dyDescent="0.25">
      <c r="A554" s="71">
        <v>514</v>
      </c>
      <c r="B554" s="72" t="s">
        <v>1743</v>
      </c>
      <c r="C554" s="75" t="s">
        <v>1130</v>
      </c>
      <c r="D554" s="74">
        <v>14.84</v>
      </c>
      <c r="E554" s="78" t="s">
        <v>2143</v>
      </c>
      <c r="F554" s="75" t="s">
        <v>17</v>
      </c>
      <c r="G554" s="76">
        <v>196</v>
      </c>
      <c r="H554" s="77">
        <v>74</v>
      </c>
      <c r="I554" s="75" t="s">
        <v>1528</v>
      </c>
    </row>
    <row r="555" spans="1:9" ht="12.6" customHeight="1" x14ac:dyDescent="0.25">
      <c r="A555" s="71">
        <v>515</v>
      </c>
      <c r="B555" s="78" t="s">
        <v>2097</v>
      </c>
      <c r="C555" s="75" t="s">
        <v>1130</v>
      </c>
      <c r="D555" s="74">
        <v>14.85</v>
      </c>
      <c r="E555" s="78" t="s">
        <v>2144</v>
      </c>
      <c r="F555" s="75" t="s">
        <v>17</v>
      </c>
      <c r="G555" s="76">
        <v>144</v>
      </c>
      <c r="H555" s="77">
        <v>55</v>
      </c>
      <c r="I555" s="75" t="s">
        <v>1528</v>
      </c>
    </row>
    <row r="556" spans="1:9" ht="12.6" customHeight="1" x14ac:dyDescent="0.25">
      <c r="A556" s="71">
        <v>516</v>
      </c>
      <c r="B556" s="72" t="s">
        <v>1743</v>
      </c>
      <c r="C556" s="75" t="s">
        <v>1130</v>
      </c>
      <c r="D556" s="74">
        <v>14.86</v>
      </c>
      <c r="E556" s="78" t="s">
        <v>2145</v>
      </c>
      <c r="F556" s="75" t="s">
        <v>5</v>
      </c>
      <c r="G556" s="76">
        <v>11305</v>
      </c>
      <c r="H556" s="77">
        <v>1357</v>
      </c>
      <c r="I556" s="75" t="s">
        <v>1529</v>
      </c>
    </row>
    <row r="557" spans="1:9" ht="12.6" customHeight="1" x14ac:dyDescent="0.25">
      <c r="A557" s="71">
        <v>517</v>
      </c>
      <c r="B557" s="72" t="s">
        <v>1743</v>
      </c>
      <c r="C557" s="75" t="s">
        <v>1130</v>
      </c>
      <c r="D557" s="74">
        <v>14.87</v>
      </c>
      <c r="E557" s="78" t="s">
        <v>2146</v>
      </c>
      <c r="F557" s="75" t="s">
        <v>5</v>
      </c>
      <c r="G557" s="76">
        <v>7671</v>
      </c>
      <c r="H557" s="77">
        <v>1215</v>
      </c>
      <c r="I557" s="79" t="s">
        <v>2147</v>
      </c>
    </row>
    <row r="558" spans="1:9" ht="12.6" customHeight="1" x14ac:dyDescent="0.25">
      <c r="A558" s="71">
        <v>518</v>
      </c>
      <c r="B558" s="72" t="s">
        <v>1743</v>
      </c>
      <c r="C558" s="75" t="s">
        <v>1192</v>
      </c>
      <c r="D558" s="74">
        <v>14.88</v>
      </c>
      <c r="E558" s="72" t="s">
        <v>286</v>
      </c>
      <c r="F558" s="75" t="s">
        <v>17</v>
      </c>
      <c r="G558" s="76">
        <v>1373</v>
      </c>
      <c r="H558" s="77">
        <v>116</v>
      </c>
      <c r="I558" s="75" t="s">
        <v>1473</v>
      </c>
    </row>
    <row r="559" spans="1:9" ht="12.6" customHeight="1" x14ac:dyDescent="0.25">
      <c r="A559" s="71">
        <v>519</v>
      </c>
      <c r="B559" s="72" t="s">
        <v>1741</v>
      </c>
      <c r="C559" s="75" t="s">
        <v>1169</v>
      </c>
      <c r="D559" s="74">
        <v>15.02</v>
      </c>
      <c r="E559" s="78" t="s">
        <v>2148</v>
      </c>
      <c r="F559" s="75" t="s">
        <v>16</v>
      </c>
      <c r="G559" s="76">
        <v>2713</v>
      </c>
      <c r="H559" s="77">
        <v>376</v>
      </c>
      <c r="I559" s="75" t="s">
        <v>1530</v>
      </c>
    </row>
    <row r="560" spans="1:9" ht="12.6" customHeight="1" x14ac:dyDescent="0.25">
      <c r="A560" s="71">
        <v>520</v>
      </c>
      <c r="B560" s="72" t="s">
        <v>1741</v>
      </c>
      <c r="C560" s="75" t="s">
        <v>1130</v>
      </c>
      <c r="D560" s="74">
        <v>15.03</v>
      </c>
      <c r="E560" s="72" t="s">
        <v>287</v>
      </c>
      <c r="F560" s="75" t="s">
        <v>5</v>
      </c>
      <c r="G560" s="76">
        <v>743</v>
      </c>
      <c r="H560" s="77">
        <v>218</v>
      </c>
      <c r="I560" s="75" t="s">
        <v>1531</v>
      </c>
    </row>
    <row r="561" spans="1:9" ht="12.6" customHeight="1" x14ac:dyDescent="0.25">
      <c r="A561" s="71">
        <v>521</v>
      </c>
      <c r="B561" s="72" t="s">
        <v>1741</v>
      </c>
      <c r="C561" s="75" t="s">
        <v>1169</v>
      </c>
      <c r="D561" s="74">
        <v>15.04</v>
      </c>
      <c r="E561" s="78" t="s">
        <v>2149</v>
      </c>
      <c r="F561" s="75" t="s">
        <v>16</v>
      </c>
      <c r="G561" s="76">
        <v>2852</v>
      </c>
      <c r="H561" s="77">
        <v>419</v>
      </c>
      <c r="I561" s="75" t="s">
        <v>1530</v>
      </c>
    </row>
    <row r="562" spans="1:9" ht="12.6" customHeight="1" x14ac:dyDescent="0.25">
      <c r="A562" s="71">
        <v>522</v>
      </c>
      <c r="B562" s="72" t="s">
        <v>1741</v>
      </c>
      <c r="C562" s="75" t="s">
        <v>1130</v>
      </c>
      <c r="D562" s="74">
        <v>15.05</v>
      </c>
      <c r="E562" s="72" t="s">
        <v>288</v>
      </c>
      <c r="F562" s="75" t="s">
        <v>5</v>
      </c>
      <c r="G562" s="76">
        <v>5161</v>
      </c>
      <c r="H562" s="77">
        <v>740</v>
      </c>
      <c r="I562" s="79" t="s">
        <v>2150</v>
      </c>
    </row>
    <row r="563" spans="1:9" ht="12.6" customHeight="1" x14ac:dyDescent="0.25">
      <c r="A563" s="71">
        <v>523</v>
      </c>
      <c r="B563" s="72" t="s">
        <v>1741</v>
      </c>
      <c r="C563" s="75" t="s">
        <v>1169</v>
      </c>
      <c r="D563" s="74">
        <v>15.06</v>
      </c>
      <c r="E563" s="78" t="s">
        <v>2151</v>
      </c>
      <c r="F563" s="75" t="s">
        <v>16</v>
      </c>
      <c r="G563" s="76">
        <v>2966</v>
      </c>
      <c r="H563" s="77">
        <v>435</v>
      </c>
      <c r="I563" s="75" t="s">
        <v>1530</v>
      </c>
    </row>
    <row r="564" spans="1:9" ht="12.6" customHeight="1" x14ac:dyDescent="0.25">
      <c r="A564" s="71">
        <v>524</v>
      </c>
      <c r="B564" s="72" t="s">
        <v>1741</v>
      </c>
      <c r="C564" s="75" t="s">
        <v>1130</v>
      </c>
      <c r="D564" s="74">
        <v>15.07</v>
      </c>
      <c r="E564" s="78" t="s">
        <v>2152</v>
      </c>
      <c r="F564" s="75" t="s">
        <v>5</v>
      </c>
      <c r="G564" s="76">
        <v>2894</v>
      </c>
      <c r="H564" s="77">
        <v>218</v>
      </c>
      <c r="I564" s="79" t="s">
        <v>2153</v>
      </c>
    </row>
    <row r="565" spans="1:9" ht="12.6" customHeight="1" x14ac:dyDescent="0.25">
      <c r="A565" s="71">
        <v>525</v>
      </c>
      <c r="B565" s="72" t="s">
        <v>1741</v>
      </c>
      <c r="C565" s="75" t="s">
        <v>1169</v>
      </c>
      <c r="D565" s="74">
        <v>15.08</v>
      </c>
      <c r="E565" s="78" t="s">
        <v>2154</v>
      </c>
      <c r="F565" s="75" t="s">
        <v>16</v>
      </c>
      <c r="G565" s="76">
        <v>3082</v>
      </c>
      <c r="H565" s="77">
        <v>406</v>
      </c>
      <c r="I565" s="75" t="s">
        <v>1530</v>
      </c>
    </row>
    <row r="566" spans="1:9" ht="12.6" customHeight="1" x14ac:dyDescent="0.25">
      <c r="A566" s="71">
        <v>526</v>
      </c>
      <c r="B566" s="72" t="s">
        <v>1741</v>
      </c>
      <c r="C566" s="75" t="s">
        <v>1130</v>
      </c>
      <c r="D566" s="74">
        <v>15.09</v>
      </c>
      <c r="E566" s="78" t="s">
        <v>2155</v>
      </c>
      <c r="F566" s="75" t="s">
        <v>5</v>
      </c>
      <c r="G566" s="76">
        <v>5482</v>
      </c>
      <c r="H566" s="77">
        <v>2748</v>
      </c>
      <c r="I566" s="79" t="s">
        <v>2156</v>
      </c>
    </row>
    <row r="567" spans="1:9" ht="12.6" customHeight="1" x14ac:dyDescent="0.25">
      <c r="A567" s="71">
        <v>527</v>
      </c>
      <c r="B567" s="72" t="s">
        <v>1741</v>
      </c>
      <c r="C567" s="75" t="s">
        <v>1169</v>
      </c>
      <c r="D567" s="74">
        <v>15.1</v>
      </c>
      <c r="E567" s="78" t="s">
        <v>2157</v>
      </c>
      <c r="F567" s="75" t="s">
        <v>16</v>
      </c>
      <c r="G567" s="76">
        <v>3210</v>
      </c>
      <c r="H567" s="77">
        <v>467</v>
      </c>
      <c r="I567" s="75" t="s">
        <v>1530</v>
      </c>
    </row>
    <row r="568" spans="1:9" ht="12.6" customHeight="1" x14ac:dyDescent="0.25">
      <c r="A568" s="71">
        <v>528</v>
      </c>
      <c r="B568" s="72" t="s">
        <v>1741</v>
      </c>
      <c r="C568" s="75" t="s">
        <v>1130</v>
      </c>
      <c r="D568" s="74">
        <v>15.11</v>
      </c>
      <c r="E568" s="78" t="s">
        <v>2158</v>
      </c>
      <c r="F568" s="75" t="s">
        <v>5</v>
      </c>
      <c r="G568" s="76">
        <v>5264</v>
      </c>
      <c r="H568" s="77">
        <v>2513</v>
      </c>
      <c r="I568" s="79" t="s">
        <v>2156</v>
      </c>
    </row>
    <row r="569" spans="1:9" ht="12.6" customHeight="1" x14ac:dyDescent="0.25">
      <c r="A569" s="71">
        <v>529</v>
      </c>
      <c r="B569" s="72" t="s">
        <v>1741</v>
      </c>
      <c r="C569" s="75" t="s">
        <v>1169</v>
      </c>
      <c r="D569" s="74">
        <v>15.12</v>
      </c>
      <c r="E569" s="78" t="s">
        <v>2159</v>
      </c>
      <c r="F569" s="75" t="s">
        <v>16</v>
      </c>
      <c r="G569" s="76">
        <v>4683</v>
      </c>
      <c r="H569" s="77">
        <v>525</v>
      </c>
      <c r="I569" s="75" t="s">
        <v>1530</v>
      </c>
    </row>
    <row r="570" spans="1:9" ht="12.6" customHeight="1" x14ac:dyDescent="0.25">
      <c r="A570" s="71">
        <v>530</v>
      </c>
      <c r="B570" s="72" t="s">
        <v>1741</v>
      </c>
      <c r="C570" s="75" t="s">
        <v>1130</v>
      </c>
      <c r="D570" s="74">
        <v>15.13</v>
      </c>
      <c r="E570" s="78" t="s">
        <v>2160</v>
      </c>
      <c r="F570" s="75" t="s">
        <v>5</v>
      </c>
      <c r="G570" s="76">
        <v>4901</v>
      </c>
      <c r="H570" s="77">
        <v>1065</v>
      </c>
      <c r="I570" s="75" t="s">
        <v>1532</v>
      </c>
    </row>
    <row r="571" spans="1:9" ht="12.6" customHeight="1" x14ac:dyDescent="0.25">
      <c r="A571" s="71">
        <v>531</v>
      </c>
      <c r="B571" s="72" t="s">
        <v>1741</v>
      </c>
      <c r="C571" s="75" t="s">
        <v>1169</v>
      </c>
      <c r="D571" s="74">
        <v>15.14</v>
      </c>
      <c r="E571" s="78" t="s">
        <v>2161</v>
      </c>
      <c r="F571" s="75" t="s">
        <v>16</v>
      </c>
      <c r="G571" s="76">
        <v>4826</v>
      </c>
      <c r="H571" s="77">
        <v>855</v>
      </c>
      <c r="I571" s="75" t="s">
        <v>1530</v>
      </c>
    </row>
    <row r="572" spans="1:9" ht="12.6" customHeight="1" x14ac:dyDescent="0.25">
      <c r="A572" s="71">
        <v>532</v>
      </c>
      <c r="B572" s="72" t="s">
        <v>1741</v>
      </c>
      <c r="C572" s="75" t="s">
        <v>1130</v>
      </c>
      <c r="D572" s="74">
        <v>15.15</v>
      </c>
      <c r="E572" s="78" t="s">
        <v>2162</v>
      </c>
      <c r="F572" s="75" t="s">
        <v>5</v>
      </c>
      <c r="G572" s="76">
        <v>7594</v>
      </c>
      <c r="H572" s="77">
        <v>1393</v>
      </c>
      <c r="I572" s="79" t="s">
        <v>2163</v>
      </c>
    </row>
    <row r="573" spans="1:9" ht="12.6" customHeight="1" x14ac:dyDescent="0.25">
      <c r="A573" s="71">
        <v>533</v>
      </c>
      <c r="B573" s="72" t="s">
        <v>1741</v>
      </c>
      <c r="C573" s="75" t="s">
        <v>1169</v>
      </c>
      <c r="D573" s="74">
        <v>15.16</v>
      </c>
      <c r="E573" s="78" t="s">
        <v>2164</v>
      </c>
      <c r="F573" s="75" t="s">
        <v>16</v>
      </c>
      <c r="G573" s="76">
        <v>4976</v>
      </c>
      <c r="H573" s="77">
        <v>566</v>
      </c>
      <c r="I573" s="75" t="s">
        <v>1530</v>
      </c>
    </row>
    <row r="574" spans="1:9" ht="12.6" customHeight="1" x14ac:dyDescent="0.25">
      <c r="A574" s="71">
        <v>534</v>
      </c>
      <c r="B574" s="72" t="s">
        <v>1741</v>
      </c>
      <c r="C574" s="75" t="s">
        <v>1169</v>
      </c>
      <c r="D574" s="74">
        <v>15.18</v>
      </c>
      <c r="E574" s="78" t="s">
        <v>2165</v>
      </c>
      <c r="F574" s="75" t="s">
        <v>16</v>
      </c>
      <c r="G574" s="76">
        <v>7257</v>
      </c>
      <c r="H574" s="77">
        <v>815</v>
      </c>
      <c r="I574" s="75" t="s">
        <v>1530</v>
      </c>
    </row>
    <row r="575" spans="1:9" ht="12.6" customHeight="1" x14ac:dyDescent="0.25">
      <c r="A575" s="71">
        <v>535</v>
      </c>
      <c r="B575" s="72" t="s">
        <v>1741</v>
      </c>
      <c r="C575" s="75" t="s">
        <v>1169</v>
      </c>
      <c r="D575" s="74">
        <v>15.2</v>
      </c>
      <c r="E575" s="78" t="s">
        <v>2166</v>
      </c>
      <c r="F575" s="75" t="s">
        <v>16</v>
      </c>
      <c r="G575" s="76">
        <v>7648</v>
      </c>
      <c r="H575" s="77">
        <v>893</v>
      </c>
      <c r="I575" s="75" t="s">
        <v>1530</v>
      </c>
    </row>
    <row r="576" spans="1:9" ht="12.6" customHeight="1" x14ac:dyDescent="0.25">
      <c r="A576" s="71">
        <v>536</v>
      </c>
      <c r="B576" s="72" t="s">
        <v>1741</v>
      </c>
      <c r="C576" s="75" t="s">
        <v>1169</v>
      </c>
      <c r="D576" s="74">
        <v>15.58</v>
      </c>
      <c r="E576" s="78" t="s">
        <v>2167</v>
      </c>
      <c r="F576" s="75" t="s">
        <v>16</v>
      </c>
      <c r="G576" s="76">
        <v>7937</v>
      </c>
      <c r="H576" s="77">
        <v>962</v>
      </c>
      <c r="I576" s="75" t="s">
        <v>1530</v>
      </c>
    </row>
    <row r="577" spans="1:9" ht="12.6" customHeight="1" x14ac:dyDescent="0.25">
      <c r="A577" s="71">
        <v>537</v>
      </c>
      <c r="B577" s="72" t="s">
        <v>1741</v>
      </c>
      <c r="C577" s="75" t="s">
        <v>1169</v>
      </c>
      <c r="D577" s="74">
        <v>15.6</v>
      </c>
      <c r="E577" s="78" t="s">
        <v>2168</v>
      </c>
      <c r="F577" s="75" t="s">
        <v>16</v>
      </c>
      <c r="G577" s="76">
        <v>8626</v>
      </c>
      <c r="H577" s="77">
        <v>1114</v>
      </c>
      <c r="I577" s="75" t="s">
        <v>1530</v>
      </c>
    </row>
    <row r="578" spans="1:9" ht="12.6" customHeight="1" x14ac:dyDescent="0.25">
      <c r="A578" s="71">
        <v>538</v>
      </c>
      <c r="B578" s="72" t="s">
        <v>1741</v>
      </c>
      <c r="C578" s="75" t="s">
        <v>1169</v>
      </c>
      <c r="D578" s="74">
        <v>15.62</v>
      </c>
      <c r="E578" s="78" t="s">
        <v>2169</v>
      </c>
      <c r="F578" s="75" t="s">
        <v>16</v>
      </c>
      <c r="G578" s="76">
        <v>9363</v>
      </c>
      <c r="H578" s="77">
        <v>1275</v>
      </c>
      <c r="I578" s="75" t="s">
        <v>1530</v>
      </c>
    </row>
    <row r="579" spans="1:9" ht="12.6" customHeight="1" x14ac:dyDescent="0.25">
      <c r="A579" s="71">
        <v>539</v>
      </c>
      <c r="B579" s="72" t="s">
        <v>1741</v>
      </c>
      <c r="C579" s="75" t="s">
        <v>1169</v>
      </c>
      <c r="D579" s="74">
        <v>15.64</v>
      </c>
      <c r="E579" s="78" t="s">
        <v>2170</v>
      </c>
      <c r="F579" s="75" t="s">
        <v>16</v>
      </c>
      <c r="G579" s="76">
        <v>11460</v>
      </c>
      <c r="H579" s="77">
        <v>1448</v>
      </c>
      <c r="I579" s="75" t="s">
        <v>1530</v>
      </c>
    </row>
    <row r="580" spans="1:9" ht="12.6" customHeight="1" x14ac:dyDescent="0.25">
      <c r="A580" s="71">
        <v>540</v>
      </c>
      <c r="B580" s="72" t="s">
        <v>1741</v>
      </c>
      <c r="C580" s="75" t="s">
        <v>1169</v>
      </c>
      <c r="D580" s="74">
        <v>15.66</v>
      </c>
      <c r="E580" s="78" t="s">
        <v>2171</v>
      </c>
      <c r="F580" s="75" t="s">
        <v>16</v>
      </c>
      <c r="G580" s="76">
        <v>12449</v>
      </c>
      <c r="H580" s="77">
        <v>1555</v>
      </c>
      <c r="I580" s="75" t="s">
        <v>1530</v>
      </c>
    </row>
    <row r="581" spans="1:9" ht="12.6" customHeight="1" x14ac:dyDescent="0.25">
      <c r="A581" s="71">
        <v>541</v>
      </c>
      <c r="B581" s="72" t="s">
        <v>1741</v>
      </c>
      <c r="C581" s="75" t="s">
        <v>1169</v>
      </c>
      <c r="D581" s="74">
        <v>15.68</v>
      </c>
      <c r="E581" s="78" t="s">
        <v>2172</v>
      </c>
      <c r="F581" s="75" t="s">
        <v>16</v>
      </c>
      <c r="G581" s="76">
        <v>13489</v>
      </c>
      <c r="H581" s="77">
        <v>1693</v>
      </c>
      <c r="I581" s="75" t="s">
        <v>1530</v>
      </c>
    </row>
    <row r="582" spans="1:9" ht="12.6" customHeight="1" x14ac:dyDescent="0.25">
      <c r="A582" s="71">
        <v>542</v>
      </c>
      <c r="B582" s="72" t="s">
        <v>1741</v>
      </c>
      <c r="C582" s="75" t="s">
        <v>1169</v>
      </c>
      <c r="D582" s="74">
        <v>15.7</v>
      </c>
      <c r="E582" s="78" t="s">
        <v>2173</v>
      </c>
      <c r="F582" s="75" t="s">
        <v>16</v>
      </c>
      <c r="G582" s="76">
        <v>15954</v>
      </c>
      <c r="H582" s="77">
        <v>2052</v>
      </c>
      <c r="I582" s="75" t="s">
        <v>1530</v>
      </c>
    </row>
    <row r="583" spans="1:9" ht="12.6" customHeight="1" x14ac:dyDescent="0.25">
      <c r="A583" s="71">
        <v>543</v>
      </c>
      <c r="B583" s="72" t="s">
        <v>1741</v>
      </c>
      <c r="C583" s="75" t="s">
        <v>1169</v>
      </c>
      <c r="D583" s="74">
        <v>15.72</v>
      </c>
      <c r="E583" s="78" t="s">
        <v>2174</v>
      </c>
      <c r="F583" s="75" t="s">
        <v>16</v>
      </c>
      <c r="G583" s="76">
        <v>24936</v>
      </c>
      <c r="H583" s="77">
        <v>3192</v>
      </c>
      <c r="I583" s="75" t="s">
        <v>1530</v>
      </c>
    </row>
    <row r="584" spans="1:9" ht="12.6" customHeight="1" x14ac:dyDescent="0.25">
      <c r="A584" s="71">
        <v>544</v>
      </c>
      <c r="B584" s="72" t="s">
        <v>1741</v>
      </c>
      <c r="C584" s="75" t="s">
        <v>1169</v>
      </c>
      <c r="D584" s="95">
        <v>15.11</v>
      </c>
      <c r="E584" s="78" t="s">
        <v>2175</v>
      </c>
      <c r="F584" s="75" t="s">
        <v>16</v>
      </c>
      <c r="G584" s="76">
        <v>2814</v>
      </c>
      <c r="H584" s="77">
        <v>376</v>
      </c>
      <c r="I584" s="75" t="s">
        <v>1530</v>
      </c>
    </row>
    <row r="585" spans="1:9" ht="12.6" customHeight="1" x14ac:dyDescent="0.25">
      <c r="A585" s="71">
        <v>545</v>
      </c>
      <c r="B585" s="72" t="s">
        <v>1741</v>
      </c>
      <c r="C585" s="75" t="s">
        <v>1169</v>
      </c>
      <c r="D585" s="95">
        <v>15.111000000000001</v>
      </c>
      <c r="E585" s="78" t="s">
        <v>2176</v>
      </c>
      <c r="F585" s="75" t="s">
        <v>16</v>
      </c>
      <c r="G585" s="76">
        <v>2959</v>
      </c>
      <c r="H585" s="77">
        <v>419</v>
      </c>
      <c r="I585" s="75" t="s">
        <v>1530</v>
      </c>
    </row>
    <row r="586" spans="1:9" ht="12.6" customHeight="1" x14ac:dyDescent="0.25">
      <c r="A586" s="71">
        <v>546</v>
      </c>
      <c r="B586" s="72" t="s">
        <v>1741</v>
      </c>
      <c r="C586" s="75" t="s">
        <v>1169</v>
      </c>
      <c r="D586" s="95">
        <v>15.112</v>
      </c>
      <c r="E586" s="78" t="s">
        <v>2177</v>
      </c>
      <c r="F586" s="75" t="s">
        <v>16</v>
      </c>
      <c r="G586" s="76">
        <v>3084</v>
      </c>
      <c r="H586" s="77">
        <v>434</v>
      </c>
      <c r="I586" s="75" t="s">
        <v>1530</v>
      </c>
    </row>
    <row r="587" spans="1:9" ht="12.6" customHeight="1" x14ac:dyDescent="0.25">
      <c r="A587" s="71">
        <v>547</v>
      </c>
      <c r="B587" s="72" t="s">
        <v>1741</v>
      </c>
      <c r="C587" s="75" t="s">
        <v>1169</v>
      </c>
      <c r="D587" s="95">
        <v>15.113</v>
      </c>
      <c r="E587" s="78" t="s">
        <v>2178</v>
      </c>
      <c r="F587" s="75" t="s">
        <v>16</v>
      </c>
      <c r="G587" s="76">
        <v>3215</v>
      </c>
      <c r="H587" s="77">
        <v>451</v>
      </c>
      <c r="I587" s="75" t="s">
        <v>1530</v>
      </c>
    </row>
    <row r="588" spans="1:9" ht="12.6" customHeight="1" x14ac:dyDescent="0.25">
      <c r="A588" s="71">
        <v>548</v>
      </c>
      <c r="B588" s="72" t="s">
        <v>1741</v>
      </c>
      <c r="C588" s="75" t="s">
        <v>1169</v>
      </c>
      <c r="D588" s="95">
        <v>15.114000000000001</v>
      </c>
      <c r="E588" s="78" t="s">
        <v>2179</v>
      </c>
      <c r="F588" s="75" t="s">
        <v>16</v>
      </c>
      <c r="G588" s="76">
        <v>3359</v>
      </c>
      <c r="H588" s="77">
        <v>468</v>
      </c>
      <c r="I588" s="75" t="s">
        <v>1530</v>
      </c>
    </row>
    <row r="589" spans="1:9" ht="12.6" customHeight="1" x14ac:dyDescent="0.25">
      <c r="A589" s="71">
        <v>549</v>
      </c>
      <c r="B589" s="72" t="s">
        <v>1741</v>
      </c>
      <c r="C589" s="75" t="s">
        <v>1169</v>
      </c>
      <c r="D589" s="95">
        <v>15.115</v>
      </c>
      <c r="E589" s="78" t="s">
        <v>2180</v>
      </c>
      <c r="F589" s="75" t="s">
        <v>16</v>
      </c>
      <c r="G589" s="76">
        <v>4857</v>
      </c>
      <c r="H589" s="77">
        <v>526</v>
      </c>
      <c r="I589" s="75" t="s">
        <v>1530</v>
      </c>
    </row>
    <row r="590" spans="1:9" ht="12.6" customHeight="1" x14ac:dyDescent="0.25">
      <c r="A590" s="71">
        <v>550</v>
      </c>
      <c r="B590" s="72" t="s">
        <v>1741</v>
      </c>
      <c r="C590" s="75" t="s">
        <v>1169</v>
      </c>
      <c r="D590" s="95">
        <v>15.116</v>
      </c>
      <c r="E590" s="78" t="s">
        <v>2181</v>
      </c>
      <c r="F590" s="75" t="s">
        <v>16</v>
      </c>
      <c r="G590" s="76">
        <v>5015</v>
      </c>
      <c r="H590" s="77">
        <v>545</v>
      </c>
      <c r="I590" s="75" t="s">
        <v>1530</v>
      </c>
    </row>
    <row r="591" spans="1:9" ht="12.6" customHeight="1" x14ac:dyDescent="0.25">
      <c r="A591" s="71">
        <v>551</v>
      </c>
      <c r="B591" s="72" t="s">
        <v>1741</v>
      </c>
      <c r="C591" s="75" t="s">
        <v>1169</v>
      </c>
      <c r="D591" s="95">
        <v>15.117000000000001</v>
      </c>
      <c r="E591" s="78" t="s">
        <v>2182</v>
      </c>
      <c r="F591" s="75" t="s">
        <v>16</v>
      </c>
      <c r="G591" s="76">
        <v>5179</v>
      </c>
      <c r="H591" s="77">
        <v>566</v>
      </c>
      <c r="I591" s="75" t="s">
        <v>1530</v>
      </c>
    </row>
    <row r="592" spans="1:9" ht="12.6" customHeight="1" x14ac:dyDescent="0.25">
      <c r="A592" s="71">
        <v>552</v>
      </c>
      <c r="B592" s="72" t="s">
        <v>1741</v>
      </c>
      <c r="C592" s="75" t="s">
        <v>1169</v>
      </c>
      <c r="D592" s="95">
        <v>15.118</v>
      </c>
      <c r="E592" s="78" t="s">
        <v>2183</v>
      </c>
      <c r="F592" s="75" t="s">
        <v>16</v>
      </c>
      <c r="G592" s="76">
        <v>7520</v>
      </c>
      <c r="H592" s="77">
        <v>814</v>
      </c>
      <c r="I592" s="75" t="s">
        <v>1530</v>
      </c>
    </row>
    <row r="593" spans="1:9" ht="12.6" customHeight="1" x14ac:dyDescent="0.25">
      <c r="A593" s="71">
        <v>553</v>
      </c>
      <c r="B593" s="72" t="s">
        <v>1741</v>
      </c>
      <c r="C593" s="75" t="s">
        <v>1169</v>
      </c>
      <c r="D593" s="95">
        <v>15.119</v>
      </c>
      <c r="E593" s="78" t="s">
        <v>2184</v>
      </c>
      <c r="F593" s="75" t="s">
        <v>16</v>
      </c>
      <c r="G593" s="76">
        <v>7950</v>
      </c>
      <c r="H593" s="77">
        <v>893</v>
      </c>
      <c r="I593" s="75" t="s">
        <v>1530</v>
      </c>
    </row>
    <row r="594" spans="1:9" ht="12.6" customHeight="1" x14ac:dyDescent="0.25">
      <c r="A594" s="71">
        <v>554</v>
      </c>
      <c r="B594" s="72" t="s">
        <v>1741</v>
      </c>
      <c r="C594" s="75" t="s">
        <v>1169</v>
      </c>
      <c r="D594" s="95">
        <v>15.12</v>
      </c>
      <c r="E594" s="78" t="s">
        <v>2185</v>
      </c>
      <c r="F594" s="75" t="s">
        <v>16</v>
      </c>
      <c r="G594" s="76">
        <v>8202</v>
      </c>
      <c r="H594" s="77">
        <v>961</v>
      </c>
      <c r="I594" s="75" t="s">
        <v>1530</v>
      </c>
    </row>
    <row r="595" spans="1:9" ht="12.6" customHeight="1" x14ac:dyDescent="0.25">
      <c r="A595" s="71">
        <v>555</v>
      </c>
      <c r="B595" s="72" t="s">
        <v>1741</v>
      </c>
      <c r="C595" s="75" t="s">
        <v>1169</v>
      </c>
      <c r="D595" s="95">
        <v>15.121</v>
      </c>
      <c r="E595" s="78" t="s">
        <v>2186</v>
      </c>
      <c r="F595" s="75" t="s">
        <v>16</v>
      </c>
      <c r="G595" s="76">
        <v>8941</v>
      </c>
      <c r="H595" s="77">
        <v>1115</v>
      </c>
      <c r="I595" s="75" t="s">
        <v>1530</v>
      </c>
    </row>
    <row r="596" spans="1:9" ht="12.6" customHeight="1" x14ac:dyDescent="0.25">
      <c r="A596" s="71">
        <v>556</v>
      </c>
      <c r="B596" s="72" t="s">
        <v>1741</v>
      </c>
      <c r="C596" s="75" t="s">
        <v>1169</v>
      </c>
      <c r="D596" s="95">
        <v>15.122</v>
      </c>
      <c r="E596" s="78" t="s">
        <v>2187</v>
      </c>
      <c r="F596" s="75" t="s">
        <v>16</v>
      </c>
      <c r="G596" s="76">
        <v>9734</v>
      </c>
      <c r="H596" s="77">
        <v>1276</v>
      </c>
      <c r="I596" s="75" t="s">
        <v>1530</v>
      </c>
    </row>
    <row r="597" spans="1:9" ht="12.6" customHeight="1" x14ac:dyDescent="0.25">
      <c r="A597" s="71">
        <v>557</v>
      </c>
      <c r="B597" s="72" t="s">
        <v>1741</v>
      </c>
      <c r="C597" s="75" t="s">
        <v>1169</v>
      </c>
      <c r="D597" s="95">
        <v>15.122999999999999</v>
      </c>
      <c r="E597" s="78" t="s">
        <v>2188</v>
      </c>
      <c r="F597" s="75" t="s">
        <v>16</v>
      </c>
      <c r="G597" s="76">
        <v>11855</v>
      </c>
      <c r="H597" s="77">
        <v>1458</v>
      </c>
      <c r="I597" s="75" t="s">
        <v>1530</v>
      </c>
    </row>
    <row r="598" spans="1:9" ht="12.6" customHeight="1" x14ac:dyDescent="0.25">
      <c r="A598" s="71">
        <v>558</v>
      </c>
      <c r="B598" s="72" t="s">
        <v>1741</v>
      </c>
      <c r="C598" s="75" t="s">
        <v>1169</v>
      </c>
      <c r="D598" s="95">
        <v>15.124000000000001</v>
      </c>
      <c r="E598" s="78" t="s">
        <v>2189</v>
      </c>
      <c r="F598" s="75" t="s">
        <v>16</v>
      </c>
      <c r="G598" s="76">
        <v>13341</v>
      </c>
      <c r="H598" s="77">
        <v>1566</v>
      </c>
      <c r="I598" s="75" t="s">
        <v>1530</v>
      </c>
    </row>
    <row r="599" spans="1:9" ht="12.6" customHeight="1" x14ac:dyDescent="0.25">
      <c r="A599" s="71">
        <v>559</v>
      </c>
      <c r="B599" s="72" t="s">
        <v>1741</v>
      </c>
      <c r="C599" s="75" t="s">
        <v>1169</v>
      </c>
      <c r="D599" s="95">
        <v>15.125</v>
      </c>
      <c r="E599" s="78" t="s">
        <v>2190</v>
      </c>
      <c r="F599" s="75" t="s">
        <v>16</v>
      </c>
      <c r="G599" s="76">
        <v>13967</v>
      </c>
      <c r="H599" s="77">
        <v>1706</v>
      </c>
      <c r="I599" s="75" t="s">
        <v>1530</v>
      </c>
    </row>
    <row r="600" spans="1:9" ht="12.6" customHeight="1" x14ac:dyDescent="0.25">
      <c r="A600" s="71">
        <v>560</v>
      </c>
      <c r="B600" s="72" t="s">
        <v>1741</v>
      </c>
      <c r="C600" s="75" t="s">
        <v>1169</v>
      </c>
      <c r="D600" s="95">
        <v>15.125999999999999</v>
      </c>
      <c r="E600" s="78" t="s">
        <v>2191</v>
      </c>
      <c r="F600" s="75" t="s">
        <v>16</v>
      </c>
      <c r="G600" s="76">
        <v>16522</v>
      </c>
      <c r="H600" s="77">
        <v>2068</v>
      </c>
      <c r="I600" s="75" t="s">
        <v>1530</v>
      </c>
    </row>
    <row r="601" spans="1:9" ht="12.6" customHeight="1" x14ac:dyDescent="0.25">
      <c r="A601" s="71">
        <v>561</v>
      </c>
      <c r="B601" s="72" t="s">
        <v>1741</v>
      </c>
      <c r="C601" s="75" t="s">
        <v>1169</v>
      </c>
      <c r="D601" s="95">
        <v>15.127000000000001</v>
      </c>
      <c r="E601" s="78" t="s">
        <v>2192</v>
      </c>
      <c r="F601" s="75" t="s">
        <v>16</v>
      </c>
      <c r="G601" s="76">
        <v>25820</v>
      </c>
      <c r="H601" s="77">
        <v>3217</v>
      </c>
      <c r="I601" s="75" t="s">
        <v>1530</v>
      </c>
    </row>
    <row r="602" spans="1:9" ht="12.6" customHeight="1" x14ac:dyDescent="0.25">
      <c r="A602" s="71">
        <v>562</v>
      </c>
      <c r="B602" s="72" t="s">
        <v>1741</v>
      </c>
      <c r="C602" s="75" t="s">
        <v>1169</v>
      </c>
      <c r="D602" s="95">
        <v>15.128</v>
      </c>
      <c r="E602" s="72" t="s">
        <v>289</v>
      </c>
      <c r="F602" s="75" t="s">
        <v>241</v>
      </c>
      <c r="G602" s="76">
        <v>91824</v>
      </c>
      <c r="H602" s="77">
        <v>16487</v>
      </c>
      <c r="I602" s="79" t="s">
        <v>2193</v>
      </c>
    </row>
    <row r="603" spans="1:9" ht="12.6" customHeight="1" x14ac:dyDescent="0.25">
      <c r="A603" s="71">
        <v>563</v>
      </c>
      <c r="B603" s="72" t="s">
        <v>1744</v>
      </c>
      <c r="C603" s="75" t="s">
        <v>1169</v>
      </c>
      <c r="D603" s="95">
        <v>15.129</v>
      </c>
      <c r="E603" s="78" t="s">
        <v>2194</v>
      </c>
      <c r="F603" s="75" t="s">
        <v>16</v>
      </c>
      <c r="G603" s="76">
        <v>2836</v>
      </c>
      <c r="H603" s="77">
        <v>376</v>
      </c>
      <c r="I603" s="75" t="s">
        <v>1530</v>
      </c>
    </row>
    <row r="604" spans="1:9" ht="12.6" customHeight="1" x14ac:dyDescent="0.25">
      <c r="A604" s="71">
        <v>564</v>
      </c>
      <c r="B604" s="72" t="s">
        <v>1744</v>
      </c>
      <c r="C604" s="75" t="s">
        <v>1169</v>
      </c>
      <c r="D604" s="95">
        <v>15.13</v>
      </c>
      <c r="E604" s="78" t="s">
        <v>2195</v>
      </c>
      <c r="F604" s="75" t="s">
        <v>16</v>
      </c>
      <c r="G604" s="76">
        <v>2984</v>
      </c>
      <c r="H604" s="77">
        <v>419</v>
      </c>
      <c r="I604" s="75" t="s">
        <v>1530</v>
      </c>
    </row>
    <row r="605" spans="1:9" ht="12.6" customHeight="1" x14ac:dyDescent="0.25">
      <c r="A605" s="71">
        <v>565</v>
      </c>
      <c r="B605" s="72" t="s">
        <v>1744</v>
      </c>
      <c r="C605" s="75" t="s">
        <v>1169</v>
      </c>
      <c r="D605" s="95">
        <v>15.131</v>
      </c>
      <c r="E605" s="78" t="s">
        <v>2196</v>
      </c>
      <c r="F605" s="75" t="s">
        <v>16</v>
      </c>
      <c r="G605" s="76">
        <v>3097</v>
      </c>
      <c r="H605" s="77">
        <v>434</v>
      </c>
      <c r="I605" s="75" t="s">
        <v>1530</v>
      </c>
    </row>
    <row r="606" spans="1:9" ht="12.6" customHeight="1" x14ac:dyDescent="0.25">
      <c r="A606" s="71">
        <v>566</v>
      </c>
      <c r="B606" s="72" t="s">
        <v>1744</v>
      </c>
      <c r="C606" s="75" t="s">
        <v>1169</v>
      </c>
      <c r="D606" s="95">
        <v>15.132</v>
      </c>
      <c r="E606" s="78" t="s">
        <v>2197</v>
      </c>
      <c r="F606" s="75" t="s">
        <v>16</v>
      </c>
      <c r="G606" s="76">
        <v>3245</v>
      </c>
      <c r="H606" s="77">
        <v>451</v>
      </c>
      <c r="I606" s="75" t="s">
        <v>1530</v>
      </c>
    </row>
    <row r="607" spans="1:9" ht="12.6" customHeight="1" x14ac:dyDescent="0.25">
      <c r="A607" s="71">
        <v>567</v>
      </c>
      <c r="B607" s="72" t="s">
        <v>1744</v>
      </c>
      <c r="C607" s="75" t="s">
        <v>1169</v>
      </c>
      <c r="D607" s="95">
        <v>15.132999999999999</v>
      </c>
      <c r="E607" s="78" t="s">
        <v>2198</v>
      </c>
      <c r="F607" s="75" t="s">
        <v>16</v>
      </c>
      <c r="G607" s="76">
        <v>3392</v>
      </c>
      <c r="H607" s="77">
        <v>468</v>
      </c>
      <c r="I607" s="75" t="s">
        <v>1530</v>
      </c>
    </row>
    <row r="608" spans="1:9" ht="12.6" customHeight="1" x14ac:dyDescent="0.25">
      <c r="A608" s="71">
        <v>568</v>
      </c>
      <c r="B608" s="72" t="s">
        <v>1744</v>
      </c>
      <c r="C608" s="75" t="s">
        <v>1169</v>
      </c>
      <c r="D608" s="95">
        <v>15.134</v>
      </c>
      <c r="E608" s="78" t="s">
        <v>2199</v>
      </c>
      <c r="F608" s="75" t="s">
        <v>16</v>
      </c>
      <c r="G608" s="76">
        <v>4897</v>
      </c>
      <c r="H608" s="77">
        <v>526</v>
      </c>
      <c r="I608" s="75" t="s">
        <v>1530</v>
      </c>
    </row>
    <row r="609" spans="1:9" ht="12.6" customHeight="1" x14ac:dyDescent="0.25">
      <c r="A609" s="71">
        <v>569</v>
      </c>
      <c r="B609" s="72" t="s">
        <v>1744</v>
      </c>
      <c r="C609" s="75" t="s">
        <v>1169</v>
      </c>
      <c r="D609" s="95">
        <v>15.135</v>
      </c>
      <c r="E609" s="78" t="s">
        <v>2200</v>
      </c>
      <c r="F609" s="75" t="s">
        <v>16</v>
      </c>
      <c r="G609" s="76">
        <v>5058</v>
      </c>
      <c r="H609" s="77">
        <v>545</v>
      </c>
      <c r="I609" s="75" t="s">
        <v>1530</v>
      </c>
    </row>
    <row r="610" spans="1:9" ht="12.6" customHeight="1" x14ac:dyDescent="0.25">
      <c r="A610" s="71">
        <v>570</v>
      </c>
      <c r="B610" s="72" t="s">
        <v>1744</v>
      </c>
      <c r="C610" s="75" t="s">
        <v>1169</v>
      </c>
      <c r="D610" s="95">
        <v>15.135999999999999</v>
      </c>
      <c r="E610" s="78" t="s">
        <v>2201</v>
      </c>
      <c r="F610" s="75" t="s">
        <v>16</v>
      </c>
      <c r="G610" s="76">
        <v>5226</v>
      </c>
      <c r="H610" s="77">
        <v>566</v>
      </c>
      <c r="I610" s="75" t="s">
        <v>1530</v>
      </c>
    </row>
    <row r="611" spans="1:9" ht="12.6" customHeight="1" x14ac:dyDescent="0.25">
      <c r="A611" s="71">
        <v>571</v>
      </c>
      <c r="B611" s="72" t="s">
        <v>1744</v>
      </c>
      <c r="C611" s="75" t="s">
        <v>1169</v>
      </c>
      <c r="D611" s="95">
        <v>15.137</v>
      </c>
      <c r="E611" s="78" t="s">
        <v>2202</v>
      </c>
      <c r="F611" s="75" t="s">
        <v>16</v>
      </c>
      <c r="G611" s="76">
        <v>7581</v>
      </c>
      <c r="H611" s="77">
        <v>814</v>
      </c>
      <c r="I611" s="75" t="s">
        <v>1530</v>
      </c>
    </row>
    <row r="612" spans="1:9" ht="12.6" customHeight="1" x14ac:dyDescent="0.25">
      <c r="A612" s="71">
        <v>572</v>
      </c>
      <c r="B612" s="72" t="s">
        <v>1744</v>
      </c>
      <c r="C612" s="75" t="s">
        <v>1169</v>
      </c>
      <c r="D612" s="95">
        <v>15.138</v>
      </c>
      <c r="E612" s="78" t="s">
        <v>2203</v>
      </c>
      <c r="F612" s="75" t="s">
        <v>16</v>
      </c>
      <c r="G612" s="76">
        <v>8020</v>
      </c>
      <c r="H612" s="77">
        <v>892</v>
      </c>
      <c r="I612" s="75" t="s">
        <v>1530</v>
      </c>
    </row>
    <row r="613" spans="1:9" ht="12.6" customHeight="1" x14ac:dyDescent="0.25">
      <c r="A613" s="71">
        <v>573</v>
      </c>
      <c r="B613" s="72" t="s">
        <v>1744</v>
      </c>
      <c r="C613" s="75" t="s">
        <v>1169</v>
      </c>
      <c r="D613" s="95">
        <v>15.138999999999999</v>
      </c>
      <c r="E613" s="78" t="s">
        <v>2204</v>
      </c>
      <c r="F613" s="75" t="s">
        <v>16</v>
      </c>
      <c r="G613" s="76">
        <v>8277</v>
      </c>
      <c r="H613" s="77">
        <v>961</v>
      </c>
      <c r="I613" s="75" t="s">
        <v>1530</v>
      </c>
    </row>
    <row r="614" spans="1:9" ht="12.6" customHeight="1" x14ac:dyDescent="0.25">
      <c r="A614" s="71">
        <v>574</v>
      </c>
      <c r="B614" s="72" t="s">
        <v>1744</v>
      </c>
      <c r="C614" s="75" t="s">
        <v>1169</v>
      </c>
      <c r="D614" s="95">
        <v>15.14</v>
      </c>
      <c r="E614" s="78" t="s">
        <v>2205</v>
      </c>
      <c r="F614" s="75" t="s">
        <v>16</v>
      </c>
      <c r="G614" s="76">
        <v>9030</v>
      </c>
      <c r="H614" s="77">
        <v>1115</v>
      </c>
      <c r="I614" s="75" t="s">
        <v>1530</v>
      </c>
    </row>
    <row r="615" spans="1:9" ht="12.6" customHeight="1" x14ac:dyDescent="0.25">
      <c r="A615" s="71">
        <v>575</v>
      </c>
      <c r="B615" s="72" t="s">
        <v>1744</v>
      </c>
      <c r="C615" s="75" t="s">
        <v>1169</v>
      </c>
      <c r="D615" s="95">
        <v>15.141</v>
      </c>
      <c r="E615" s="78" t="s">
        <v>2206</v>
      </c>
      <c r="F615" s="75" t="s">
        <v>16</v>
      </c>
      <c r="G615" s="76">
        <v>9841</v>
      </c>
      <c r="H615" s="77">
        <v>1275</v>
      </c>
      <c r="I615" s="75" t="s">
        <v>1530</v>
      </c>
    </row>
    <row r="616" spans="1:9" ht="12.6" customHeight="1" x14ac:dyDescent="0.25">
      <c r="A616" s="71">
        <v>576</v>
      </c>
      <c r="B616" s="72" t="s">
        <v>1744</v>
      </c>
      <c r="C616" s="75" t="s">
        <v>1169</v>
      </c>
      <c r="D616" s="95">
        <v>15.141999999999999</v>
      </c>
      <c r="E616" s="78" t="s">
        <v>2207</v>
      </c>
      <c r="F616" s="75" t="s">
        <v>16</v>
      </c>
      <c r="G616" s="76">
        <v>11961</v>
      </c>
      <c r="H616" s="77">
        <v>1454</v>
      </c>
      <c r="I616" s="75" t="s">
        <v>1530</v>
      </c>
    </row>
    <row r="617" spans="1:9" ht="12.6" customHeight="1" x14ac:dyDescent="0.25">
      <c r="A617" s="71">
        <v>577</v>
      </c>
      <c r="B617" s="72" t="s">
        <v>1744</v>
      </c>
      <c r="C617" s="75" t="s">
        <v>1169</v>
      </c>
      <c r="D617" s="95">
        <v>15.143000000000001</v>
      </c>
      <c r="E617" s="78" t="s">
        <v>2208</v>
      </c>
      <c r="F617" s="75" t="s">
        <v>16</v>
      </c>
      <c r="G617" s="76">
        <v>13458</v>
      </c>
      <c r="H617" s="77">
        <v>1562</v>
      </c>
      <c r="I617" s="75" t="s">
        <v>1530</v>
      </c>
    </row>
    <row r="618" spans="1:9" ht="12.6" customHeight="1" x14ac:dyDescent="0.25">
      <c r="A618" s="71">
        <v>578</v>
      </c>
      <c r="B618" s="72" t="s">
        <v>1744</v>
      </c>
      <c r="C618" s="75" t="s">
        <v>1169</v>
      </c>
      <c r="D618" s="95">
        <v>15.144</v>
      </c>
      <c r="E618" s="78" t="s">
        <v>2209</v>
      </c>
      <c r="F618" s="75" t="s">
        <v>16</v>
      </c>
      <c r="G618" s="76">
        <v>14096</v>
      </c>
      <c r="H618" s="77">
        <v>1701</v>
      </c>
      <c r="I618" s="75" t="s">
        <v>1530</v>
      </c>
    </row>
    <row r="619" spans="1:9" ht="12.6" customHeight="1" x14ac:dyDescent="0.25">
      <c r="A619" s="71">
        <v>579</v>
      </c>
      <c r="B619" s="72" t="s">
        <v>1744</v>
      </c>
      <c r="C619" s="75" t="s">
        <v>1169</v>
      </c>
      <c r="D619" s="95">
        <v>15.145</v>
      </c>
      <c r="E619" s="78" t="s">
        <v>2210</v>
      </c>
      <c r="F619" s="75" t="s">
        <v>16</v>
      </c>
      <c r="G619" s="76">
        <v>16709</v>
      </c>
      <c r="H619" s="77">
        <v>2062</v>
      </c>
      <c r="I619" s="75" t="s">
        <v>1530</v>
      </c>
    </row>
    <row r="620" spans="1:9" ht="12.6" customHeight="1" x14ac:dyDescent="0.25">
      <c r="A620" s="71">
        <v>580</v>
      </c>
      <c r="B620" s="72" t="s">
        <v>1744</v>
      </c>
      <c r="C620" s="75" t="s">
        <v>1169</v>
      </c>
      <c r="D620" s="95">
        <v>15.146000000000001</v>
      </c>
      <c r="E620" s="78" t="s">
        <v>2211</v>
      </c>
      <c r="F620" s="75" t="s">
        <v>16</v>
      </c>
      <c r="G620" s="76">
        <v>26098</v>
      </c>
      <c r="H620" s="77">
        <v>3192</v>
      </c>
      <c r="I620" s="75" t="s">
        <v>1530</v>
      </c>
    </row>
    <row r="621" spans="1:9" ht="12.6" customHeight="1" x14ac:dyDescent="0.25">
      <c r="A621" s="71">
        <v>581</v>
      </c>
      <c r="B621" s="72" t="s">
        <v>1745</v>
      </c>
      <c r="C621" s="75" t="s">
        <v>1169</v>
      </c>
      <c r="D621" s="74">
        <v>16.010000000000002</v>
      </c>
      <c r="E621" s="78" t="s">
        <v>2212</v>
      </c>
      <c r="F621" s="75" t="s">
        <v>290</v>
      </c>
      <c r="G621" s="76">
        <v>1365</v>
      </c>
      <c r="H621" s="77">
        <v>167</v>
      </c>
      <c r="I621" s="75" t="s">
        <v>1496</v>
      </c>
    </row>
    <row r="622" spans="1:9" ht="12.6" customHeight="1" x14ac:dyDescent="0.25">
      <c r="A622" s="71">
        <v>582</v>
      </c>
      <c r="B622" s="72" t="s">
        <v>1745</v>
      </c>
      <c r="C622" s="75" t="s">
        <v>1169</v>
      </c>
      <c r="D622" s="74">
        <v>16.02</v>
      </c>
      <c r="E622" s="78" t="s">
        <v>2213</v>
      </c>
      <c r="F622" s="75" t="s">
        <v>17</v>
      </c>
      <c r="G622" s="76">
        <v>770</v>
      </c>
      <c r="H622" s="77">
        <v>60</v>
      </c>
      <c r="I622" s="75" t="s">
        <v>1496</v>
      </c>
    </row>
    <row r="623" spans="1:9" ht="12.6" customHeight="1" x14ac:dyDescent="0.25">
      <c r="A623" s="71">
        <v>583</v>
      </c>
      <c r="B623" s="72" t="s">
        <v>1745</v>
      </c>
      <c r="C623" s="75" t="s">
        <v>1169</v>
      </c>
      <c r="D623" s="74">
        <v>16.03</v>
      </c>
      <c r="E623" s="78" t="s">
        <v>2214</v>
      </c>
      <c r="F623" s="75" t="s">
        <v>17</v>
      </c>
      <c r="G623" s="76">
        <v>818</v>
      </c>
      <c r="H623" s="77">
        <v>60</v>
      </c>
      <c r="I623" s="75" t="s">
        <v>1496</v>
      </c>
    </row>
    <row r="624" spans="1:9" ht="12.6" customHeight="1" x14ac:dyDescent="0.25">
      <c r="A624" s="71">
        <v>584</v>
      </c>
      <c r="B624" s="72" t="s">
        <v>1745</v>
      </c>
      <c r="C624" s="75" t="s">
        <v>1169</v>
      </c>
      <c r="D624" s="74">
        <v>16.04</v>
      </c>
      <c r="E624" s="72" t="s">
        <v>291</v>
      </c>
      <c r="F624" s="75" t="s">
        <v>17</v>
      </c>
      <c r="G624" s="76">
        <v>3519</v>
      </c>
      <c r="H624" s="77">
        <v>1088</v>
      </c>
      <c r="I624" s="75" t="s">
        <v>1496</v>
      </c>
    </row>
    <row r="625" spans="1:9" ht="12.6" customHeight="1" x14ac:dyDescent="0.25">
      <c r="A625" s="71">
        <v>585</v>
      </c>
      <c r="B625" s="72" t="s">
        <v>1745</v>
      </c>
      <c r="C625" s="75" t="s">
        <v>1169</v>
      </c>
      <c r="D625" s="74">
        <v>16.07</v>
      </c>
      <c r="E625" s="78" t="s">
        <v>2215</v>
      </c>
      <c r="F625" s="75" t="s">
        <v>5</v>
      </c>
      <c r="G625" s="76">
        <v>7536</v>
      </c>
      <c r="H625" s="77">
        <v>1508</v>
      </c>
      <c r="I625" s="75" t="s">
        <v>1496</v>
      </c>
    </row>
    <row r="626" spans="1:9" ht="12.6" customHeight="1" x14ac:dyDescent="0.25">
      <c r="A626" s="71">
        <v>586</v>
      </c>
      <c r="B626" s="72" t="s">
        <v>1745</v>
      </c>
      <c r="C626" s="75" t="s">
        <v>1169</v>
      </c>
      <c r="D626" s="74">
        <v>16.09</v>
      </c>
      <c r="E626" s="78" t="s">
        <v>2216</v>
      </c>
      <c r="F626" s="75" t="s">
        <v>3</v>
      </c>
      <c r="G626" s="76">
        <v>2718</v>
      </c>
      <c r="H626" s="77">
        <v>334</v>
      </c>
      <c r="I626" s="75" t="s">
        <v>1496</v>
      </c>
    </row>
    <row r="627" spans="1:9" ht="12.6" customHeight="1" x14ac:dyDescent="0.25">
      <c r="A627" s="71">
        <v>587</v>
      </c>
      <c r="B627" s="72" t="s">
        <v>1741</v>
      </c>
      <c r="C627" s="75" t="s">
        <v>1169</v>
      </c>
      <c r="D627" s="74">
        <v>17.010000000000002</v>
      </c>
      <c r="E627" s="78" t="s">
        <v>2217</v>
      </c>
      <c r="F627" s="75" t="s">
        <v>292</v>
      </c>
      <c r="G627" s="76">
        <v>987</v>
      </c>
      <c r="H627" s="77">
        <v>987</v>
      </c>
      <c r="I627" s="75" t="s">
        <v>1533</v>
      </c>
    </row>
    <row r="628" spans="1:9" ht="12.6" customHeight="1" x14ac:dyDescent="0.25">
      <c r="A628" s="71">
        <v>588</v>
      </c>
      <c r="B628" s="72" t="s">
        <v>1741</v>
      </c>
      <c r="C628" s="75" t="s">
        <v>1169</v>
      </c>
      <c r="D628" s="74">
        <v>17.02</v>
      </c>
      <c r="E628" s="78" t="s">
        <v>2218</v>
      </c>
      <c r="F628" s="75" t="s">
        <v>292</v>
      </c>
      <c r="G628" s="76">
        <v>1314</v>
      </c>
      <c r="H628" s="77">
        <v>1314</v>
      </c>
      <c r="I628" s="75" t="s">
        <v>1533</v>
      </c>
    </row>
    <row r="629" spans="1:9" ht="12.6" customHeight="1" x14ac:dyDescent="0.25">
      <c r="A629" s="71">
        <v>589</v>
      </c>
      <c r="B629" s="72" t="s">
        <v>1741</v>
      </c>
      <c r="C629" s="75" t="s">
        <v>1169</v>
      </c>
      <c r="D629" s="74">
        <v>17.03</v>
      </c>
      <c r="E629" s="78" t="s">
        <v>2219</v>
      </c>
      <c r="F629" s="75" t="s">
        <v>292</v>
      </c>
      <c r="G629" s="76">
        <v>1647</v>
      </c>
      <c r="H629" s="77">
        <v>1647</v>
      </c>
      <c r="I629" s="75" t="s">
        <v>1533</v>
      </c>
    </row>
    <row r="630" spans="1:9" ht="12.6" customHeight="1" x14ac:dyDescent="0.25">
      <c r="A630" s="71">
        <v>590</v>
      </c>
      <c r="B630" s="72" t="s">
        <v>1741</v>
      </c>
      <c r="C630" s="75" t="s">
        <v>1169</v>
      </c>
      <c r="D630" s="74">
        <v>17.04</v>
      </c>
      <c r="E630" s="78" t="s">
        <v>2220</v>
      </c>
      <c r="F630" s="75" t="s">
        <v>292</v>
      </c>
      <c r="G630" s="76">
        <v>2597</v>
      </c>
      <c r="H630" s="77">
        <v>2597</v>
      </c>
      <c r="I630" s="75" t="s">
        <v>1533</v>
      </c>
    </row>
    <row r="631" spans="1:9" ht="12.6" customHeight="1" x14ac:dyDescent="0.25">
      <c r="A631" s="71">
        <v>591</v>
      </c>
      <c r="B631" s="72" t="s">
        <v>1746</v>
      </c>
      <c r="C631" s="75" t="s">
        <v>1169</v>
      </c>
      <c r="D631" s="74">
        <v>17.05</v>
      </c>
      <c r="E631" s="78" t="s">
        <v>2221</v>
      </c>
      <c r="F631" s="75" t="s">
        <v>3</v>
      </c>
      <c r="G631" s="76">
        <v>74220</v>
      </c>
      <c r="H631" s="77">
        <v>10465</v>
      </c>
      <c r="I631" s="75" t="s">
        <v>1534</v>
      </c>
    </row>
    <row r="632" spans="1:9" ht="12.6" customHeight="1" x14ac:dyDescent="0.25">
      <c r="A632" s="71">
        <v>592</v>
      </c>
      <c r="B632" s="72" t="s">
        <v>1746</v>
      </c>
      <c r="C632" s="75" t="s">
        <v>1169</v>
      </c>
      <c r="D632" s="74">
        <v>17.059999999999999</v>
      </c>
      <c r="E632" s="78" t="s">
        <v>2222</v>
      </c>
      <c r="F632" s="75" t="s">
        <v>3</v>
      </c>
      <c r="G632" s="76">
        <v>370691</v>
      </c>
      <c r="H632" s="77">
        <v>82443</v>
      </c>
      <c r="I632" s="75" t="s">
        <v>1534</v>
      </c>
    </row>
    <row r="633" spans="1:9" ht="12.6" customHeight="1" x14ac:dyDescent="0.25">
      <c r="A633" s="71">
        <v>593</v>
      </c>
      <c r="B633" s="72" t="s">
        <v>1746</v>
      </c>
      <c r="C633" s="75" t="s">
        <v>1169</v>
      </c>
      <c r="D633" s="74">
        <v>17.07</v>
      </c>
      <c r="E633" s="78" t="s">
        <v>2223</v>
      </c>
      <c r="F633" s="75" t="s">
        <v>292</v>
      </c>
      <c r="G633" s="76">
        <v>58929</v>
      </c>
      <c r="H633" s="77">
        <v>11328</v>
      </c>
      <c r="I633" s="75" t="s">
        <v>1535</v>
      </c>
    </row>
    <row r="634" spans="1:9" ht="12.6" customHeight="1" x14ac:dyDescent="0.25">
      <c r="A634" s="71">
        <v>594</v>
      </c>
      <c r="B634" s="72" t="s">
        <v>1746</v>
      </c>
      <c r="C634" s="75" t="s">
        <v>1169</v>
      </c>
      <c r="D634" s="74">
        <v>17.079999999999998</v>
      </c>
      <c r="E634" s="78" t="s">
        <v>2224</v>
      </c>
      <c r="F634" s="75" t="s">
        <v>292</v>
      </c>
      <c r="G634" s="76">
        <v>89788</v>
      </c>
      <c r="H634" s="77">
        <v>14346</v>
      </c>
      <c r="I634" s="75" t="s">
        <v>1535</v>
      </c>
    </row>
    <row r="635" spans="1:9" ht="12.6" customHeight="1" x14ac:dyDescent="0.25">
      <c r="A635" s="71">
        <v>595</v>
      </c>
      <c r="B635" s="72" t="s">
        <v>1746</v>
      </c>
      <c r="C635" s="75" t="s">
        <v>1169</v>
      </c>
      <c r="D635" s="74">
        <v>17.09</v>
      </c>
      <c r="E635" s="78" t="s">
        <v>2225</v>
      </c>
      <c r="F635" s="75" t="s">
        <v>292</v>
      </c>
      <c r="G635" s="76">
        <v>106655</v>
      </c>
      <c r="H635" s="77">
        <v>18110</v>
      </c>
      <c r="I635" s="75" t="s">
        <v>1535</v>
      </c>
    </row>
    <row r="636" spans="1:9" ht="12.6" customHeight="1" x14ac:dyDescent="0.25">
      <c r="A636" s="71">
        <v>596</v>
      </c>
      <c r="B636" s="72" t="s">
        <v>1746</v>
      </c>
      <c r="C636" s="75" t="s">
        <v>1169</v>
      </c>
      <c r="D636" s="74">
        <v>17.100000000000001</v>
      </c>
      <c r="E636" s="78" t="s">
        <v>2226</v>
      </c>
      <c r="F636" s="75" t="s">
        <v>292</v>
      </c>
      <c r="G636" s="76">
        <v>148973</v>
      </c>
      <c r="H636" s="77">
        <v>23364</v>
      </c>
      <c r="I636" s="75" t="s">
        <v>1535</v>
      </c>
    </row>
    <row r="637" spans="1:9" ht="12.6" customHeight="1" x14ac:dyDescent="0.25">
      <c r="A637" s="71">
        <v>597</v>
      </c>
      <c r="B637" s="72" t="s">
        <v>1746</v>
      </c>
      <c r="C637" s="75" t="s">
        <v>1169</v>
      </c>
      <c r="D637" s="74">
        <v>17.11</v>
      </c>
      <c r="E637" s="78" t="s">
        <v>2227</v>
      </c>
      <c r="F637" s="75" t="s">
        <v>292</v>
      </c>
      <c r="G637" s="76">
        <v>160639</v>
      </c>
      <c r="H637" s="77">
        <v>24892</v>
      </c>
      <c r="I637" s="75" t="s">
        <v>1535</v>
      </c>
    </row>
    <row r="638" spans="1:9" ht="12.6" customHeight="1" x14ac:dyDescent="0.25">
      <c r="A638" s="71">
        <v>598</v>
      </c>
      <c r="B638" s="72" t="s">
        <v>1746</v>
      </c>
      <c r="C638" s="75" t="s">
        <v>1169</v>
      </c>
      <c r="D638" s="74">
        <v>17.12</v>
      </c>
      <c r="E638" s="78" t="s">
        <v>2228</v>
      </c>
      <c r="F638" s="75" t="s">
        <v>292</v>
      </c>
      <c r="G638" s="76">
        <v>177752</v>
      </c>
      <c r="H638" s="77">
        <v>28765</v>
      </c>
      <c r="I638" s="75" t="s">
        <v>1535</v>
      </c>
    </row>
    <row r="639" spans="1:9" ht="12.6" customHeight="1" x14ac:dyDescent="0.25">
      <c r="A639" s="71">
        <v>599</v>
      </c>
      <c r="B639" s="78" t="s">
        <v>2229</v>
      </c>
      <c r="C639" s="75" t="s">
        <v>1169</v>
      </c>
      <c r="D639" s="74">
        <v>17.13</v>
      </c>
      <c r="E639" s="78" t="s">
        <v>2230</v>
      </c>
      <c r="F639" s="75" t="s">
        <v>292</v>
      </c>
      <c r="G639" s="76">
        <v>4449</v>
      </c>
      <c r="H639" s="77">
        <v>152</v>
      </c>
      <c r="I639" s="79" t="s">
        <v>2231</v>
      </c>
    </row>
    <row r="640" spans="1:9" ht="12.6" customHeight="1" x14ac:dyDescent="0.25">
      <c r="A640" s="71">
        <v>600</v>
      </c>
      <c r="B640" s="72" t="s">
        <v>1746</v>
      </c>
      <c r="C640" s="75" t="s">
        <v>1169</v>
      </c>
      <c r="D640" s="74">
        <v>17.14</v>
      </c>
      <c r="E640" s="78" t="s">
        <v>2232</v>
      </c>
      <c r="F640" s="75" t="s">
        <v>227</v>
      </c>
      <c r="G640" s="76">
        <v>6914</v>
      </c>
      <c r="H640" s="77">
        <v>1560</v>
      </c>
      <c r="I640" s="75" t="s">
        <v>1536</v>
      </c>
    </row>
    <row r="641" spans="1:9" ht="12.6" customHeight="1" x14ac:dyDescent="0.25">
      <c r="A641" s="71">
        <v>601</v>
      </c>
      <c r="B641" s="72" t="s">
        <v>1746</v>
      </c>
      <c r="C641" s="75" t="s">
        <v>1169</v>
      </c>
      <c r="D641" s="74">
        <v>17.149999999999999</v>
      </c>
      <c r="E641" s="78" t="s">
        <v>2233</v>
      </c>
      <c r="F641" s="75" t="s">
        <v>227</v>
      </c>
      <c r="G641" s="76">
        <v>7140</v>
      </c>
      <c r="H641" s="77">
        <v>1560</v>
      </c>
      <c r="I641" s="75" t="s">
        <v>1536</v>
      </c>
    </row>
    <row r="642" spans="1:9" ht="12.6" customHeight="1" x14ac:dyDescent="0.25">
      <c r="A642" s="71">
        <v>602</v>
      </c>
      <c r="B642" s="72" t="s">
        <v>1746</v>
      </c>
      <c r="C642" s="75" t="s">
        <v>1169</v>
      </c>
      <c r="D642" s="74">
        <v>17.16</v>
      </c>
      <c r="E642" s="78" t="s">
        <v>2234</v>
      </c>
      <c r="F642" s="75" t="s">
        <v>227</v>
      </c>
      <c r="G642" s="76">
        <v>7291</v>
      </c>
      <c r="H642" s="77">
        <v>1560</v>
      </c>
      <c r="I642" s="75" t="s">
        <v>1536</v>
      </c>
    </row>
    <row r="643" spans="1:9" ht="12.6" customHeight="1" x14ac:dyDescent="0.25">
      <c r="A643" s="71">
        <v>603</v>
      </c>
      <c r="B643" s="72" t="s">
        <v>1746</v>
      </c>
      <c r="C643" s="75" t="s">
        <v>1169</v>
      </c>
      <c r="D643" s="74">
        <v>17.170000000000002</v>
      </c>
      <c r="E643" s="78" t="s">
        <v>2235</v>
      </c>
      <c r="F643" s="75" t="s">
        <v>227</v>
      </c>
      <c r="G643" s="76">
        <v>6977</v>
      </c>
      <c r="H643" s="77">
        <v>1560</v>
      </c>
      <c r="I643" s="75" t="s">
        <v>1536</v>
      </c>
    </row>
    <row r="644" spans="1:9" ht="12.6" customHeight="1" x14ac:dyDescent="0.25">
      <c r="A644" s="71">
        <v>604</v>
      </c>
      <c r="B644" s="72" t="s">
        <v>1746</v>
      </c>
      <c r="C644" s="75" t="s">
        <v>1169</v>
      </c>
      <c r="D644" s="74">
        <v>17.18</v>
      </c>
      <c r="E644" s="78" t="s">
        <v>2236</v>
      </c>
      <c r="F644" s="75" t="s">
        <v>227</v>
      </c>
      <c r="G644" s="76">
        <v>6605</v>
      </c>
      <c r="H644" s="77">
        <v>1383</v>
      </c>
      <c r="I644" s="75" t="s">
        <v>1537</v>
      </c>
    </row>
    <row r="645" spans="1:9" ht="12.6" customHeight="1" x14ac:dyDescent="0.25">
      <c r="A645" s="71">
        <v>605</v>
      </c>
      <c r="B645" s="72" t="s">
        <v>1746</v>
      </c>
      <c r="C645" s="75" t="s">
        <v>1169</v>
      </c>
      <c r="D645" s="74">
        <v>17.190000000000001</v>
      </c>
      <c r="E645" s="78" t="s">
        <v>2237</v>
      </c>
      <c r="F645" s="75" t="s">
        <v>227</v>
      </c>
      <c r="G645" s="76">
        <v>6676</v>
      </c>
      <c r="H645" s="77">
        <v>1383</v>
      </c>
      <c r="I645" s="75" t="s">
        <v>1537</v>
      </c>
    </row>
    <row r="646" spans="1:9" ht="12.6" customHeight="1" x14ac:dyDescent="0.25">
      <c r="A646" s="71">
        <v>606</v>
      </c>
      <c r="B646" s="72" t="s">
        <v>1746</v>
      </c>
      <c r="C646" s="75" t="s">
        <v>1169</v>
      </c>
      <c r="D646" s="74">
        <v>17.2</v>
      </c>
      <c r="E646" s="78" t="s">
        <v>2238</v>
      </c>
      <c r="F646" s="75" t="s">
        <v>227</v>
      </c>
      <c r="G646" s="76">
        <v>6995</v>
      </c>
      <c r="H646" s="77">
        <v>1528</v>
      </c>
      <c r="I646" s="75" t="s">
        <v>1537</v>
      </c>
    </row>
    <row r="647" spans="1:9" ht="12.6" customHeight="1" x14ac:dyDescent="0.25">
      <c r="A647" s="71">
        <v>607</v>
      </c>
      <c r="B647" s="72" t="s">
        <v>1746</v>
      </c>
      <c r="C647" s="75" t="s">
        <v>1169</v>
      </c>
      <c r="D647" s="74">
        <v>17.21</v>
      </c>
      <c r="E647" s="78" t="s">
        <v>2239</v>
      </c>
      <c r="F647" s="75" t="s">
        <v>227</v>
      </c>
      <c r="G647" s="76">
        <v>7568</v>
      </c>
      <c r="H647" s="77">
        <v>1528</v>
      </c>
      <c r="I647" s="75" t="s">
        <v>1538</v>
      </c>
    </row>
    <row r="648" spans="1:9" ht="12.6" customHeight="1" x14ac:dyDescent="0.25">
      <c r="A648" s="71">
        <v>608</v>
      </c>
      <c r="B648" s="72" t="s">
        <v>1746</v>
      </c>
      <c r="C648" s="75" t="s">
        <v>1169</v>
      </c>
      <c r="D648" s="74">
        <v>17.22</v>
      </c>
      <c r="E648" s="78" t="s">
        <v>2240</v>
      </c>
      <c r="F648" s="75" t="s">
        <v>227</v>
      </c>
      <c r="G648" s="76">
        <v>7668</v>
      </c>
      <c r="H648" s="77">
        <v>1528</v>
      </c>
      <c r="I648" s="75" t="s">
        <v>1538</v>
      </c>
    </row>
    <row r="649" spans="1:9" ht="12.6" customHeight="1" x14ac:dyDescent="0.25">
      <c r="A649" s="71">
        <v>609</v>
      </c>
      <c r="B649" s="72" t="s">
        <v>1746</v>
      </c>
      <c r="C649" s="75" t="s">
        <v>1169</v>
      </c>
      <c r="D649" s="74">
        <v>17.23</v>
      </c>
      <c r="E649" s="78" t="s">
        <v>2241</v>
      </c>
      <c r="F649" s="75" t="s">
        <v>227</v>
      </c>
      <c r="G649" s="76">
        <v>7219</v>
      </c>
      <c r="H649" s="77">
        <v>1393</v>
      </c>
      <c r="I649" s="79" t="s">
        <v>2242</v>
      </c>
    </row>
    <row r="650" spans="1:9" ht="12.6" customHeight="1" x14ac:dyDescent="0.25">
      <c r="A650" s="71">
        <v>610</v>
      </c>
      <c r="B650" s="72" t="s">
        <v>1746</v>
      </c>
      <c r="C650" s="75" t="s">
        <v>1169</v>
      </c>
      <c r="D650" s="74">
        <v>17.239999999999998</v>
      </c>
      <c r="E650" s="78" t="s">
        <v>2243</v>
      </c>
      <c r="F650" s="75" t="s">
        <v>227</v>
      </c>
      <c r="G650" s="76">
        <v>7311</v>
      </c>
      <c r="H650" s="77">
        <v>1393</v>
      </c>
      <c r="I650" s="79" t="s">
        <v>2242</v>
      </c>
    </row>
    <row r="651" spans="1:9" ht="12.6" customHeight="1" x14ac:dyDescent="0.25">
      <c r="A651" s="71">
        <v>611</v>
      </c>
      <c r="B651" s="72" t="s">
        <v>1746</v>
      </c>
      <c r="C651" s="75" t="s">
        <v>1169</v>
      </c>
      <c r="D651" s="74">
        <v>17.25</v>
      </c>
      <c r="E651" s="78" t="s">
        <v>2244</v>
      </c>
      <c r="F651" s="75" t="s">
        <v>227</v>
      </c>
      <c r="G651" s="76">
        <v>7493</v>
      </c>
      <c r="H651" s="77">
        <v>1393</v>
      </c>
      <c r="I651" s="79" t="s">
        <v>2242</v>
      </c>
    </row>
    <row r="652" spans="1:9" ht="12.6" customHeight="1" x14ac:dyDescent="0.25">
      <c r="A652" s="71">
        <v>612</v>
      </c>
      <c r="B652" s="78" t="s">
        <v>2229</v>
      </c>
      <c r="C652" s="75" t="s">
        <v>1169</v>
      </c>
      <c r="D652" s="74">
        <v>17.260000000000002</v>
      </c>
      <c r="E652" s="78" t="s">
        <v>2245</v>
      </c>
      <c r="F652" s="75" t="s">
        <v>227</v>
      </c>
      <c r="G652" s="76">
        <v>3851</v>
      </c>
      <c r="H652" s="77">
        <v>2558</v>
      </c>
      <c r="I652" s="79" t="s">
        <v>2246</v>
      </c>
    </row>
    <row r="653" spans="1:9" ht="12.6" customHeight="1" x14ac:dyDescent="0.25">
      <c r="A653" s="71">
        <v>613</v>
      </c>
      <c r="B653" s="78" t="s">
        <v>2229</v>
      </c>
      <c r="C653" s="75" t="s">
        <v>1169</v>
      </c>
      <c r="D653" s="74">
        <v>17.27</v>
      </c>
      <c r="E653" s="78" t="s">
        <v>2247</v>
      </c>
      <c r="F653" s="75" t="s">
        <v>227</v>
      </c>
      <c r="G653" s="76">
        <v>1604</v>
      </c>
      <c r="H653" s="77">
        <v>231</v>
      </c>
      <c r="I653" s="79" t="s">
        <v>2248</v>
      </c>
    </row>
    <row r="654" spans="1:9" ht="12.6" customHeight="1" x14ac:dyDescent="0.25">
      <c r="A654" s="71">
        <v>614</v>
      </c>
      <c r="B654" s="72" t="s">
        <v>1747</v>
      </c>
      <c r="C654" s="75" t="s">
        <v>1169</v>
      </c>
      <c r="D654" s="74">
        <v>17.28</v>
      </c>
      <c r="E654" s="78" t="s">
        <v>2249</v>
      </c>
      <c r="F654" s="75" t="s">
        <v>227</v>
      </c>
      <c r="G654" s="76">
        <v>6979</v>
      </c>
      <c r="H654" s="77">
        <v>1672</v>
      </c>
      <c r="I654" s="75" t="s">
        <v>1539</v>
      </c>
    </row>
    <row r="655" spans="1:9" ht="12.6" customHeight="1" x14ac:dyDescent="0.25">
      <c r="A655" s="71">
        <v>615</v>
      </c>
      <c r="B655" s="72" t="s">
        <v>1747</v>
      </c>
      <c r="C655" s="75" t="s">
        <v>1169</v>
      </c>
      <c r="D655" s="74">
        <v>17.29</v>
      </c>
      <c r="E655" s="78" t="s">
        <v>2250</v>
      </c>
      <c r="F655" s="75" t="s">
        <v>227</v>
      </c>
      <c r="G655" s="76">
        <v>7332</v>
      </c>
      <c r="H655" s="77">
        <v>1672</v>
      </c>
      <c r="I655" s="75" t="s">
        <v>1539</v>
      </c>
    </row>
    <row r="656" spans="1:9" ht="12.6" customHeight="1" x14ac:dyDescent="0.25">
      <c r="A656" s="71">
        <v>616</v>
      </c>
      <c r="B656" s="72" t="s">
        <v>1747</v>
      </c>
      <c r="C656" s="75" t="s">
        <v>1169</v>
      </c>
      <c r="D656" s="74">
        <v>17.3</v>
      </c>
      <c r="E656" s="78" t="s">
        <v>2251</v>
      </c>
      <c r="F656" s="75" t="s">
        <v>227</v>
      </c>
      <c r="G656" s="76">
        <v>7238</v>
      </c>
      <c r="H656" s="77">
        <v>1672</v>
      </c>
      <c r="I656" s="75" t="s">
        <v>1539</v>
      </c>
    </row>
    <row r="657" spans="1:9" ht="12.6" customHeight="1" x14ac:dyDescent="0.25">
      <c r="A657" s="71">
        <v>617</v>
      </c>
      <c r="B657" s="72" t="s">
        <v>1747</v>
      </c>
      <c r="C657" s="75" t="s">
        <v>1169</v>
      </c>
      <c r="D657" s="74">
        <v>17.309999999999999</v>
      </c>
      <c r="E657" s="78" t="s">
        <v>2252</v>
      </c>
      <c r="F657" s="75" t="s">
        <v>227</v>
      </c>
      <c r="G657" s="76">
        <v>7830</v>
      </c>
      <c r="H657" s="77">
        <v>1648</v>
      </c>
      <c r="I657" s="75" t="s">
        <v>1539</v>
      </c>
    </row>
    <row r="658" spans="1:9" ht="12.6" customHeight="1" x14ac:dyDescent="0.25">
      <c r="A658" s="71">
        <v>618</v>
      </c>
      <c r="B658" s="72" t="s">
        <v>1747</v>
      </c>
      <c r="C658" s="75" t="s">
        <v>1169</v>
      </c>
      <c r="D658" s="74">
        <v>17.32</v>
      </c>
      <c r="E658" s="78" t="s">
        <v>2253</v>
      </c>
      <c r="F658" s="75" t="s">
        <v>227</v>
      </c>
      <c r="G658" s="76">
        <v>5928</v>
      </c>
      <c r="H658" s="77">
        <v>851</v>
      </c>
      <c r="I658" s="75" t="s">
        <v>1540</v>
      </c>
    </row>
    <row r="659" spans="1:9" ht="12.6" customHeight="1" x14ac:dyDescent="0.25">
      <c r="A659" s="71">
        <v>619</v>
      </c>
      <c r="B659" s="72" t="s">
        <v>1747</v>
      </c>
      <c r="C659" s="75" t="s">
        <v>1169</v>
      </c>
      <c r="D659" s="74">
        <v>17.329999999999998</v>
      </c>
      <c r="E659" s="78" t="s">
        <v>2254</v>
      </c>
      <c r="F659" s="75" t="s">
        <v>227</v>
      </c>
      <c r="G659" s="76">
        <v>6042</v>
      </c>
      <c r="H659" s="77">
        <v>851</v>
      </c>
      <c r="I659" s="75" t="s">
        <v>1540</v>
      </c>
    </row>
    <row r="660" spans="1:9" ht="12.6" customHeight="1" x14ac:dyDescent="0.25">
      <c r="A660" s="71">
        <v>620</v>
      </c>
      <c r="B660" s="72" t="s">
        <v>1747</v>
      </c>
      <c r="C660" s="75" t="s">
        <v>1169</v>
      </c>
      <c r="D660" s="74">
        <v>17.34</v>
      </c>
      <c r="E660" s="78" t="s">
        <v>2255</v>
      </c>
      <c r="F660" s="75" t="s">
        <v>227</v>
      </c>
      <c r="G660" s="76">
        <v>6143</v>
      </c>
      <c r="H660" s="77">
        <v>843</v>
      </c>
      <c r="I660" s="75" t="s">
        <v>1540</v>
      </c>
    </row>
    <row r="661" spans="1:9" ht="12.6" customHeight="1" x14ac:dyDescent="0.25">
      <c r="A661" s="71">
        <v>621</v>
      </c>
      <c r="B661" s="72" t="s">
        <v>1747</v>
      </c>
      <c r="C661" s="75" t="s">
        <v>1169</v>
      </c>
      <c r="D661" s="74">
        <v>17.350000000000001</v>
      </c>
      <c r="E661" s="78" t="s">
        <v>2256</v>
      </c>
      <c r="F661" s="75" t="s">
        <v>227</v>
      </c>
      <c r="G661" s="76">
        <v>6023</v>
      </c>
      <c r="H661" s="77">
        <v>843</v>
      </c>
      <c r="I661" s="75" t="s">
        <v>1540</v>
      </c>
    </row>
    <row r="662" spans="1:9" ht="12.6" customHeight="1" x14ac:dyDescent="0.25">
      <c r="A662" s="71">
        <v>622</v>
      </c>
      <c r="B662" s="78" t="s">
        <v>2257</v>
      </c>
      <c r="C662" s="75" t="s">
        <v>1169</v>
      </c>
      <c r="D662" s="74">
        <v>17.36</v>
      </c>
      <c r="E662" s="72" t="s">
        <v>293</v>
      </c>
      <c r="F662" s="75" t="s">
        <v>292</v>
      </c>
      <c r="G662" s="76">
        <v>471</v>
      </c>
      <c r="H662" s="77">
        <v>75</v>
      </c>
      <c r="I662" s="75" t="s">
        <v>1541</v>
      </c>
    </row>
    <row r="663" spans="1:9" ht="12.6" customHeight="1" x14ac:dyDescent="0.25">
      <c r="A663" s="71">
        <v>623</v>
      </c>
      <c r="B663" s="78" t="s">
        <v>2257</v>
      </c>
      <c r="C663" s="75" t="s">
        <v>1169</v>
      </c>
      <c r="D663" s="74">
        <v>17.37</v>
      </c>
      <c r="E663" s="72" t="s">
        <v>294</v>
      </c>
      <c r="F663" s="75" t="s">
        <v>292</v>
      </c>
      <c r="G663" s="76">
        <v>482</v>
      </c>
      <c r="H663" s="77">
        <v>71</v>
      </c>
      <c r="I663" s="75" t="s">
        <v>1541</v>
      </c>
    </row>
    <row r="664" spans="1:9" ht="12.6" customHeight="1" x14ac:dyDescent="0.25">
      <c r="A664" s="71">
        <v>624</v>
      </c>
      <c r="B664" s="72" t="s">
        <v>1747</v>
      </c>
      <c r="C664" s="75" t="s">
        <v>1169</v>
      </c>
      <c r="D664" s="74">
        <v>17.38</v>
      </c>
      <c r="E664" s="78" t="s">
        <v>2258</v>
      </c>
      <c r="F664" s="75" t="s">
        <v>227</v>
      </c>
      <c r="G664" s="76">
        <v>6990</v>
      </c>
      <c r="H664" s="77">
        <v>1817</v>
      </c>
      <c r="I664" s="75" t="s">
        <v>1542</v>
      </c>
    </row>
    <row r="665" spans="1:9" ht="12.6" customHeight="1" x14ac:dyDescent="0.25">
      <c r="A665" s="71">
        <v>625</v>
      </c>
      <c r="B665" s="72" t="s">
        <v>1747</v>
      </c>
      <c r="C665" s="75" t="s">
        <v>1169</v>
      </c>
      <c r="D665" s="74">
        <v>17.39</v>
      </c>
      <c r="E665" s="78" t="s">
        <v>2259</v>
      </c>
      <c r="F665" s="75" t="s">
        <v>227</v>
      </c>
      <c r="G665" s="76">
        <v>7699</v>
      </c>
      <c r="H665" s="77">
        <v>1817</v>
      </c>
      <c r="I665" s="75" t="s">
        <v>1542</v>
      </c>
    </row>
    <row r="666" spans="1:9" ht="12.6" customHeight="1" x14ac:dyDescent="0.25">
      <c r="A666" s="71">
        <v>626</v>
      </c>
      <c r="B666" s="72" t="s">
        <v>1747</v>
      </c>
      <c r="C666" s="79"/>
      <c r="D666" s="74">
        <v>17.399999999999999</v>
      </c>
      <c r="E666" s="78" t="s">
        <v>2260</v>
      </c>
      <c r="F666" s="75" t="s">
        <v>227</v>
      </c>
      <c r="G666" s="76">
        <v>7544</v>
      </c>
      <c r="H666" s="77">
        <v>1817</v>
      </c>
      <c r="I666" s="79"/>
    </row>
    <row r="667" spans="1:9" ht="12.6" customHeight="1" x14ac:dyDescent="0.25">
      <c r="A667" s="71">
        <v>627</v>
      </c>
      <c r="B667" s="72" t="s">
        <v>1747</v>
      </c>
      <c r="C667" s="79"/>
      <c r="D667" s="74">
        <v>17.41</v>
      </c>
      <c r="E667" s="78" t="s">
        <v>2261</v>
      </c>
      <c r="F667" s="75" t="s">
        <v>227</v>
      </c>
      <c r="G667" s="76">
        <v>7783</v>
      </c>
      <c r="H667" s="77">
        <v>1817</v>
      </c>
      <c r="I667" s="79"/>
    </row>
    <row r="668" spans="1:9" ht="12.6" customHeight="1" x14ac:dyDescent="0.25">
      <c r="A668" s="71">
        <v>628</v>
      </c>
      <c r="B668" s="72" t="s">
        <v>1747</v>
      </c>
      <c r="C668" s="79"/>
      <c r="D668" s="74">
        <v>17.420000000000002</v>
      </c>
      <c r="E668" s="78" t="s">
        <v>2262</v>
      </c>
      <c r="F668" s="75" t="s">
        <v>227</v>
      </c>
      <c r="G668" s="76">
        <v>8835</v>
      </c>
      <c r="H668" s="77">
        <v>1817</v>
      </c>
      <c r="I668" s="79"/>
    </row>
    <row r="669" spans="1:9" ht="12.6" customHeight="1" x14ac:dyDescent="0.25">
      <c r="A669" s="71">
        <v>629</v>
      </c>
      <c r="B669" s="72" t="s">
        <v>1747</v>
      </c>
      <c r="C669" s="75" t="s">
        <v>1169</v>
      </c>
      <c r="D669" s="74">
        <v>17.43</v>
      </c>
      <c r="E669" s="78" t="s">
        <v>2263</v>
      </c>
      <c r="F669" s="75" t="s">
        <v>227</v>
      </c>
      <c r="G669" s="76">
        <v>8073</v>
      </c>
      <c r="H669" s="77">
        <v>1817</v>
      </c>
      <c r="I669" s="75" t="s">
        <v>1542</v>
      </c>
    </row>
    <row r="670" spans="1:9" ht="12.6" customHeight="1" x14ac:dyDescent="0.25">
      <c r="A670" s="71">
        <v>630</v>
      </c>
      <c r="B670" s="72" t="s">
        <v>1747</v>
      </c>
      <c r="C670" s="75" t="s">
        <v>1169</v>
      </c>
      <c r="D670" s="74">
        <v>17.440000000000001</v>
      </c>
      <c r="E670" s="78" t="s">
        <v>2264</v>
      </c>
      <c r="F670" s="75" t="s">
        <v>227</v>
      </c>
      <c r="G670" s="76">
        <v>8221</v>
      </c>
      <c r="H670" s="77">
        <v>1817</v>
      </c>
      <c r="I670" s="75" t="s">
        <v>1542</v>
      </c>
    </row>
    <row r="671" spans="1:9" ht="12.6" customHeight="1" x14ac:dyDescent="0.25">
      <c r="A671" s="71">
        <v>631</v>
      </c>
      <c r="B671" s="72" t="s">
        <v>1747</v>
      </c>
      <c r="C671" s="75" t="s">
        <v>1169</v>
      </c>
      <c r="D671" s="74">
        <v>17.45</v>
      </c>
      <c r="E671" s="78" t="s">
        <v>2265</v>
      </c>
      <c r="F671" s="75" t="s">
        <v>227</v>
      </c>
      <c r="G671" s="76">
        <v>8274</v>
      </c>
      <c r="H671" s="77">
        <v>1817</v>
      </c>
      <c r="I671" s="75" t="s">
        <v>1542</v>
      </c>
    </row>
    <row r="672" spans="1:9" ht="12.6" customHeight="1" x14ac:dyDescent="0.25">
      <c r="A672" s="71">
        <v>632</v>
      </c>
      <c r="B672" s="72" t="s">
        <v>1747</v>
      </c>
      <c r="C672" s="75" t="s">
        <v>1169</v>
      </c>
      <c r="D672" s="74">
        <v>17.46</v>
      </c>
      <c r="E672" s="78" t="s">
        <v>2266</v>
      </c>
      <c r="F672" s="75" t="s">
        <v>227</v>
      </c>
      <c r="G672" s="76">
        <v>8774</v>
      </c>
      <c r="H672" s="77">
        <v>1817</v>
      </c>
      <c r="I672" s="75" t="s">
        <v>1542</v>
      </c>
    </row>
    <row r="673" spans="1:9" ht="12.6" customHeight="1" x14ac:dyDescent="0.25">
      <c r="A673" s="71">
        <v>633</v>
      </c>
      <c r="B673" s="72" t="s">
        <v>1747</v>
      </c>
      <c r="C673" s="75" t="s">
        <v>1169</v>
      </c>
      <c r="D673" s="74">
        <v>17.47</v>
      </c>
      <c r="E673" s="78" t="s">
        <v>2267</v>
      </c>
      <c r="F673" s="75" t="s">
        <v>227</v>
      </c>
      <c r="G673" s="76">
        <v>7581</v>
      </c>
      <c r="H673" s="77">
        <v>1817</v>
      </c>
      <c r="I673" s="79" t="s">
        <v>2268</v>
      </c>
    </row>
    <row r="674" spans="1:9" ht="12.6" customHeight="1" x14ac:dyDescent="0.25">
      <c r="A674" s="71">
        <v>634</v>
      </c>
      <c r="B674" s="72" t="s">
        <v>1747</v>
      </c>
      <c r="C674" s="75" t="s">
        <v>1169</v>
      </c>
      <c r="D674" s="74">
        <v>17.48</v>
      </c>
      <c r="E674" s="78" t="s">
        <v>2269</v>
      </c>
      <c r="F674" s="75" t="s">
        <v>227</v>
      </c>
      <c r="G674" s="76">
        <v>7729</v>
      </c>
      <c r="H674" s="77">
        <v>1817</v>
      </c>
      <c r="I674" s="79" t="s">
        <v>2268</v>
      </c>
    </row>
    <row r="675" spans="1:9" ht="12.6" customHeight="1" x14ac:dyDescent="0.25">
      <c r="A675" s="71">
        <v>635</v>
      </c>
      <c r="B675" s="72" t="s">
        <v>1747</v>
      </c>
      <c r="C675" s="75" t="s">
        <v>1169</v>
      </c>
      <c r="D675" s="74">
        <v>17.489999999999998</v>
      </c>
      <c r="E675" s="78" t="s">
        <v>2270</v>
      </c>
      <c r="F675" s="75" t="s">
        <v>227</v>
      </c>
      <c r="G675" s="76">
        <v>7825</v>
      </c>
      <c r="H675" s="77">
        <v>1817</v>
      </c>
      <c r="I675" s="79" t="s">
        <v>2268</v>
      </c>
    </row>
    <row r="676" spans="1:9" ht="12.6" customHeight="1" x14ac:dyDescent="0.25">
      <c r="A676" s="71">
        <v>636</v>
      </c>
      <c r="B676" s="72" t="s">
        <v>1747</v>
      </c>
      <c r="C676" s="75" t="s">
        <v>1169</v>
      </c>
      <c r="D676" s="74">
        <v>17.5</v>
      </c>
      <c r="E676" s="78" t="s">
        <v>2271</v>
      </c>
      <c r="F676" s="75" t="s">
        <v>227</v>
      </c>
      <c r="G676" s="76">
        <v>8835</v>
      </c>
      <c r="H676" s="77">
        <v>1817</v>
      </c>
      <c r="I676" s="79" t="s">
        <v>2268</v>
      </c>
    </row>
    <row r="677" spans="1:9" ht="12.6" customHeight="1" x14ac:dyDescent="0.25">
      <c r="A677" s="71">
        <v>637</v>
      </c>
      <c r="B677" s="72" t="s">
        <v>1747</v>
      </c>
      <c r="C677" s="75" t="s">
        <v>1169</v>
      </c>
      <c r="D677" s="74">
        <v>17.510000000000002</v>
      </c>
      <c r="E677" s="72" t="s">
        <v>295</v>
      </c>
      <c r="F677" s="75" t="s">
        <v>227</v>
      </c>
      <c r="G677" s="76">
        <v>840</v>
      </c>
      <c r="H677" s="77">
        <v>137</v>
      </c>
      <c r="I677" s="75" t="s">
        <v>1543</v>
      </c>
    </row>
    <row r="678" spans="1:9" ht="12.6" customHeight="1" x14ac:dyDescent="0.25">
      <c r="A678" s="71">
        <v>638</v>
      </c>
      <c r="B678" s="72" t="s">
        <v>1747</v>
      </c>
      <c r="C678" s="75" t="s">
        <v>1169</v>
      </c>
      <c r="D678" s="74">
        <v>17.52</v>
      </c>
      <c r="E678" s="78" t="s">
        <v>2272</v>
      </c>
      <c r="F678" s="75" t="s">
        <v>227</v>
      </c>
      <c r="G678" s="76">
        <v>7447</v>
      </c>
      <c r="H678" s="77">
        <v>1850</v>
      </c>
      <c r="I678" s="79" t="s">
        <v>2273</v>
      </c>
    </row>
    <row r="679" spans="1:9" ht="12.6" customHeight="1" x14ac:dyDescent="0.25">
      <c r="A679" s="71">
        <v>639</v>
      </c>
      <c r="B679" s="72" t="s">
        <v>1747</v>
      </c>
      <c r="C679" s="75" t="s">
        <v>1169</v>
      </c>
      <c r="D679" s="74">
        <v>17.53</v>
      </c>
      <c r="E679" s="72" t="s">
        <v>296</v>
      </c>
      <c r="F679" s="75" t="s">
        <v>227</v>
      </c>
      <c r="G679" s="76">
        <v>8079</v>
      </c>
      <c r="H679" s="77">
        <v>1850</v>
      </c>
      <c r="I679" s="79" t="s">
        <v>2273</v>
      </c>
    </row>
    <row r="680" spans="1:9" ht="12.6" customHeight="1" x14ac:dyDescent="0.25">
      <c r="A680" s="71">
        <v>640</v>
      </c>
      <c r="B680" s="72" t="s">
        <v>1747</v>
      </c>
      <c r="C680" s="75" t="s">
        <v>1169</v>
      </c>
      <c r="D680" s="74">
        <v>17.54</v>
      </c>
      <c r="E680" s="72" t="s">
        <v>297</v>
      </c>
      <c r="F680" s="75" t="s">
        <v>227</v>
      </c>
      <c r="G680" s="76">
        <v>8318</v>
      </c>
      <c r="H680" s="77">
        <v>1850</v>
      </c>
      <c r="I680" s="79" t="s">
        <v>2273</v>
      </c>
    </row>
    <row r="681" spans="1:9" ht="12.6" customHeight="1" x14ac:dyDescent="0.25">
      <c r="A681" s="71">
        <v>641</v>
      </c>
      <c r="B681" s="72" t="s">
        <v>1747</v>
      </c>
      <c r="C681" s="75" t="s">
        <v>1169</v>
      </c>
      <c r="D681" s="74">
        <v>17.55</v>
      </c>
      <c r="E681" s="72" t="s">
        <v>298</v>
      </c>
      <c r="F681" s="75" t="s">
        <v>227</v>
      </c>
      <c r="G681" s="76">
        <v>9005</v>
      </c>
      <c r="H681" s="77">
        <v>1850</v>
      </c>
      <c r="I681" s="79" t="s">
        <v>2273</v>
      </c>
    </row>
    <row r="682" spans="1:9" ht="12.6" customHeight="1" x14ac:dyDescent="0.25">
      <c r="A682" s="71">
        <v>642</v>
      </c>
      <c r="B682" s="72" t="s">
        <v>1747</v>
      </c>
      <c r="C682" s="75" t="s">
        <v>1169</v>
      </c>
      <c r="D682" s="74">
        <v>17.559999999999999</v>
      </c>
      <c r="E682" s="78" t="s">
        <v>2274</v>
      </c>
      <c r="F682" s="75" t="s">
        <v>3</v>
      </c>
      <c r="G682" s="76">
        <v>470928</v>
      </c>
      <c r="H682" s="77">
        <v>25218</v>
      </c>
      <c r="I682" s="75" t="s">
        <v>1544</v>
      </c>
    </row>
    <row r="683" spans="1:9" ht="12.6" customHeight="1" x14ac:dyDescent="0.25">
      <c r="A683" s="71">
        <v>643</v>
      </c>
      <c r="B683" s="72" t="s">
        <v>1747</v>
      </c>
      <c r="C683" s="75" t="s">
        <v>1169</v>
      </c>
      <c r="D683" s="74">
        <v>17.57</v>
      </c>
      <c r="E683" s="78" t="s">
        <v>2275</v>
      </c>
      <c r="F683" s="75" t="s">
        <v>3</v>
      </c>
      <c r="G683" s="76">
        <v>1305050</v>
      </c>
      <c r="H683" s="77">
        <v>76318</v>
      </c>
      <c r="I683" s="75" t="s">
        <v>1544</v>
      </c>
    </row>
    <row r="684" spans="1:9" ht="12.6" customHeight="1" x14ac:dyDescent="0.25">
      <c r="A684" s="71">
        <v>644</v>
      </c>
      <c r="B684" s="72" t="s">
        <v>1743</v>
      </c>
      <c r="C684" s="75" t="s">
        <v>1169</v>
      </c>
      <c r="D684" s="74">
        <v>17.579999999999998</v>
      </c>
      <c r="E684" s="72" t="s">
        <v>299</v>
      </c>
      <c r="F684" s="75" t="s">
        <v>227</v>
      </c>
      <c r="G684" s="76">
        <v>6603</v>
      </c>
      <c r="H684" s="77">
        <v>1283</v>
      </c>
      <c r="I684" s="79" t="s">
        <v>2276</v>
      </c>
    </row>
    <row r="685" spans="1:9" ht="12.6" customHeight="1" x14ac:dyDescent="0.25">
      <c r="A685" s="71">
        <v>645</v>
      </c>
      <c r="B685" s="72" t="s">
        <v>1743</v>
      </c>
      <c r="C685" s="75" t="s">
        <v>1169</v>
      </c>
      <c r="D685" s="74">
        <v>17.59</v>
      </c>
      <c r="E685" s="72" t="s">
        <v>300</v>
      </c>
      <c r="F685" s="75" t="s">
        <v>227</v>
      </c>
      <c r="G685" s="76">
        <v>6409</v>
      </c>
      <c r="H685" s="77">
        <v>1283</v>
      </c>
      <c r="I685" s="79" t="s">
        <v>2276</v>
      </c>
    </row>
    <row r="686" spans="1:9" ht="12.6" customHeight="1" x14ac:dyDescent="0.25">
      <c r="A686" s="71">
        <v>646</v>
      </c>
      <c r="B686" s="72" t="s">
        <v>1743</v>
      </c>
      <c r="C686" s="75" t="s">
        <v>1169</v>
      </c>
      <c r="D686" s="74">
        <v>17.600000000000001</v>
      </c>
      <c r="E686" s="72" t="s">
        <v>301</v>
      </c>
      <c r="F686" s="75" t="s">
        <v>227</v>
      </c>
      <c r="G686" s="76">
        <v>6848</v>
      </c>
      <c r="H686" s="77">
        <v>1283</v>
      </c>
      <c r="I686" s="79" t="s">
        <v>2276</v>
      </c>
    </row>
    <row r="687" spans="1:9" ht="12.6" customHeight="1" x14ac:dyDescent="0.25">
      <c r="A687" s="71">
        <v>647</v>
      </c>
      <c r="B687" s="72" t="s">
        <v>1743</v>
      </c>
      <c r="C687" s="75" t="s">
        <v>1169</v>
      </c>
      <c r="D687" s="74">
        <v>17.61</v>
      </c>
      <c r="E687" s="72" t="s">
        <v>302</v>
      </c>
      <c r="F687" s="75" t="s">
        <v>227</v>
      </c>
      <c r="G687" s="76">
        <v>7329</v>
      </c>
      <c r="H687" s="77">
        <v>1283</v>
      </c>
      <c r="I687" s="79" t="s">
        <v>2276</v>
      </c>
    </row>
    <row r="688" spans="1:9" ht="12.6" customHeight="1" x14ac:dyDescent="0.25">
      <c r="A688" s="71">
        <v>648</v>
      </c>
      <c r="B688" s="72" t="s">
        <v>1743</v>
      </c>
      <c r="C688" s="75" t="s">
        <v>1169</v>
      </c>
      <c r="D688" s="74">
        <v>17.62</v>
      </c>
      <c r="E688" s="72" t="s">
        <v>303</v>
      </c>
      <c r="F688" s="75" t="s">
        <v>227</v>
      </c>
      <c r="G688" s="76">
        <v>7367</v>
      </c>
      <c r="H688" s="77">
        <v>1283</v>
      </c>
      <c r="I688" s="79" t="s">
        <v>2276</v>
      </c>
    </row>
    <row r="689" spans="1:9" ht="12.6" customHeight="1" x14ac:dyDescent="0.25">
      <c r="A689" s="71">
        <v>649</v>
      </c>
      <c r="B689" s="72" t="s">
        <v>1743</v>
      </c>
      <c r="C689" s="75" t="s">
        <v>1169</v>
      </c>
      <c r="D689" s="74">
        <v>17.63</v>
      </c>
      <c r="E689" s="72" t="s">
        <v>304</v>
      </c>
      <c r="F689" s="75" t="s">
        <v>227</v>
      </c>
      <c r="G689" s="76">
        <v>7509</v>
      </c>
      <c r="H689" s="77">
        <v>1283</v>
      </c>
      <c r="I689" s="79" t="s">
        <v>2276</v>
      </c>
    </row>
    <row r="690" spans="1:9" ht="12.6" customHeight="1" x14ac:dyDescent="0.25">
      <c r="A690" s="71">
        <v>650</v>
      </c>
      <c r="B690" s="72" t="s">
        <v>1743</v>
      </c>
      <c r="C690" s="75" t="s">
        <v>1169</v>
      </c>
      <c r="D690" s="74">
        <v>17.64</v>
      </c>
      <c r="E690" s="72" t="s">
        <v>305</v>
      </c>
      <c r="F690" s="75" t="s">
        <v>227</v>
      </c>
      <c r="G690" s="76">
        <v>7821</v>
      </c>
      <c r="H690" s="77">
        <v>1283</v>
      </c>
      <c r="I690" s="79" t="s">
        <v>2276</v>
      </c>
    </row>
    <row r="691" spans="1:9" ht="12.6" customHeight="1" x14ac:dyDescent="0.25">
      <c r="A691" s="71">
        <v>651</v>
      </c>
      <c r="B691" s="72" t="s">
        <v>1743</v>
      </c>
      <c r="C691" s="75" t="s">
        <v>1169</v>
      </c>
      <c r="D691" s="74">
        <v>17.649999999999999</v>
      </c>
      <c r="E691" s="78" t="s">
        <v>2277</v>
      </c>
      <c r="F691" s="75" t="s">
        <v>241</v>
      </c>
      <c r="G691" s="76">
        <v>68640</v>
      </c>
      <c r="H691" s="77">
        <v>7562</v>
      </c>
      <c r="I691" s="75" t="s">
        <v>1545</v>
      </c>
    </row>
    <row r="692" spans="1:9" ht="12.6" customHeight="1" x14ac:dyDescent="0.25">
      <c r="A692" s="71">
        <v>652</v>
      </c>
      <c r="B692" s="72" t="s">
        <v>1746</v>
      </c>
      <c r="C692" s="75" t="s">
        <v>1169</v>
      </c>
      <c r="D692" s="74">
        <v>17.66</v>
      </c>
      <c r="E692" s="72" t="s">
        <v>306</v>
      </c>
      <c r="F692" s="75" t="s">
        <v>3</v>
      </c>
      <c r="G692" s="76">
        <v>622</v>
      </c>
      <c r="H692" s="77">
        <v>622</v>
      </c>
      <c r="I692" s="79" t="s">
        <v>2278</v>
      </c>
    </row>
    <row r="693" spans="1:9" ht="12.6" customHeight="1" x14ac:dyDescent="0.25">
      <c r="A693" s="71">
        <v>653</v>
      </c>
      <c r="B693" s="72" t="s">
        <v>1748</v>
      </c>
      <c r="C693" s="79"/>
      <c r="D693" s="74">
        <v>17.670000000000002</v>
      </c>
      <c r="E693" s="72" t="s">
        <v>307</v>
      </c>
      <c r="F693" s="75" t="s">
        <v>308</v>
      </c>
      <c r="G693" s="76">
        <v>102061</v>
      </c>
      <c r="H693" s="77">
        <v>25708</v>
      </c>
      <c r="I693" s="79"/>
    </row>
    <row r="694" spans="1:9" ht="12.6" customHeight="1" x14ac:dyDescent="0.25">
      <c r="A694" s="71">
        <v>654</v>
      </c>
      <c r="B694" s="72" t="s">
        <v>1748</v>
      </c>
      <c r="C694" s="79"/>
      <c r="D694" s="74">
        <v>17.68</v>
      </c>
      <c r="E694" s="72" t="s">
        <v>309</v>
      </c>
      <c r="F694" s="75" t="s">
        <v>308</v>
      </c>
      <c r="G694" s="76">
        <v>20412</v>
      </c>
      <c r="H694" s="77">
        <v>0</v>
      </c>
      <c r="I694" s="79"/>
    </row>
    <row r="695" spans="1:9" ht="12.6" customHeight="1" x14ac:dyDescent="0.25">
      <c r="A695" s="71">
        <v>655</v>
      </c>
      <c r="B695" s="72" t="s">
        <v>1748</v>
      </c>
      <c r="C695" s="79"/>
      <c r="D695" s="74">
        <v>17.690000000000001</v>
      </c>
      <c r="E695" s="72" t="s">
        <v>310</v>
      </c>
      <c r="F695" s="75" t="s">
        <v>17</v>
      </c>
      <c r="G695" s="76">
        <v>169</v>
      </c>
      <c r="H695" s="77">
        <v>48</v>
      </c>
      <c r="I695" s="79"/>
    </row>
    <row r="696" spans="1:9" ht="12.6" customHeight="1" x14ac:dyDescent="0.25">
      <c r="A696" s="71">
        <v>656</v>
      </c>
      <c r="B696" s="72" t="s">
        <v>1748</v>
      </c>
      <c r="C696" s="79"/>
      <c r="D696" s="74">
        <v>17.7</v>
      </c>
      <c r="E696" s="78" t="s">
        <v>2279</v>
      </c>
      <c r="F696" s="75" t="s">
        <v>308</v>
      </c>
      <c r="G696" s="76">
        <v>63208</v>
      </c>
      <c r="H696" s="77">
        <v>3061</v>
      </c>
      <c r="I696" s="79"/>
    </row>
    <row r="697" spans="1:9" ht="12.6" customHeight="1" x14ac:dyDescent="0.25">
      <c r="A697" s="71">
        <v>657</v>
      </c>
      <c r="B697" s="72" t="s">
        <v>1748</v>
      </c>
      <c r="C697" s="79"/>
      <c r="D697" s="74">
        <v>17.71</v>
      </c>
      <c r="E697" s="78" t="s">
        <v>2280</v>
      </c>
      <c r="F697" s="75" t="s">
        <v>311</v>
      </c>
      <c r="G697" s="76">
        <v>559</v>
      </c>
      <c r="H697" s="77">
        <v>34</v>
      </c>
      <c r="I697" s="79"/>
    </row>
    <row r="698" spans="1:9" ht="12.6" customHeight="1" x14ac:dyDescent="0.25">
      <c r="A698" s="71">
        <v>658</v>
      </c>
      <c r="B698" s="72" t="s">
        <v>1748</v>
      </c>
      <c r="C698" s="79"/>
      <c r="D698" s="74">
        <v>17.72</v>
      </c>
      <c r="E698" s="72" t="s">
        <v>312</v>
      </c>
      <c r="F698" s="75" t="s">
        <v>313</v>
      </c>
      <c r="G698" s="76">
        <v>132784</v>
      </c>
      <c r="H698" s="77">
        <v>96408</v>
      </c>
      <c r="I698" s="79"/>
    </row>
    <row r="699" spans="1:9" ht="12.6" customHeight="1" x14ac:dyDescent="0.25">
      <c r="A699" s="71">
        <v>659</v>
      </c>
      <c r="B699" s="72" t="s">
        <v>1748</v>
      </c>
      <c r="C699" s="79"/>
      <c r="D699" s="74">
        <v>17.73</v>
      </c>
      <c r="E699" s="72" t="s">
        <v>314</v>
      </c>
      <c r="F699" s="75" t="s">
        <v>313</v>
      </c>
      <c r="G699" s="76">
        <v>131582</v>
      </c>
      <c r="H699" s="77">
        <v>96408</v>
      </c>
      <c r="I699" s="79"/>
    </row>
    <row r="700" spans="1:9" ht="12.6" customHeight="1" x14ac:dyDescent="0.25">
      <c r="A700" s="71">
        <v>660</v>
      </c>
      <c r="B700" s="72" t="s">
        <v>1749</v>
      </c>
      <c r="C700" s="79"/>
      <c r="D700" s="74">
        <v>18.010000000000002</v>
      </c>
      <c r="E700" s="72" t="s">
        <v>315</v>
      </c>
      <c r="F700" s="75" t="s">
        <v>3</v>
      </c>
      <c r="G700" s="76">
        <v>3006</v>
      </c>
      <c r="H700" s="77">
        <v>225</v>
      </c>
      <c r="I700" s="75" t="s">
        <v>1546</v>
      </c>
    </row>
    <row r="701" spans="1:9" ht="12.6" customHeight="1" x14ac:dyDescent="0.25">
      <c r="A701" s="71">
        <v>661</v>
      </c>
      <c r="B701" s="72" t="s">
        <v>1749</v>
      </c>
      <c r="C701" s="79"/>
      <c r="D701" s="74">
        <v>18.02</v>
      </c>
      <c r="E701" s="72" t="s">
        <v>316</v>
      </c>
      <c r="F701" s="75" t="s">
        <v>3</v>
      </c>
      <c r="G701" s="76">
        <v>3178</v>
      </c>
      <c r="H701" s="77">
        <v>225</v>
      </c>
      <c r="I701" s="75" t="s">
        <v>1546</v>
      </c>
    </row>
    <row r="702" spans="1:9" ht="12.6" customHeight="1" x14ac:dyDescent="0.25">
      <c r="A702" s="71">
        <v>662</v>
      </c>
      <c r="B702" s="72" t="s">
        <v>1749</v>
      </c>
      <c r="C702" s="79"/>
      <c r="D702" s="74">
        <v>18.03</v>
      </c>
      <c r="E702" s="72" t="s">
        <v>317</v>
      </c>
      <c r="F702" s="75" t="s">
        <v>3</v>
      </c>
      <c r="G702" s="76">
        <v>3414</v>
      </c>
      <c r="H702" s="77">
        <v>225</v>
      </c>
      <c r="I702" s="75" t="s">
        <v>1546</v>
      </c>
    </row>
    <row r="703" spans="1:9" ht="12.6" customHeight="1" x14ac:dyDescent="0.25">
      <c r="A703" s="71">
        <v>663</v>
      </c>
      <c r="B703" s="72" t="s">
        <v>1749</v>
      </c>
      <c r="C703" s="79"/>
      <c r="D703" s="74">
        <v>18.04</v>
      </c>
      <c r="E703" s="72" t="s">
        <v>318</v>
      </c>
      <c r="F703" s="75" t="s">
        <v>3</v>
      </c>
      <c r="G703" s="76">
        <v>4729</v>
      </c>
      <c r="H703" s="77">
        <v>243</v>
      </c>
      <c r="I703" s="75" t="s">
        <v>1546</v>
      </c>
    </row>
    <row r="704" spans="1:9" ht="12.6" customHeight="1" x14ac:dyDescent="0.25">
      <c r="A704" s="71">
        <v>664</v>
      </c>
      <c r="B704" s="72" t="s">
        <v>1749</v>
      </c>
      <c r="C704" s="79"/>
      <c r="D704" s="74">
        <v>18.05</v>
      </c>
      <c r="E704" s="72" t="s">
        <v>319</v>
      </c>
      <c r="F704" s="75" t="s">
        <v>3</v>
      </c>
      <c r="G704" s="76">
        <v>4847</v>
      </c>
      <c r="H704" s="77">
        <v>243</v>
      </c>
      <c r="I704" s="75" t="s">
        <v>1546</v>
      </c>
    </row>
    <row r="705" spans="1:9" ht="12.6" customHeight="1" x14ac:dyDescent="0.25">
      <c r="A705" s="71">
        <v>665</v>
      </c>
      <c r="B705" s="72" t="s">
        <v>1749</v>
      </c>
      <c r="C705" s="79"/>
      <c r="D705" s="74">
        <v>18.059999999999999</v>
      </c>
      <c r="E705" s="72" t="s">
        <v>320</v>
      </c>
      <c r="F705" s="75" t="s">
        <v>3</v>
      </c>
      <c r="G705" s="76">
        <v>4922</v>
      </c>
      <c r="H705" s="77">
        <v>243</v>
      </c>
      <c r="I705" s="75" t="s">
        <v>1546</v>
      </c>
    </row>
    <row r="706" spans="1:9" ht="12.6" customHeight="1" x14ac:dyDescent="0.25">
      <c r="A706" s="71">
        <v>666</v>
      </c>
      <c r="B706" s="72" t="s">
        <v>1749</v>
      </c>
      <c r="C706" s="79"/>
      <c r="D706" s="74">
        <v>18.07</v>
      </c>
      <c r="E706" s="72" t="s">
        <v>321</v>
      </c>
      <c r="F706" s="75" t="s">
        <v>17</v>
      </c>
      <c r="G706" s="76">
        <v>4828</v>
      </c>
      <c r="H706" s="77">
        <v>311</v>
      </c>
      <c r="I706" s="75" t="s">
        <v>1546</v>
      </c>
    </row>
    <row r="707" spans="1:9" ht="12.6" customHeight="1" x14ac:dyDescent="0.25">
      <c r="A707" s="71">
        <v>667</v>
      </c>
      <c r="B707" s="72" t="s">
        <v>1749</v>
      </c>
      <c r="C707" s="79"/>
      <c r="D707" s="74">
        <v>18.079999999999998</v>
      </c>
      <c r="E707" s="72" t="s">
        <v>322</v>
      </c>
      <c r="F707" s="75" t="s">
        <v>241</v>
      </c>
      <c r="G707" s="76">
        <v>1526</v>
      </c>
      <c r="H707" s="77">
        <v>289</v>
      </c>
      <c r="I707" s="75" t="s">
        <v>1546</v>
      </c>
    </row>
    <row r="708" spans="1:9" ht="12.6" customHeight="1" x14ac:dyDescent="0.25">
      <c r="A708" s="71">
        <v>668</v>
      </c>
      <c r="B708" s="72" t="s">
        <v>1750</v>
      </c>
      <c r="C708" s="75" t="s">
        <v>1169</v>
      </c>
      <c r="D708" s="74">
        <v>19.010000000000002</v>
      </c>
      <c r="E708" s="78" t="s">
        <v>2281</v>
      </c>
      <c r="F708" s="75" t="s">
        <v>241</v>
      </c>
      <c r="G708" s="76">
        <v>73203</v>
      </c>
      <c r="H708" s="77">
        <v>12598</v>
      </c>
      <c r="I708" s="75" t="s">
        <v>1547</v>
      </c>
    </row>
    <row r="709" spans="1:9" ht="12.6" customHeight="1" x14ac:dyDescent="0.25">
      <c r="A709" s="71">
        <v>669</v>
      </c>
      <c r="B709" s="72" t="s">
        <v>1750</v>
      </c>
      <c r="C709" s="75" t="s">
        <v>1169</v>
      </c>
      <c r="D709" s="74">
        <v>19.02</v>
      </c>
      <c r="E709" s="78" t="s">
        <v>2282</v>
      </c>
      <c r="F709" s="75" t="s">
        <v>227</v>
      </c>
      <c r="G709" s="76">
        <v>246626</v>
      </c>
      <c r="H709" s="77">
        <v>18290</v>
      </c>
      <c r="I709" s="75" t="s">
        <v>1547</v>
      </c>
    </row>
    <row r="710" spans="1:9" ht="12.6" customHeight="1" x14ac:dyDescent="0.25">
      <c r="A710" s="71">
        <v>670</v>
      </c>
      <c r="B710" s="72" t="s">
        <v>1750</v>
      </c>
      <c r="C710" s="75" t="s">
        <v>1169</v>
      </c>
      <c r="D710" s="74">
        <v>19.03</v>
      </c>
      <c r="E710" s="72" t="s">
        <v>323</v>
      </c>
      <c r="F710" s="75" t="s">
        <v>227</v>
      </c>
      <c r="G710" s="76">
        <v>143153</v>
      </c>
      <c r="H710" s="77">
        <v>14067</v>
      </c>
      <c r="I710" s="75" t="s">
        <v>1547</v>
      </c>
    </row>
    <row r="711" spans="1:9" ht="12.6" customHeight="1" x14ac:dyDescent="0.25">
      <c r="A711" s="71">
        <v>671</v>
      </c>
      <c r="B711" s="72" t="s">
        <v>1750</v>
      </c>
      <c r="C711" s="75" t="s">
        <v>1169</v>
      </c>
      <c r="D711" s="74">
        <v>19.04</v>
      </c>
      <c r="E711" s="72" t="s">
        <v>324</v>
      </c>
      <c r="F711" s="75" t="s">
        <v>135</v>
      </c>
      <c r="G711" s="76">
        <v>606</v>
      </c>
      <c r="H711" s="77">
        <v>276</v>
      </c>
      <c r="I711" s="75" t="s">
        <v>1547</v>
      </c>
    </row>
    <row r="712" spans="1:9" ht="12.6" customHeight="1" x14ac:dyDescent="0.25">
      <c r="A712" s="71">
        <v>672</v>
      </c>
      <c r="B712" s="78" t="s">
        <v>2283</v>
      </c>
      <c r="C712" s="75" t="s">
        <v>1169</v>
      </c>
      <c r="D712" s="74">
        <v>19.05</v>
      </c>
      <c r="E712" s="78" t="s">
        <v>2284</v>
      </c>
      <c r="F712" s="75" t="s">
        <v>3</v>
      </c>
      <c r="G712" s="76">
        <v>572584</v>
      </c>
      <c r="H712" s="77">
        <v>2600</v>
      </c>
      <c r="I712" s="79" t="s">
        <v>2285</v>
      </c>
    </row>
    <row r="713" spans="1:9" ht="12.6" customHeight="1" x14ac:dyDescent="0.25">
      <c r="A713" s="71">
        <v>673</v>
      </c>
      <c r="B713" s="72" t="s">
        <v>1751</v>
      </c>
      <c r="C713" s="75" t="s">
        <v>1169</v>
      </c>
      <c r="D713" s="74">
        <v>19.059999999999999</v>
      </c>
      <c r="E713" s="72" t="s">
        <v>325</v>
      </c>
      <c r="F713" s="75" t="s">
        <v>3</v>
      </c>
      <c r="G713" s="76">
        <v>150060</v>
      </c>
      <c r="H713" s="77">
        <v>39000</v>
      </c>
      <c r="I713" s="75" t="s">
        <v>1547</v>
      </c>
    </row>
    <row r="714" spans="1:9" ht="12.6" customHeight="1" x14ac:dyDescent="0.25">
      <c r="A714" s="71">
        <v>674</v>
      </c>
      <c r="B714" s="78" t="s">
        <v>2283</v>
      </c>
      <c r="C714" s="75" t="s">
        <v>1169</v>
      </c>
      <c r="D714" s="74">
        <v>19.07</v>
      </c>
      <c r="E714" s="78" t="s">
        <v>2286</v>
      </c>
      <c r="F714" s="75" t="s">
        <v>3</v>
      </c>
      <c r="G714" s="76">
        <v>77595</v>
      </c>
      <c r="H714" s="77">
        <v>15600</v>
      </c>
      <c r="I714" s="79" t="s">
        <v>2285</v>
      </c>
    </row>
    <row r="715" spans="1:9" ht="12.6" customHeight="1" x14ac:dyDescent="0.25">
      <c r="A715" s="71">
        <v>675</v>
      </c>
      <c r="B715" s="72" t="s">
        <v>1751</v>
      </c>
      <c r="C715" s="75" t="s">
        <v>1169</v>
      </c>
      <c r="D715" s="74">
        <v>19.079999999999998</v>
      </c>
      <c r="E715" s="72" t="s">
        <v>326</v>
      </c>
      <c r="F715" s="75" t="s">
        <v>292</v>
      </c>
      <c r="G715" s="76">
        <v>810</v>
      </c>
      <c r="H715" s="77">
        <v>650</v>
      </c>
      <c r="I715" s="75" t="s">
        <v>1547</v>
      </c>
    </row>
    <row r="716" spans="1:9" ht="12.6" customHeight="1" x14ac:dyDescent="0.25">
      <c r="A716" s="71">
        <v>676</v>
      </c>
      <c r="B716" s="72" t="s">
        <v>1751</v>
      </c>
      <c r="C716" s="75" t="s">
        <v>1169</v>
      </c>
      <c r="D716" s="74">
        <v>19.09</v>
      </c>
      <c r="E716" s="72" t="s">
        <v>327</v>
      </c>
      <c r="F716" s="75" t="s">
        <v>292</v>
      </c>
      <c r="G716" s="76">
        <v>2430</v>
      </c>
      <c r="H716" s="77">
        <v>1950</v>
      </c>
      <c r="I716" s="75" t="s">
        <v>1547</v>
      </c>
    </row>
    <row r="717" spans="1:9" ht="12.6" customHeight="1" x14ac:dyDescent="0.25">
      <c r="A717" s="71">
        <v>677</v>
      </c>
      <c r="B717" s="72" t="s">
        <v>1751</v>
      </c>
      <c r="C717" s="75" t="s">
        <v>1169</v>
      </c>
      <c r="D717" s="74">
        <v>19.100000000000001</v>
      </c>
      <c r="E717" s="72" t="s">
        <v>328</v>
      </c>
      <c r="F717" s="75" t="s">
        <v>329</v>
      </c>
      <c r="G717" s="76">
        <v>2165</v>
      </c>
      <c r="H717" s="77">
        <v>1300</v>
      </c>
      <c r="I717" s="75" t="s">
        <v>1547</v>
      </c>
    </row>
    <row r="718" spans="1:9" ht="12.6" customHeight="1" x14ac:dyDescent="0.25">
      <c r="A718" s="71">
        <v>678</v>
      </c>
      <c r="B718" s="72" t="s">
        <v>1751</v>
      </c>
      <c r="C718" s="75" t="s">
        <v>1169</v>
      </c>
      <c r="D718" s="74">
        <v>19.11</v>
      </c>
      <c r="E718" s="72" t="s">
        <v>330</v>
      </c>
      <c r="F718" s="75" t="s">
        <v>3</v>
      </c>
      <c r="G718" s="76">
        <v>865</v>
      </c>
      <c r="H718" s="77">
        <v>475</v>
      </c>
      <c r="I718" s="75" t="s">
        <v>1547</v>
      </c>
    </row>
    <row r="719" spans="1:9" ht="12.6" customHeight="1" x14ac:dyDescent="0.25">
      <c r="A719" s="71">
        <v>679</v>
      </c>
      <c r="B719" s="72" t="s">
        <v>1751</v>
      </c>
      <c r="C719" s="75" t="s">
        <v>1169</v>
      </c>
      <c r="D719" s="74">
        <v>19.12</v>
      </c>
      <c r="E719" s="72" t="s">
        <v>331</v>
      </c>
      <c r="F719" s="75" t="s">
        <v>329</v>
      </c>
      <c r="G719" s="76">
        <v>2376</v>
      </c>
      <c r="H719" s="77">
        <v>1300</v>
      </c>
      <c r="I719" s="75" t="s">
        <v>1547</v>
      </c>
    </row>
    <row r="720" spans="1:9" ht="12.6" customHeight="1" x14ac:dyDescent="0.25">
      <c r="A720" s="71">
        <v>680</v>
      </c>
      <c r="B720" s="72" t="s">
        <v>1751</v>
      </c>
      <c r="C720" s="75" t="s">
        <v>1169</v>
      </c>
      <c r="D720" s="74">
        <v>19.13</v>
      </c>
      <c r="E720" s="78" t="s">
        <v>2287</v>
      </c>
      <c r="F720" s="75" t="s">
        <v>3</v>
      </c>
      <c r="G720" s="76">
        <v>4309</v>
      </c>
      <c r="H720" s="77">
        <v>2600</v>
      </c>
      <c r="I720" s="75" t="s">
        <v>1547</v>
      </c>
    </row>
    <row r="721" spans="1:9" ht="12.6" customHeight="1" x14ac:dyDescent="0.25">
      <c r="A721" s="71">
        <v>681</v>
      </c>
      <c r="B721" s="72" t="s">
        <v>1751</v>
      </c>
      <c r="C721" s="75" t="s">
        <v>1169</v>
      </c>
      <c r="D721" s="74">
        <v>19.14</v>
      </c>
      <c r="E721" s="78" t="s">
        <v>2288</v>
      </c>
      <c r="F721" s="75" t="s">
        <v>3</v>
      </c>
      <c r="G721" s="76">
        <v>885</v>
      </c>
      <c r="H721" s="77">
        <v>650</v>
      </c>
      <c r="I721" s="75" t="s">
        <v>1547</v>
      </c>
    </row>
    <row r="722" spans="1:9" ht="12.6" customHeight="1" x14ac:dyDescent="0.25">
      <c r="A722" s="71">
        <v>682</v>
      </c>
      <c r="B722" s="72" t="s">
        <v>1751</v>
      </c>
      <c r="C722" s="75" t="s">
        <v>1169</v>
      </c>
      <c r="D722" s="74">
        <v>19.149999999999999</v>
      </c>
      <c r="E722" s="78" t="s">
        <v>2289</v>
      </c>
      <c r="F722" s="75" t="s">
        <v>227</v>
      </c>
      <c r="G722" s="76">
        <v>94192</v>
      </c>
      <c r="H722" s="77">
        <v>7410</v>
      </c>
      <c r="I722" s="75" t="s">
        <v>1547</v>
      </c>
    </row>
    <row r="723" spans="1:9" ht="12.6" customHeight="1" x14ac:dyDescent="0.25">
      <c r="A723" s="71">
        <v>683</v>
      </c>
      <c r="B723" s="72" t="s">
        <v>1751</v>
      </c>
      <c r="C723" s="75" t="s">
        <v>1169</v>
      </c>
      <c r="D723" s="74">
        <v>19.16</v>
      </c>
      <c r="E723" s="78" t="s">
        <v>2290</v>
      </c>
      <c r="F723" s="75" t="s">
        <v>292</v>
      </c>
      <c r="G723" s="76">
        <v>744</v>
      </c>
      <c r="H723" s="77">
        <v>592</v>
      </c>
      <c r="I723" s="75" t="s">
        <v>1547</v>
      </c>
    </row>
    <row r="724" spans="1:9" ht="12.6" customHeight="1" x14ac:dyDescent="0.25">
      <c r="A724" s="71">
        <v>684</v>
      </c>
      <c r="B724" s="72" t="s">
        <v>1751</v>
      </c>
      <c r="C724" s="75" t="s">
        <v>1169</v>
      </c>
      <c r="D724" s="74">
        <v>19.170000000000002</v>
      </c>
      <c r="E724" s="72" t="s">
        <v>332</v>
      </c>
      <c r="F724" s="75" t="s">
        <v>292</v>
      </c>
      <c r="G724" s="76">
        <v>860</v>
      </c>
      <c r="H724" s="77">
        <v>592</v>
      </c>
      <c r="I724" s="75" t="s">
        <v>1547</v>
      </c>
    </row>
    <row r="725" spans="1:9" ht="12.6" customHeight="1" x14ac:dyDescent="0.25">
      <c r="A725" s="71">
        <v>685</v>
      </c>
      <c r="B725" s="72" t="s">
        <v>1751</v>
      </c>
      <c r="C725" s="75" t="s">
        <v>1169</v>
      </c>
      <c r="D725" s="74">
        <v>19.18</v>
      </c>
      <c r="E725" s="78" t="s">
        <v>2291</v>
      </c>
      <c r="F725" s="75" t="s">
        <v>329</v>
      </c>
      <c r="G725" s="76">
        <v>1293</v>
      </c>
      <c r="H725" s="77">
        <v>592</v>
      </c>
      <c r="I725" s="75" t="s">
        <v>1547</v>
      </c>
    </row>
    <row r="726" spans="1:9" ht="12.6" customHeight="1" x14ac:dyDescent="0.25">
      <c r="A726" s="71">
        <v>686</v>
      </c>
      <c r="B726" s="78" t="s">
        <v>2283</v>
      </c>
      <c r="C726" s="75" t="s">
        <v>1169</v>
      </c>
      <c r="D726" s="74">
        <v>19.190000000000001</v>
      </c>
      <c r="E726" s="78" t="s">
        <v>2292</v>
      </c>
      <c r="F726" s="75" t="s">
        <v>3</v>
      </c>
      <c r="G726" s="76">
        <v>264</v>
      </c>
      <c r="H726" s="77">
        <v>167</v>
      </c>
      <c r="I726" s="79" t="s">
        <v>2285</v>
      </c>
    </row>
    <row r="727" spans="1:9" ht="12.6" customHeight="1" x14ac:dyDescent="0.25">
      <c r="A727" s="71">
        <v>687</v>
      </c>
      <c r="B727" s="78" t="s">
        <v>2283</v>
      </c>
      <c r="C727" s="75" t="s">
        <v>1169</v>
      </c>
      <c r="D727" s="74">
        <v>19.2</v>
      </c>
      <c r="E727" s="78" t="s">
        <v>2293</v>
      </c>
      <c r="F727" s="75" t="s">
        <v>329</v>
      </c>
      <c r="G727" s="76">
        <v>169</v>
      </c>
      <c r="H727" s="77">
        <v>84</v>
      </c>
      <c r="I727" s="79" t="s">
        <v>2285</v>
      </c>
    </row>
    <row r="728" spans="1:9" ht="12.6" customHeight="1" x14ac:dyDescent="0.25">
      <c r="A728" s="71">
        <v>688</v>
      </c>
      <c r="B728" s="72" t="s">
        <v>1751</v>
      </c>
      <c r="C728" s="75" t="s">
        <v>1169</v>
      </c>
      <c r="D728" s="74">
        <v>19.21</v>
      </c>
      <c r="E728" s="72" t="s">
        <v>333</v>
      </c>
      <c r="F728" s="75" t="s">
        <v>135</v>
      </c>
      <c r="G728" s="76">
        <v>1259</v>
      </c>
      <c r="H728" s="77">
        <v>579</v>
      </c>
      <c r="I728" s="75" t="s">
        <v>1547</v>
      </c>
    </row>
    <row r="729" spans="1:9" ht="12.6" customHeight="1" x14ac:dyDescent="0.25">
      <c r="A729" s="71">
        <v>689</v>
      </c>
      <c r="B729" s="78" t="s">
        <v>2283</v>
      </c>
      <c r="C729" s="75" t="s">
        <v>1169</v>
      </c>
      <c r="D729" s="74">
        <v>19.22</v>
      </c>
      <c r="E729" s="78" t="s">
        <v>2294</v>
      </c>
      <c r="F729" s="75" t="s">
        <v>227</v>
      </c>
      <c r="G729" s="76">
        <v>4267</v>
      </c>
      <c r="H729" s="77">
        <v>2458</v>
      </c>
      <c r="I729" s="79" t="s">
        <v>2285</v>
      </c>
    </row>
    <row r="730" spans="1:9" ht="12.6" customHeight="1" x14ac:dyDescent="0.25">
      <c r="A730" s="71">
        <v>690</v>
      </c>
      <c r="B730" s="72" t="s">
        <v>1751</v>
      </c>
      <c r="C730" s="75" t="s">
        <v>1169</v>
      </c>
      <c r="D730" s="74">
        <v>19.23</v>
      </c>
      <c r="E730" s="78" t="s">
        <v>2295</v>
      </c>
      <c r="F730" s="75" t="s">
        <v>227</v>
      </c>
      <c r="G730" s="76">
        <v>113577</v>
      </c>
      <c r="H730" s="77">
        <v>23400</v>
      </c>
      <c r="I730" s="75" t="s">
        <v>1547</v>
      </c>
    </row>
    <row r="731" spans="1:9" ht="12.6" customHeight="1" x14ac:dyDescent="0.25">
      <c r="A731" s="71">
        <v>691</v>
      </c>
      <c r="B731" s="78" t="s">
        <v>2283</v>
      </c>
      <c r="C731" s="75" t="s">
        <v>1169</v>
      </c>
      <c r="D731" s="74">
        <v>19.239999999999998</v>
      </c>
      <c r="E731" s="78" t="s">
        <v>2296</v>
      </c>
      <c r="F731" s="75" t="s">
        <v>227</v>
      </c>
      <c r="G731" s="76">
        <v>1521</v>
      </c>
      <c r="H731" s="77">
        <v>592</v>
      </c>
      <c r="I731" s="79" t="s">
        <v>2285</v>
      </c>
    </row>
    <row r="732" spans="1:9" ht="12.6" customHeight="1" x14ac:dyDescent="0.25">
      <c r="A732" s="71">
        <v>692</v>
      </c>
      <c r="B732" s="78" t="s">
        <v>2283</v>
      </c>
      <c r="C732" s="75" t="s">
        <v>1169</v>
      </c>
      <c r="D732" s="74">
        <v>19.25</v>
      </c>
      <c r="E732" s="78" t="s">
        <v>2297</v>
      </c>
      <c r="F732" s="75" t="s">
        <v>3</v>
      </c>
      <c r="G732" s="76">
        <v>4340</v>
      </c>
      <c r="H732" s="77">
        <v>1866</v>
      </c>
      <c r="I732" s="79" t="s">
        <v>2285</v>
      </c>
    </row>
    <row r="733" spans="1:9" ht="12.6" customHeight="1" x14ac:dyDescent="0.25">
      <c r="A733" s="71">
        <v>693</v>
      </c>
      <c r="B733" s="78" t="s">
        <v>2283</v>
      </c>
      <c r="C733" s="75" t="s">
        <v>1169</v>
      </c>
      <c r="D733" s="74">
        <v>19.260000000000002</v>
      </c>
      <c r="E733" s="78" t="s">
        <v>2298</v>
      </c>
      <c r="F733" s="75" t="s">
        <v>227</v>
      </c>
      <c r="G733" s="76">
        <v>94807</v>
      </c>
      <c r="H733" s="77">
        <v>15550</v>
      </c>
      <c r="I733" s="79" t="s">
        <v>2285</v>
      </c>
    </row>
    <row r="734" spans="1:9" ht="12.6" customHeight="1" x14ac:dyDescent="0.25">
      <c r="A734" s="71">
        <v>694</v>
      </c>
      <c r="B734" s="78" t="s">
        <v>2283</v>
      </c>
      <c r="C734" s="75" t="s">
        <v>1169</v>
      </c>
      <c r="D734" s="74">
        <v>19.27</v>
      </c>
      <c r="E734" s="78" t="s">
        <v>2299</v>
      </c>
      <c r="F734" s="75" t="s">
        <v>292</v>
      </c>
      <c r="G734" s="76">
        <v>7028</v>
      </c>
      <c r="H734" s="77">
        <v>1737</v>
      </c>
      <c r="I734" s="79" t="s">
        <v>2285</v>
      </c>
    </row>
    <row r="735" spans="1:9" ht="12.6" customHeight="1" x14ac:dyDescent="0.25">
      <c r="A735" s="71">
        <v>695</v>
      </c>
      <c r="B735" s="78" t="s">
        <v>2283</v>
      </c>
      <c r="C735" s="75" t="s">
        <v>1169</v>
      </c>
      <c r="D735" s="74">
        <v>19.28</v>
      </c>
      <c r="E735" s="78" t="s">
        <v>2300</v>
      </c>
      <c r="F735" s="75" t="s">
        <v>292</v>
      </c>
      <c r="G735" s="76">
        <v>7508</v>
      </c>
      <c r="H735" s="77">
        <v>2316</v>
      </c>
      <c r="I735" s="79" t="s">
        <v>2285</v>
      </c>
    </row>
    <row r="736" spans="1:9" ht="12.6" customHeight="1" x14ac:dyDescent="0.25">
      <c r="A736" s="71">
        <v>696</v>
      </c>
      <c r="B736" s="78" t="s">
        <v>2283</v>
      </c>
      <c r="C736" s="75" t="s">
        <v>1169</v>
      </c>
      <c r="D736" s="74">
        <v>19.29</v>
      </c>
      <c r="E736" s="78" t="s">
        <v>2301</v>
      </c>
      <c r="F736" s="75" t="s">
        <v>135</v>
      </c>
      <c r="G736" s="76">
        <v>8986</v>
      </c>
      <c r="H736" s="77">
        <v>1866</v>
      </c>
      <c r="I736" s="79" t="s">
        <v>2285</v>
      </c>
    </row>
    <row r="737" spans="1:9" ht="12.6" customHeight="1" x14ac:dyDescent="0.25">
      <c r="A737" s="71">
        <v>697</v>
      </c>
      <c r="B737" s="72" t="s">
        <v>1751</v>
      </c>
      <c r="C737" s="75" t="s">
        <v>1169</v>
      </c>
      <c r="D737" s="74">
        <v>19.3</v>
      </c>
      <c r="E737" s="72" t="s">
        <v>334</v>
      </c>
      <c r="F737" s="75" t="s">
        <v>3</v>
      </c>
      <c r="G737" s="76">
        <v>542</v>
      </c>
      <c r="H737" s="77">
        <v>311</v>
      </c>
      <c r="I737" s="75" t="s">
        <v>1547</v>
      </c>
    </row>
    <row r="738" spans="1:9" ht="12.6" customHeight="1" x14ac:dyDescent="0.25">
      <c r="A738" s="71">
        <v>698</v>
      </c>
      <c r="B738" s="78" t="s">
        <v>2283</v>
      </c>
      <c r="C738" s="75" t="s">
        <v>1169</v>
      </c>
      <c r="D738" s="74">
        <v>19.309999999999999</v>
      </c>
      <c r="E738" s="78" t="s">
        <v>2302</v>
      </c>
      <c r="F738" s="75" t="s">
        <v>135</v>
      </c>
      <c r="G738" s="76">
        <v>571</v>
      </c>
      <c r="H738" s="77">
        <v>311</v>
      </c>
      <c r="I738" s="79" t="s">
        <v>2285</v>
      </c>
    </row>
    <row r="739" spans="1:9" ht="12.6" customHeight="1" x14ac:dyDescent="0.25">
      <c r="A739" s="71">
        <v>699</v>
      </c>
      <c r="B739" s="72" t="s">
        <v>1751</v>
      </c>
      <c r="C739" s="75" t="s">
        <v>1169</v>
      </c>
      <c r="D739" s="74">
        <v>19.32</v>
      </c>
      <c r="E739" s="78" t="s">
        <v>2303</v>
      </c>
      <c r="F739" s="75" t="s">
        <v>135</v>
      </c>
      <c r="G739" s="76">
        <v>750</v>
      </c>
      <c r="H739" s="77">
        <v>498</v>
      </c>
      <c r="I739" s="75" t="s">
        <v>1547</v>
      </c>
    </row>
    <row r="740" spans="1:9" ht="12.6" customHeight="1" x14ac:dyDescent="0.25">
      <c r="A740" s="71">
        <v>700</v>
      </c>
      <c r="B740" s="72" t="s">
        <v>1751</v>
      </c>
      <c r="C740" s="75" t="s">
        <v>1169</v>
      </c>
      <c r="D740" s="74">
        <v>19.329999999999998</v>
      </c>
      <c r="E740" s="78" t="s">
        <v>2304</v>
      </c>
      <c r="F740" s="75" t="s">
        <v>135</v>
      </c>
      <c r="G740" s="76">
        <v>765</v>
      </c>
      <c r="H740" s="77">
        <v>311</v>
      </c>
      <c r="I740" s="75" t="s">
        <v>1547</v>
      </c>
    </row>
    <row r="741" spans="1:9" ht="12.6" customHeight="1" x14ac:dyDescent="0.25">
      <c r="A741" s="71">
        <v>701</v>
      </c>
      <c r="B741" s="78" t="s">
        <v>2283</v>
      </c>
      <c r="C741" s="75" t="s">
        <v>1169</v>
      </c>
      <c r="D741" s="74">
        <v>19.34</v>
      </c>
      <c r="E741" s="78" t="s">
        <v>2305</v>
      </c>
      <c r="F741" s="75" t="s">
        <v>135</v>
      </c>
      <c r="G741" s="76">
        <v>796</v>
      </c>
      <c r="H741" s="77">
        <v>498</v>
      </c>
      <c r="I741" s="79" t="s">
        <v>2285</v>
      </c>
    </row>
    <row r="742" spans="1:9" ht="12.6" customHeight="1" x14ac:dyDescent="0.25">
      <c r="A742" s="71">
        <v>702</v>
      </c>
      <c r="B742" s="78" t="s">
        <v>2283</v>
      </c>
      <c r="C742" s="75" t="s">
        <v>1169</v>
      </c>
      <c r="D742" s="74">
        <v>19.350000000000001</v>
      </c>
      <c r="E742" s="78" t="s">
        <v>2306</v>
      </c>
      <c r="F742" s="75" t="s">
        <v>135</v>
      </c>
      <c r="G742" s="76">
        <v>1191</v>
      </c>
      <c r="H742" s="77">
        <v>498</v>
      </c>
      <c r="I742" s="79" t="s">
        <v>2285</v>
      </c>
    </row>
    <row r="743" spans="1:9" ht="12.6" customHeight="1" x14ac:dyDescent="0.25">
      <c r="A743" s="71">
        <v>703</v>
      </c>
      <c r="B743" s="78" t="s">
        <v>2283</v>
      </c>
      <c r="C743" s="75" t="s">
        <v>1169</v>
      </c>
      <c r="D743" s="74">
        <v>19.36</v>
      </c>
      <c r="E743" s="78" t="s">
        <v>2307</v>
      </c>
      <c r="F743" s="75" t="s">
        <v>3</v>
      </c>
      <c r="G743" s="76">
        <v>65</v>
      </c>
      <c r="H743" s="77">
        <v>16</v>
      </c>
      <c r="I743" s="79" t="s">
        <v>2285</v>
      </c>
    </row>
    <row r="744" spans="1:9" ht="12.6" customHeight="1" x14ac:dyDescent="0.25">
      <c r="A744" s="71">
        <v>704</v>
      </c>
      <c r="B744" s="72" t="s">
        <v>1751</v>
      </c>
      <c r="C744" s="75" t="s">
        <v>1169</v>
      </c>
      <c r="D744" s="74">
        <v>19.37</v>
      </c>
      <c r="E744" s="78" t="s">
        <v>2308</v>
      </c>
      <c r="F744" s="75" t="s">
        <v>3</v>
      </c>
      <c r="G744" s="76">
        <v>18500</v>
      </c>
      <c r="H744" s="77">
        <v>2433</v>
      </c>
      <c r="I744" s="75" t="s">
        <v>1547</v>
      </c>
    </row>
    <row r="745" spans="1:9" ht="12.6" customHeight="1" x14ac:dyDescent="0.25">
      <c r="A745" s="71">
        <v>705</v>
      </c>
      <c r="B745" s="72" t="s">
        <v>1751</v>
      </c>
      <c r="C745" s="75" t="s">
        <v>1169</v>
      </c>
      <c r="D745" s="74">
        <v>19.38</v>
      </c>
      <c r="E745" s="78" t="s">
        <v>2309</v>
      </c>
      <c r="F745" s="75" t="s">
        <v>3</v>
      </c>
      <c r="G745" s="76">
        <v>4878</v>
      </c>
      <c r="H745" s="77">
        <v>2719</v>
      </c>
      <c r="I745" s="75" t="s">
        <v>1547</v>
      </c>
    </row>
    <row r="746" spans="1:9" ht="12.6" customHeight="1" x14ac:dyDescent="0.25">
      <c r="A746" s="71">
        <v>706</v>
      </c>
      <c r="B746" s="72" t="s">
        <v>1751</v>
      </c>
      <c r="C746" s="75" t="s">
        <v>1169</v>
      </c>
      <c r="D746" s="74">
        <v>19.39</v>
      </c>
      <c r="E746" s="72" t="s">
        <v>335</v>
      </c>
      <c r="F746" s="75" t="s">
        <v>135</v>
      </c>
      <c r="G746" s="76">
        <v>728</v>
      </c>
      <c r="H746" s="77">
        <v>493</v>
      </c>
      <c r="I746" s="75" t="s">
        <v>1547</v>
      </c>
    </row>
    <row r="747" spans="1:9" ht="12.6" customHeight="1" x14ac:dyDescent="0.25">
      <c r="A747" s="71">
        <v>707</v>
      </c>
      <c r="B747" s="72" t="s">
        <v>1751</v>
      </c>
      <c r="C747" s="75" t="s">
        <v>1169</v>
      </c>
      <c r="D747" s="80">
        <v>19.399999999999999</v>
      </c>
      <c r="E747" s="78" t="s">
        <v>2310</v>
      </c>
      <c r="F747" s="75" t="s">
        <v>3</v>
      </c>
      <c r="G747" s="76">
        <v>1372</v>
      </c>
      <c r="H747" s="77">
        <v>493</v>
      </c>
      <c r="I747" s="75" t="s">
        <v>1547</v>
      </c>
    </row>
    <row r="748" spans="1:9" ht="12.6" customHeight="1" x14ac:dyDescent="0.25">
      <c r="A748" s="71">
        <v>708</v>
      </c>
      <c r="B748" s="78" t="s">
        <v>2283</v>
      </c>
      <c r="C748" s="75" t="s">
        <v>1169</v>
      </c>
      <c r="D748" s="74">
        <v>19.41</v>
      </c>
      <c r="E748" s="78" t="s">
        <v>2311</v>
      </c>
      <c r="F748" s="75" t="s">
        <v>3</v>
      </c>
      <c r="G748" s="76">
        <v>3118</v>
      </c>
      <c r="H748" s="77">
        <v>1972</v>
      </c>
      <c r="I748" s="79" t="s">
        <v>2285</v>
      </c>
    </row>
    <row r="749" spans="1:9" ht="12.6" customHeight="1" x14ac:dyDescent="0.25">
      <c r="A749" s="71">
        <v>709</v>
      </c>
      <c r="B749" s="78" t="s">
        <v>2283</v>
      </c>
      <c r="C749" s="75" t="s">
        <v>1169</v>
      </c>
      <c r="D749" s="74">
        <v>19.420000000000002</v>
      </c>
      <c r="E749" s="78" t="s">
        <v>2312</v>
      </c>
      <c r="F749" s="75" t="s">
        <v>3</v>
      </c>
      <c r="G749" s="76">
        <v>85</v>
      </c>
      <c r="H749" s="77">
        <v>8</v>
      </c>
      <c r="I749" s="79" t="s">
        <v>2285</v>
      </c>
    </row>
    <row r="750" spans="1:9" ht="12.6" customHeight="1" x14ac:dyDescent="0.25">
      <c r="A750" s="71">
        <v>710</v>
      </c>
      <c r="B750" s="72" t="s">
        <v>1751</v>
      </c>
      <c r="C750" s="75" t="s">
        <v>1169</v>
      </c>
      <c r="D750" s="74">
        <v>19.43</v>
      </c>
      <c r="E750" s="78" t="s">
        <v>2313</v>
      </c>
      <c r="F750" s="75" t="s">
        <v>135</v>
      </c>
      <c r="G750" s="76">
        <v>681</v>
      </c>
      <c r="H750" s="77">
        <v>148</v>
      </c>
      <c r="I750" s="75" t="s">
        <v>1547</v>
      </c>
    </row>
    <row r="751" spans="1:9" ht="12.6" customHeight="1" x14ac:dyDescent="0.25">
      <c r="A751" s="71">
        <v>711</v>
      </c>
      <c r="B751" s="72" t="s">
        <v>1751</v>
      </c>
      <c r="C751" s="75" t="s">
        <v>1169</v>
      </c>
      <c r="D751" s="74">
        <v>19.440000000000001</v>
      </c>
      <c r="E751" s="78" t="s">
        <v>2314</v>
      </c>
      <c r="F751" s="75" t="s">
        <v>135</v>
      </c>
      <c r="G751" s="76">
        <v>3833</v>
      </c>
      <c r="H751" s="77">
        <v>592</v>
      </c>
      <c r="I751" s="75" t="s">
        <v>1547</v>
      </c>
    </row>
    <row r="752" spans="1:9" ht="12.6" customHeight="1" x14ac:dyDescent="0.25">
      <c r="A752" s="71">
        <v>712</v>
      </c>
      <c r="B752" s="72" t="s">
        <v>1751</v>
      </c>
      <c r="C752" s="75" t="s">
        <v>1169</v>
      </c>
      <c r="D752" s="74">
        <v>19.45</v>
      </c>
      <c r="E752" s="78" t="s">
        <v>2315</v>
      </c>
      <c r="F752" s="75" t="s">
        <v>3</v>
      </c>
      <c r="G752" s="76">
        <v>4070</v>
      </c>
      <c r="H752" s="77">
        <v>986</v>
      </c>
      <c r="I752" s="75" t="s">
        <v>1547</v>
      </c>
    </row>
    <row r="753" spans="1:9" ht="12.6" customHeight="1" x14ac:dyDescent="0.25">
      <c r="A753" s="71">
        <v>713</v>
      </c>
      <c r="B753" s="72" t="s">
        <v>1751</v>
      </c>
      <c r="C753" s="75" t="s">
        <v>1169</v>
      </c>
      <c r="D753" s="74">
        <v>19.46</v>
      </c>
      <c r="E753" s="78" t="s">
        <v>2316</v>
      </c>
      <c r="F753" s="75" t="s">
        <v>3</v>
      </c>
      <c r="G753" s="76">
        <v>32845</v>
      </c>
      <c r="H753" s="77">
        <v>4395</v>
      </c>
      <c r="I753" s="75" t="s">
        <v>1547</v>
      </c>
    </row>
    <row r="754" spans="1:9" ht="12.6" customHeight="1" x14ac:dyDescent="0.25">
      <c r="A754" s="71">
        <v>714</v>
      </c>
      <c r="B754" s="72" t="s">
        <v>1751</v>
      </c>
      <c r="C754" s="75" t="s">
        <v>1169</v>
      </c>
      <c r="D754" s="74">
        <v>19.47</v>
      </c>
      <c r="E754" s="72" t="s">
        <v>336</v>
      </c>
      <c r="F754" s="75" t="s">
        <v>17</v>
      </c>
      <c r="G754" s="96">
        <v>2125</v>
      </c>
      <c r="H754" s="89">
        <v>310</v>
      </c>
      <c r="I754" s="75" t="s">
        <v>1473</v>
      </c>
    </row>
    <row r="755" spans="1:9" ht="12.6" customHeight="1" x14ac:dyDescent="0.25">
      <c r="A755" s="71">
        <v>715</v>
      </c>
      <c r="B755" s="72" t="s">
        <v>1751</v>
      </c>
      <c r="C755" s="75" t="s">
        <v>1169</v>
      </c>
      <c r="D755" s="74">
        <v>19.48</v>
      </c>
      <c r="E755" s="72" t="s">
        <v>337</v>
      </c>
      <c r="F755" s="75" t="s">
        <v>16</v>
      </c>
      <c r="G755" s="88">
        <v>243</v>
      </c>
      <c r="H755" s="89">
        <v>133</v>
      </c>
      <c r="I755" s="75" t="s">
        <v>1473</v>
      </c>
    </row>
    <row r="756" spans="1:9" ht="12.6" customHeight="1" x14ac:dyDescent="0.25">
      <c r="A756" s="71">
        <v>716</v>
      </c>
      <c r="B756" s="72" t="s">
        <v>1751</v>
      </c>
      <c r="C756" s="75" t="s">
        <v>1169</v>
      </c>
      <c r="D756" s="74">
        <v>19.489999999999998</v>
      </c>
      <c r="E756" s="78" t="s">
        <v>2317</v>
      </c>
      <c r="F756" s="75" t="s">
        <v>17</v>
      </c>
      <c r="G756" s="96">
        <v>7388</v>
      </c>
      <c r="H756" s="89">
        <v>2252</v>
      </c>
      <c r="I756" s="75" t="s">
        <v>1473</v>
      </c>
    </row>
    <row r="757" spans="1:9" ht="12.6" customHeight="1" x14ac:dyDescent="0.25">
      <c r="A757" s="71">
        <v>717</v>
      </c>
      <c r="B757" s="72" t="s">
        <v>1751</v>
      </c>
      <c r="C757" s="75" t="s">
        <v>1169</v>
      </c>
      <c r="D757" s="80">
        <v>19.5</v>
      </c>
      <c r="E757" s="78" t="s">
        <v>2318</v>
      </c>
      <c r="F757" s="75" t="s">
        <v>17</v>
      </c>
      <c r="G757" s="88">
        <v>550</v>
      </c>
      <c r="H757" s="89">
        <v>148</v>
      </c>
      <c r="I757" s="75" t="s">
        <v>1473</v>
      </c>
    </row>
    <row r="758" spans="1:9" ht="12.6" customHeight="1" x14ac:dyDescent="0.25">
      <c r="A758" s="71">
        <v>718</v>
      </c>
      <c r="B758" s="72" t="s">
        <v>1752</v>
      </c>
      <c r="C758" s="75" t="s">
        <v>1193</v>
      </c>
      <c r="D758" s="74">
        <v>21.01</v>
      </c>
      <c r="E758" s="72" t="s">
        <v>338</v>
      </c>
      <c r="F758" s="75" t="s">
        <v>5</v>
      </c>
      <c r="G758" s="76">
        <v>232</v>
      </c>
      <c r="H758" s="77">
        <v>232</v>
      </c>
      <c r="I758" s="75" t="s">
        <v>1548</v>
      </c>
    </row>
    <row r="759" spans="1:9" ht="12.6" customHeight="1" x14ac:dyDescent="0.25">
      <c r="A759" s="71">
        <v>719</v>
      </c>
      <c r="B759" s="72" t="s">
        <v>1752</v>
      </c>
      <c r="C759" s="75" t="s">
        <v>1193</v>
      </c>
      <c r="D759" s="74">
        <v>21.02</v>
      </c>
      <c r="E759" s="72" t="s">
        <v>339</v>
      </c>
      <c r="F759" s="75" t="s">
        <v>5</v>
      </c>
      <c r="G759" s="76">
        <v>193</v>
      </c>
      <c r="H759" s="77">
        <v>109</v>
      </c>
      <c r="I759" s="75" t="s">
        <v>1548</v>
      </c>
    </row>
    <row r="760" spans="1:9" ht="12.6" customHeight="1" x14ac:dyDescent="0.25">
      <c r="A760" s="71">
        <v>720</v>
      </c>
      <c r="B760" s="72" t="s">
        <v>1752</v>
      </c>
      <c r="C760" s="75" t="s">
        <v>1193</v>
      </c>
      <c r="D760" s="74">
        <v>21.03</v>
      </c>
      <c r="E760" s="72" t="s">
        <v>340</v>
      </c>
      <c r="F760" s="75" t="s">
        <v>5</v>
      </c>
      <c r="G760" s="76">
        <v>306</v>
      </c>
      <c r="H760" s="77">
        <v>306</v>
      </c>
      <c r="I760" s="75" t="s">
        <v>1548</v>
      </c>
    </row>
    <row r="761" spans="1:9" ht="12.6" customHeight="1" x14ac:dyDescent="0.25">
      <c r="A761" s="71">
        <v>721</v>
      </c>
      <c r="B761" s="72" t="s">
        <v>1752</v>
      </c>
      <c r="C761" s="75" t="s">
        <v>1193</v>
      </c>
      <c r="D761" s="74">
        <v>21.04</v>
      </c>
      <c r="E761" s="72" t="s">
        <v>341</v>
      </c>
      <c r="F761" s="75" t="s">
        <v>5</v>
      </c>
      <c r="G761" s="76">
        <v>241</v>
      </c>
      <c r="H761" s="77">
        <v>136</v>
      </c>
      <c r="I761" s="75" t="s">
        <v>1548</v>
      </c>
    </row>
    <row r="762" spans="1:9" ht="12.6" customHeight="1" x14ac:dyDescent="0.25">
      <c r="A762" s="71">
        <v>722</v>
      </c>
      <c r="B762" s="72" t="s">
        <v>1752</v>
      </c>
      <c r="C762" s="75" t="s">
        <v>1194</v>
      </c>
      <c r="D762" s="74">
        <v>21.05</v>
      </c>
      <c r="E762" s="78" t="s">
        <v>2319</v>
      </c>
      <c r="F762" s="75" t="s">
        <v>5</v>
      </c>
      <c r="G762" s="76">
        <v>354</v>
      </c>
      <c r="H762" s="77">
        <v>354</v>
      </c>
      <c r="I762" s="75" t="s">
        <v>1549</v>
      </c>
    </row>
    <row r="763" spans="1:9" ht="12.6" customHeight="1" x14ac:dyDescent="0.25">
      <c r="A763" s="71">
        <v>723</v>
      </c>
      <c r="B763" s="72" t="s">
        <v>1752</v>
      </c>
      <c r="C763" s="75" t="s">
        <v>1194</v>
      </c>
      <c r="D763" s="74">
        <v>21.06</v>
      </c>
      <c r="E763" s="78" t="s">
        <v>2320</v>
      </c>
      <c r="F763" s="75" t="s">
        <v>5</v>
      </c>
      <c r="G763" s="76">
        <v>212</v>
      </c>
      <c r="H763" s="77">
        <v>120</v>
      </c>
      <c r="I763" s="75" t="s">
        <v>1550</v>
      </c>
    </row>
    <row r="764" spans="1:9" ht="12.6" customHeight="1" x14ac:dyDescent="0.25">
      <c r="A764" s="71">
        <v>724</v>
      </c>
      <c r="B764" s="72" t="s">
        <v>1752</v>
      </c>
      <c r="C764" s="75" t="s">
        <v>1194</v>
      </c>
      <c r="D764" s="74">
        <v>21.07</v>
      </c>
      <c r="E764" s="72" t="s">
        <v>342</v>
      </c>
      <c r="F764" s="75" t="s">
        <v>5</v>
      </c>
      <c r="G764" s="76">
        <v>403</v>
      </c>
      <c r="H764" s="77">
        <v>403</v>
      </c>
      <c r="I764" s="75" t="s">
        <v>1549</v>
      </c>
    </row>
    <row r="765" spans="1:9" ht="12.6" customHeight="1" x14ac:dyDescent="0.25">
      <c r="A765" s="71">
        <v>725</v>
      </c>
      <c r="B765" s="72" t="s">
        <v>1752</v>
      </c>
      <c r="C765" s="75" t="s">
        <v>1194</v>
      </c>
      <c r="D765" s="74">
        <v>21.08</v>
      </c>
      <c r="E765" s="72" t="s">
        <v>343</v>
      </c>
      <c r="F765" s="75" t="s">
        <v>5</v>
      </c>
      <c r="G765" s="76">
        <v>265</v>
      </c>
      <c r="H765" s="77">
        <v>150</v>
      </c>
      <c r="I765" s="75" t="s">
        <v>1550</v>
      </c>
    </row>
    <row r="766" spans="1:9" ht="12.6" customHeight="1" x14ac:dyDescent="0.25">
      <c r="A766" s="71">
        <v>726</v>
      </c>
      <c r="B766" s="72" t="s">
        <v>1752</v>
      </c>
      <c r="C766" s="75" t="s">
        <v>1195</v>
      </c>
      <c r="D766" s="74">
        <v>21.1</v>
      </c>
      <c r="E766" s="72" t="s">
        <v>344</v>
      </c>
      <c r="F766" s="75" t="s">
        <v>5</v>
      </c>
      <c r="G766" s="76">
        <v>235</v>
      </c>
      <c r="H766" s="77">
        <v>132</v>
      </c>
      <c r="I766" s="75" t="s">
        <v>1551</v>
      </c>
    </row>
    <row r="767" spans="1:9" ht="12.6" customHeight="1" x14ac:dyDescent="0.25">
      <c r="A767" s="71">
        <v>727</v>
      </c>
      <c r="B767" s="72" t="s">
        <v>1752</v>
      </c>
      <c r="C767" s="75" t="s">
        <v>1195</v>
      </c>
      <c r="D767" s="74">
        <v>21.12</v>
      </c>
      <c r="E767" s="72" t="s">
        <v>345</v>
      </c>
      <c r="F767" s="75" t="s">
        <v>5</v>
      </c>
      <c r="G767" s="76">
        <v>291</v>
      </c>
      <c r="H767" s="77">
        <v>163</v>
      </c>
      <c r="I767" s="75" t="s">
        <v>1551</v>
      </c>
    </row>
    <row r="768" spans="1:9" ht="12.6" customHeight="1" x14ac:dyDescent="0.25">
      <c r="A768" s="71">
        <v>728</v>
      </c>
      <c r="B768" s="72" t="s">
        <v>1752</v>
      </c>
      <c r="C768" s="75" t="s">
        <v>1196</v>
      </c>
      <c r="D768" s="74">
        <v>21.14</v>
      </c>
      <c r="E768" s="72" t="s">
        <v>346</v>
      </c>
      <c r="F768" s="75" t="s">
        <v>5</v>
      </c>
      <c r="G768" s="76">
        <v>402</v>
      </c>
      <c r="H768" s="77">
        <v>272</v>
      </c>
      <c r="I768" s="75" t="s">
        <v>1552</v>
      </c>
    </row>
    <row r="769" spans="1:9" ht="12.6" customHeight="1" x14ac:dyDescent="0.25">
      <c r="A769" s="71">
        <v>729</v>
      </c>
      <c r="B769" s="72" t="s">
        <v>1752</v>
      </c>
      <c r="C769" s="75" t="s">
        <v>1196</v>
      </c>
      <c r="D769" s="74">
        <v>21.16</v>
      </c>
      <c r="E769" s="78" t="s">
        <v>2321</v>
      </c>
      <c r="F769" s="75" t="s">
        <v>5</v>
      </c>
      <c r="G769" s="76">
        <v>490</v>
      </c>
      <c r="H769" s="77">
        <v>336</v>
      </c>
      <c r="I769" s="75" t="s">
        <v>1552</v>
      </c>
    </row>
    <row r="770" spans="1:9" ht="12.6" customHeight="1" x14ac:dyDescent="0.25">
      <c r="A770" s="71">
        <v>730</v>
      </c>
      <c r="B770" s="72" t="s">
        <v>1752</v>
      </c>
      <c r="C770" s="75" t="s">
        <v>1197</v>
      </c>
      <c r="D770" s="74">
        <v>21.17</v>
      </c>
      <c r="E770" s="72" t="s">
        <v>347</v>
      </c>
      <c r="F770" s="75" t="s">
        <v>5</v>
      </c>
      <c r="G770" s="76">
        <v>811</v>
      </c>
      <c r="H770" s="77">
        <v>426</v>
      </c>
      <c r="I770" s="75" t="s">
        <v>1553</v>
      </c>
    </row>
    <row r="771" spans="1:9" ht="12.6" customHeight="1" x14ac:dyDescent="0.25">
      <c r="A771" s="71">
        <v>731</v>
      </c>
      <c r="B771" s="72" t="s">
        <v>1752</v>
      </c>
      <c r="C771" s="75" t="s">
        <v>1197</v>
      </c>
      <c r="D771" s="74">
        <v>21.18</v>
      </c>
      <c r="E771" s="72" t="s">
        <v>348</v>
      </c>
      <c r="F771" s="75" t="s">
        <v>5</v>
      </c>
      <c r="G771" s="76">
        <v>964</v>
      </c>
      <c r="H771" s="77">
        <v>527</v>
      </c>
      <c r="I771" s="75" t="s">
        <v>1553</v>
      </c>
    </row>
    <row r="772" spans="1:9" ht="12.6" customHeight="1" x14ac:dyDescent="0.25">
      <c r="A772" s="71">
        <v>732</v>
      </c>
      <c r="B772" s="72" t="s">
        <v>1752</v>
      </c>
      <c r="C772" s="75" t="s">
        <v>1198</v>
      </c>
      <c r="D772" s="74">
        <v>21.19</v>
      </c>
      <c r="E772" s="72" t="s">
        <v>349</v>
      </c>
      <c r="F772" s="75" t="s">
        <v>5</v>
      </c>
      <c r="G772" s="76">
        <v>1051</v>
      </c>
      <c r="H772" s="77">
        <v>439</v>
      </c>
      <c r="I772" s="75" t="s">
        <v>1553</v>
      </c>
    </row>
    <row r="773" spans="1:9" ht="12.6" customHeight="1" x14ac:dyDescent="0.25">
      <c r="A773" s="71">
        <v>733</v>
      </c>
      <c r="B773" s="72" t="s">
        <v>1752</v>
      </c>
      <c r="C773" s="75" t="s">
        <v>1199</v>
      </c>
      <c r="D773" s="74">
        <v>21.2</v>
      </c>
      <c r="E773" s="78" t="s">
        <v>2322</v>
      </c>
      <c r="F773" s="75" t="s">
        <v>5</v>
      </c>
      <c r="G773" s="76">
        <v>1223</v>
      </c>
      <c r="H773" s="77">
        <v>838</v>
      </c>
      <c r="I773" s="75" t="s">
        <v>1554</v>
      </c>
    </row>
    <row r="774" spans="1:9" ht="12.6" customHeight="1" x14ac:dyDescent="0.25">
      <c r="A774" s="71">
        <v>734</v>
      </c>
      <c r="B774" s="72" t="s">
        <v>1752</v>
      </c>
      <c r="C774" s="75" t="s">
        <v>1200</v>
      </c>
      <c r="D774" s="74">
        <v>21.21</v>
      </c>
      <c r="E774" s="78" t="s">
        <v>2323</v>
      </c>
      <c r="F774" s="75" t="s">
        <v>5</v>
      </c>
      <c r="G774" s="76">
        <v>1370</v>
      </c>
      <c r="H774" s="77">
        <v>838</v>
      </c>
      <c r="I774" s="75" t="s">
        <v>1555</v>
      </c>
    </row>
    <row r="775" spans="1:9" ht="12.6" customHeight="1" x14ac:dyDescent="0.25">
      <c r="A775" s="71">
        <v>735</v>
      </c>
      <c r="B775" s="72" t="s">
        <v>1752</v>
      </c>
      <c r="C775" s="75" t="s">
        <v>1201</v>
      </c>
      <c r="D775" s="74">
        <v>21.22</v>
      </c>
      <c r="E775" s="72" t="s">
        <v>350</v>
      </c>
      <c r="F775" s="75" t="s">
        <v>17</v>
      </c>
      <c r="G775" s="76">
        <v>92</v>
      </c>
      <c r="H775" s="77">
        <v>6</v>
      </c>
      <c r="I775" s="75" t="s">
        <v>1496</v>
      </c>
    </row>
    <row r="776" spans="1:9" ht="12.6" customHeight="1" x14ac:dyDescent="0.25">
      <c r="A776" s="71">
        <v>736</v>
      </c>
      <c r="B776" s="72" t="s">
        <v>1752</v>
      </c>
      <c r="C776" s="75" t="s">
        <v>1201</v>
      </c>
      <c r="D776" s="74">
        <v>21.23</v>
      </c>
      <c r="E776" s="72" t="s">
        <v>351</v>
      </c>
      <c r="F776" s="75" t="s">
        <v>17</v>
      </c>
      <c r="G776" s="76">
        <v>97</v>
      </c>
      <c r="H776" s="77">
        <v>6</v>
      </c>
      <c r="I776" s="75" t="s">
        <v>1496</v>
      </c>
    </row>
    <row r="777" spans="1:9" ht="12.6" customHeight="1" x14ac:dyDescent="0.25">
      <c r="A777" s="71">
        <v>737</v>
      </c>
      <c r="B777" s="72" t="s">
        <v>1752</v>
      </c>
      <c r="C777" s="75" t="s">
        <v>1201</v>
      </c>
      <c r="D777" s="74">
        <v>21.24</v>
      </c>
      <c r="E777" s="78" t="s">
        <v>2324</v>
      </c>
      <c r="F777" s="75" t="s">
        <v>17</v>
      </c>
      <c r="G777" s="76">
        <v>94</v>
      </c>
      <c r="H777" s="77">
        <v>7</v>
      </c>
      <c r="I777" s="75" t="s">
        <v>1496</v>
      </c>
    </row>
    <row r="778" spans="1:9" ht="12.6" customHeight="1" x14ac:dyDescent="0.25">
      <c r="A778" s="71">
        <v>738</v>
      </c>
      <c r="B778" s="72" t="s">
        <v>1752</v>
      </c>
      <c r="C778" s="75" t="s">
        <v>1201</v>
      </c>
      <c r="D778" s="74">
        <v>21.25</v>
      </c>
      <c r="E778" s="72" t="s">
        <v>352</v>
      </c>
      <c r="F778" s="75" t="s">
        <v>17</v>
      </c>
      <c r="G778" s="76">
        <v>153</v>
      </c>
      <c r="H778" s="77">
        <v>22</v>
      </c>
      <c r="I778" s="75" t="s">
        <v>1496</v>
      </c>
    </row>
    <row r="779" spans="1:9" ht="12.6" customHeight="1" x14ac:dyDescent="0.25">
      <c r="A779" s="71">
        <v>739</v>
      </c>
      <c r="B779" s="72" t="s">
        <v>1752</v>
      </c>
      <c r="C779" s="75" t="s">
        <v>1201</v>
      </c>
      <c r="D779" s="74">
        <v>21.26</v>
      </c>
      <c r="E779" s="78" t="s">
        <v>2325</v>
      </c>
      <c r="F779" s="75" t="s">
        <v>3</v>
      </c>
      <c r="G779" s="76">
        <v>65</v>
      </c>
      <c r="H779" s="77">
        <v>9</v>
      </c>
      <c r="I779" s="75" t="s">
        <v>1496</v>
      </c>
    </row>
    <row r="780" spans="1:9" ht="12.6" customHeight="1" x14ac:dyDescent="0.25">
      <c r="A780" s="71">
        <v>740</v>
      </c>
      <c r="B780" s="72" t="s">
        <v>1752</v>
      </c>
      <c r="C780" s="75" t="s">
        <v>1201</v>
      </c>
      <c r="D780" s="74">
        <v>21.27</v>
      </c>
      <c r="E780" s="72" t="s">
        <v>353</v>
      </c>
      <c r="F780" s="75" t="s">
        <v>3</v>
      </c>
      <c r="G780" s="76">
        <v>50</v>
      </c>
      <c r="H780" s="77">
        <v>15</v>
      </c>
      <c r="I780" s="75" t="s">
        <v>1496</v>
      </c>
    </row>
    <row r="781" spans="1:9" ht="12.6" customHeight="1" x14ac:dyDescent="0.25">
      <c r="A781" s="71">
        <v>741</v>
      </c>
      <c r="B781" s="72" t="s">
        <v>1752</v>
      </c>
      <c r="C781" s="75" t="s">
        <v>1201</v>
      </c>
      <c r="D781" s="74">
        <v>21.28</v>
      </c>
      <c r="E781" s="78" t="s">
        <v>2326</v>
      </c>
      <c r="F781" s="75" t="s">
        <v>3</v>
      </c>
      <c r="G781" s="76">
        <v>23</v>
      </c>
      <c r="H781" s="77">
        <v>9</v>
      </c>
      <c r="I781" s="75" t="s">
        <v>1496</v>
      </c>
    </row>
    <row r="782" spans="1:9" ht="12.6" customHeight="1" x14ac:dyDescent="0.25">
      <c r="A782" s="71">
        <v>742</v>
      </c>
      <c r="B782" s="72" t="s">
        <v>1752</v>
      </c>
      <c r="C782" s="75" t="s">
        <v>1201</v>
      </c>
      <c r="D782" s="74">
        <v>21.29</v>
      </c>
      <c r="E782" s="72" t="s">
        <v>354</v>
      </c>
      <c r="F782" s="75" t="s">
        <v>16</v>
      </c>
      <c r="G782" s="76">
        <v>60</v>
      </c>
      <c r="H782" s="77">
        <v>33</v>
      </c>
      <c r="I782" s="75" t="s">
        <v>1496</v>
      </c>
    </row>
    <row r="783" spans="1:9" ht="12.6" customHeight="1" x14ac:dyDescent="0.25">
      <c r="A783" s="71">
        <v>743</v>
      </c>
      <c r="B783" s="72" t="s">
        <v>1752</v>
      </c>
      <c r="C783" s="75" t="s">
        <v>1201</v>
      </c>
      <c r="D783" s="74">
        <v>21.3</v>
      </c>
      <c r="E783" s="78" t="s">
        <v>2327</v>
      </c>
      <c r="F783" s="75" t="s">
        <v>17</v>
      </c>
      <c r="G783" s="76">
        <v>22</v>
      </c>
      <c r="H783" s="77">
        <v>8</v>
      </c>
      <c r="I783" s="79" t="s">
        <v>2089</v>
      </c>
    </row>
    <row r="784" spans="1:9" ht="12.6" customHeight="1" x14ac:dyDescent="0.25">
      <c r="A784" s="71">
        <v>744</v>
      </c>
      <c r="B784" s="72" t="s">
        <v>1752</v>
      </c>
      <c r="C784" s="75" t="s">
        <v>1201</v>
      </c>
      <c r="D784" s="74">
        <v>21.31</v>
      </c>
      <c r="E784" s="78" t="s">
        <v>2328</v>
      </c>
      <c r="F784" s="75" t="s">
        <v>3</v>
      </c>
      <c r="G784" s="76">
        <v>175</v>
      </c>
      <c r="H784" s="77">
        <v>113</v>
      </c>
      <c r="I784" s="79" t="s">
        <v>2089</v>
      </c>
    </row>
    <row r="785" spans="1:10" ht="12.6" customHeight="1" x14ac:dyDescent="0.25">
      <c r="A785" s="71">
        <v>745</v>
      </c>
      <c r="B785" s="72" t="s">
        <v>1752</v>
      </c>
      <c r="C785" s="75" t="s">
        <v>1201</v>
      </c>
      <c r="D785" s="74">
        <v>21.32</v>
      </c>
      <c r="E785" s="78" t="s">
        <v>2329</v>
      </c>
      <c r="F785" s="75" t="s">
        <v>3</v>
      </c>
      <c r="G785" s="76">
        <v>341</v>
      </c>
      <c r="H785" s="77">
        <v>148</v>
      </c>
      <c r="I785" s="79" t="s">
        <v>2089</v>
      </c>
    </row>
    <row r="786" spans="1:10" ht="12.6" customHeight="1" x14ac:dyDescent="0.25">
      <c r="A786" s="71">
        <v>746</v>
      </c>
      <c r="B786" s="72" t="s">
        <v>1752</v>
      </c>
      <c r="C786" s="75" t="s">
        <v>1201</v>
      </c>
      <c r="D786" s="74">
        <v>21.33</v>
      </c>
      <c r="E786" s="78" t="s">
        <v>2330</v>
      </c>
      <c r="F786" s="75" t="s">
        <v>17</v>
      </c>
      <c r="G786" s="76">
        <v>7</v>
      </c>
      <c r="H786" s="77">
        <v>7</v>
      </c>
      <c r="I786" s="79" t="s">
        <v>2089</v>
      </c>
    </row>
    <row r="787" spans="1:10" ht="12.6" customHeight="1" x14ac:dyDescent="0.25">
      <c r="A787" s="71">
        <v>747</v>
      </c>
      <c r="B787" s="72" t="s">
        <v>1752</v>
      </c>
      <c r="C787" s="75" t="s">
        <v>1201</v>
      </c>
      <c r="D787" s="74">
        <v>21.34</v>
      </c>
      <c r="E787" s="72" t="s">
        <v>355</v>
      </c>
      <c r="F787" s="75" t="s">
        <v>17</v>
      </c>
      <c r="G787" s="76">
        <v>6</v>
      </c>
      <c r="H787" s="77">
        <v>6</v>
      </c>
      <c r="I787" s="79" t="s">
        <v>2331</v>
      </c>
    </row>
    <row r="788" spans="1:10" ht="12.6" customHeight="1" x14ac:dyDescent="0.25">
      <c r="A788" s="71">
        <v>748</v>
      </c>
      <c r="B788" s="72" t="s">
        <v>1752</v>
      </c>
      <c r="C788" s="75" t="s">
        <v>1202</v>
      </c>
      <c r="D788" s="74">
        <v>21.36</v>
      </c>
      <c r="E788" s="78" t="s">
        <v>2332</v>
      </c>
      <c r="F788" s="79" t="s">
        <v>3202</v>
      </c>
      <c r="G788" s="76">
        <v>113</v>
      </c>
      <c r="H788" s="77">
        <v>113</v>
      </c>
      <c r="I788" s="79" t="s">
        <v>2333</v>
      </c>
    </row>
    <row r="789" spans="1:10" ht="12.6" customHeight="1" x14ac:dyDescent="0.25">
      <c r="A789" s="71">
        <v>749</v>
      </c>
      <c r="B789" s="72" t="s">
        <v>1752</v>
      </c>
      <c r="C789" s="75" t="s">
        <v>1203</v>
      </c>
      <c r="D789" s="74">
        <v>21.37</v>
      </c>
      <c r="E789" s="78" t="s">
        <v>2334</v>
      </c>
      <c r="F789" s="75" t="s">
        <v>5</v>
      </c>
      <c r="G789" s="76">
        <v>550</v>
      </c>
      <c r="H789" s="77">
        <v>127</v>
      </c>
      <c r="I789" s="75" t="s">
        <v>1556</v>
      </c>
    </row>
    <row r="790" spans="1:10" ht="22.2" customHeight="1" x14ac:dyDescent="0.25">
      <c r="A790" s="71">
        <v>750</v>
      </c>
      <c r="B790" s="72" t="s">
        <v>1752</v>
      </c>
      <c r="C790" s="75" t="s">
        <v>1204</v>
      </c>
      <c r="D790" s="74">
        <v>21.38</v>
      </c>
      <c r="E790" s="78" t="s">
        <v>2335</v>
      </c>
      <c r="F790" s="79" t="s">
        <v>3202</v>
      </c>
      <c r="G790" s="76">
        <v>1294</v>
      </c>
      <c r="H790" s="77">
        <v>408</v>
      </c>
      <c r="I790" s="79" t="s">
        <v>2336</v>
      </c>
      <c r="J790" s="78"/>
    </row>
    <row r="791" spans="1:10" ht="12.6" customHeight="1" x14ac:dyDescent="0.25">
      <c r="A791" s="71">
        <v>751</v>
      </c>
      <c r="B791" s="72" t="s">
        <v>1752</v>
      </c>
      <c r="C791" s="75" t="s">
        <v>1205</v>
      </c>
      <c r="D791" s="74">
        <v>21.39</v>
      </c>
      <c r="E791" s="78" t="s">
        <v>2337</v>
      </c>
      <c r="F791" s="75" t="s">
        <v>5</v>
      </c>
      <c r="G791" s="76">
        <v>2172</v>
      </c>
      <c r="H791" s="77">
        <v>113</v>
      </c>
      <c r="I791" s="79" t="s">
        <v>2338</v>
      </c>
    </row>
    <row r="792" spans="1:10" ht="12.6" customHeight="1" x14ac:dyDescent="0.25">
      <c r="A792" s="71">
        <v>752</v>
      </c>
      <c r="B792" s="72" t="s">
        <v>1752</v>
      </c>
      <c r="C792" s="75" t="s">
        <v>1206</v>
      </c>
      <c r="D792" s="74">
        <v>21.4</v>
      </c>
      <c r="E792" s="72" t="s">
        <v>356</v>
      </c>
      <c r="F792" s="75" t="s">
        <v>5</v>
      </c>
      <c r="G792" s="76">
        <v>1322</v>
      </c>
      <c r="H792" s="77">
        <v>412</v>
      </c>
      <c r="I792" s="79" t="s">
        <v>2331</v>
      </c>
    </row>
    <row r="793" spans="1:10" ht="12.6" customHeight="1" x14ac:dyDescent="0.25">
      <c r="A793" s="71">
        <v>753</v>
      </c>
      <c r="B793" s="72" t="s">
        <v>1753</v>
      </c>
      <c r="C793" s="75" t="s">
        <v>1207</v>
      </c>
      <c r="D793" s="74">
        <v>22.01</v>
      </c>
      <c r="E793" s="72" t="s">
        <v>357</v>
      </c>
      <c r="F793" s="75" t="s">
        <v>16</v>
      </c>
      <c r="G793" s="76">
        <v>750</v>
      </c>
      <c r="H793" s="77">
        <v>170</v>
      </c>
      <c r="I793" s="75" t="s">
        <v>1473</v>
      </c>
    </row>
    <row r="794" spans="1:10" ht="12.6" customHeight="1" x14ac:dyDescent="0.25">
      <c r="A794" s="71">
        <v>754</v>
      </c>
      <c r="B794" s="72" t="s">
        <v>1753</v>
      </c>
      <c r="C794" s="75" t="s">
        <v>1207</v>
      </c>
      <c r="D794" s="74">
        <v>22.02</v>
      </c>
      <c r="E794" s="78" t="s">
        <v>2339</v>
      </c>
      <c r="F794" s="75" t="s">
        <v>16</v>
      </c>
      <c r="G794" s="76">
        <v>970</v>
      </c>
      <c r="H794" s="77">
        <v>258</v>
      </c>
      <c r="I794" s="75" t="s">
        <v>1473</v>
      </c>
    </row>
    <row r="795" spans="1:10" ht="12.6" customHeight="1" x14ac:dyDescent="0.25">
      <c r="A795" s="71">
        <v>755</v>
      </c>
      <c r="B795" s="72" t="s">
        <v>1753</v>
      </c>
      <c r="C795" s="75" t="s">
        <v>1207</v>
      </c>
      <c r="D795" s="74">
        <v>22.03</v>
      </c>
      <c r="E795" s="78" t="s">
        <v>2340</v>
      </c>
      <c r="F795" s="75" t="s">
        <v>16</v>
      </c>
      <c r="G795" s="76">
        <v>1267</v>
      </c>
      <c r="H795" s="77">
        <v>372</v>
      </c>
      <c r="I795" s="75" t="s">
        <v>1473</v>
      </c>
    </row>
    <row r="796" spans="1:10" ht="12.6" customHeight="1" x14ac:dyDescent="0.25">
      <c r="A796" s="71">
        <v>756</v>
      </c>
      <c r="B796" s="72" t="s">
        <v>1753</v>
      </c>
      <c r="C796" s="75" t="s">
        <v>1207</v>
      </c>
      <c r="D796" s="74">
        <v>22.04</v>
      </c>
      <c r="E796" s="78" t="s">
        <v>2341</v>
      </c>
      <c r="F796" s="75" t="s">
        <v>16</v>
      </c>
      <c r="G796" s="76">
        <v>1607</v>
      </c>
      <c r="H796" s="77">
        <v>517</v>
      </c>
      <c r="I796" s="75" t="s">
        <v>1473</v>
      </c>
    </row>
    <row r="797" spans="1:10" ht="12.6" customHeight="1" x14ac:dyDescent="0.25">
      <c r="A797" s="71">
        <v>757</v>
      </c>
      <c r="B797" s="72" t="s">
        <v>1753</v>
      </c>
      <c r="C797" s="75" t="s">
        <v>1207</v>
      </c>
      <c r="D797" s="74">
        <v>22.05</v>
      </c>
      <c r="E797" s="72" t="s">
        <v>358</v>
      </c>
      <c r="F797" s="75" t="s">
        <v>16</v>
      </c>
      <c r="G797" s="76">
        <v>2045</v>
      </c>
      <c r="H797" s="77">
        <v>670</v>
      </c>
      <c r="I797" s="75" t="s">
        <v>1473</v>
      </c>
    </row>
    <row r="798" spans="1:10" ht="12.6" customHeight="1" x14ac:dyDescent="0.25">
      <c r="A798" s="71">
        <v>758</v>
      </c>
      <c r="B798" s="72" t="s">
        <v>1753</v>
      </c>
      <c r="C798" s="75" t="s">
        <v>1207</v>
      </c>
      <c r="D798" s="74">
        <v>22.06</v>
      </c>
      <c r="E798" s="78" t="s">
        <v>2342</v>
      </c>
      <c r="F798" s="75" t="s">
        <v>16</v>
      </c>
      <c r="G798" s="76">
        <v>2446</v>
      </c>
      <c r="H798" s="77">
        <v>823</v>
      </c>
      <c r="I798" s="75" t="s">
        <v>1473</v>
      </c>
    </row>
    <row r="799" spans="1:10" ht="12.6" customHeight="1" x14ac:dyDescent="0.25">
      <c r="A799" s="71">
        <v>759</v>
      </c>
      <c r="B799" s="72" t="s">
        <v>1753</v>
      </c>
      <c r="C799" s="75" t="s">
        <v>1207</v>
      </c>
      <c r="D799" s="74">
        <v>22.07</v>
      </c>
      <c r="E799" s="78" t="s">
        <v>2343</v>
      </c>
      <c r="F799" s="75" t="s">
        <v>16</v>
      </c>
      <c r="G799" s="76">
        <v>757</v>
      </c>
      <c r="H799" s="77">
        <v>170</v>
      </c>
      <c r="I799" s="75" t="s">
        <v>1473</v>
      </c>
    </row>
    <row r="800" spans="1:10" ht="12.6" customHeight="1" x14ac:dyDescent="0.25">
      <c r="A800" s="71">
        <v>760</v>
      </c>
      <c r="B800" s="72" t="s">
        <v>1753</v>
      </c>
      <c r="C800" s="75" t="s">
        <v>1207</v>
      </c>
      <c r="D800" s="74">
        <v>22.08</v>
      </c>
      <c r="E800" s="78" t="s">
        <v>2344</v>
      </c>
      <c r="F800" s="75" t="s">
        <v>16</v>
      </c>
      <c r="G800" s="76">
        <v>995</v>
      </c>
      <c r="H800" s="77">
        <v>258</v>
      </c>
      <c r="I800" s="75" t="s">
        <v>1473</v>
      </c>
    </row>
    <row r="801" spans="1:9" ht="12.6" customHeight="1" x14ac:dyDescent="0.25">
      <c r="A801" s="71">
        <v>761</v>
      </c>
      <c r="B801" s="72" t="s">
        <v>1753</v>
      </c>
      <c r="C801" s="75" t="s">
        <v>1207</v>
      </c>
      <c r="D801" s="74">
        <v>22.09</v>
      </c>
      <c r="E801" s="78" t="s">
        <v>2345</v>
      </c>
      <c r="F801" s="75" t="s">
        <v>16</v>
      </c>
      <c r="G801" s="76">
        <v>1287</v>
      </c>
      <c r="H801" s="77">
        <v>372</v>
      </c>
      <c r="I801" s="75" t="s">
        <v>1473</v>
      </c>
    </row>
    <row r="802" spans="1:9" ht="12.6" customHeight="1" x14ac:dyDescent="0.25">
      <c r="A802" s="71">
        <v>762</v>
      </c>
      <c r="B802" s="72" t="s">
        <v>1753</v>
      </c>
      <c r="C802" s="75" t="s">
        <v>1207</v>
      </c>
      <c r="D802" s="74">
        <v>22.1</v>
      </c>
      <c r="E802" s="78" t="s">
        <v>2346</v>
      </c>
      <c r="F802" s="75" t="s">
        <v>16</v>
      </c>
      <c r="G802" s="76">
        <v>1720</v>
      </c>
      <c r="H802" s="77">
        <v>517</v>
      </c>
      <c r="I802" s="75" t="s">
        <v>1473</v>
      </c>
    </row>
    <row r="803" spans="1:9" ht="12.6" customHeight="1" x14ac:dyDescent="0.25">
      <c r="A803" s="71">
        <v>763</v>
      </c>
      <c r="B803" s="72" t="s">
        <v>1753</v>
      </c>
      <c r="C803" s="75" t="s">
        <v>1207</v>
      </c>
      <c r="D803" s="74">
        <v>22.11</v>
      </c>
      <c r="E803" s="78" t="s">
        <v>2347</v>
      </c>
      <c r="F803" s="75" t="s">
        <v>16</v>
      </c>
      <c r="G803" s="76">
        <v>860</v>
      </c>
      <c r="H803" s="77">
        <v>170</v>
      </c>
      <c r="I803" s="75" t="s">
        <v>1473</v>
      </c>
    </row>
    <row r="804" spans="1:9" ht="12.6" customHeight="1" x14ac:dyDescent="0.25">
      <c r="A804" s="71">
        <v>764</v>
      </c>
      <c r="B804" s="72" t="s">
        <v>1753</v>
      </c>
      <c r="C804" s="75" t="s">
        <v>1207</v>
      </c>
      <c r="D804" s="74">
        <v>22.12</v>
      </c>
      <c r="E804" s="78" t="s">
        <v>2348</v>
      </c>
      <c r="F804" s="75" t="s">
        <v>16</v>
      </c>
      <c r="G804" s="76">
        <v>1251</v>
      </c>
      <c r="H804" s="77">
        <v>258</v>
      </c>
      <c r="I804" s="75" t="s">
        <v>1473</v>
      </c>
    </row>
    <row r="805" spans="1:9" ht="12.6" customHeight="1" x14ac:dyDescent="0.25">
      <c r="A805" s="71">
        <v>765</v>
      </c>
      <c r="B805" s="72" t="s">
        <v>1753</v>
      </c>
      <c r="C805" s="75" t="s">
        <v>1207</v>
      </c>
      <c r="D805" s="74">
        <v>22.13</v>
      </c>
      <c r="E805" s="78" t="s">
        <v>2349</v>
      </c>
      <c r="F805" s="75" t="s">
        <v>16</v>
      </c>
      <c r="G805" s="76">
        <v>1846</v>
      </c>
      <c r="H805" s="77">
        <v>372</v>
      </c>
      <c r="I805" s="75" t="s">
        <v>1473</v>
      </c>
    </row>
    <row r="806" spans="1:9" ht="12.6" customHeight="1" x14ac:dyDescent="0.25">
      <c r="A806" s="71">
        <v>766</v>
      </c>
      <c r="B806" s="72" t="s">
        <v>1753</v>
      </c>
      <c r="C806" s="75" t="s">
        <v>1207</v>
      </c>
      <c r="D806" s="74">
        <v>22.14</v>
      </c>
      <c r="E806" s="78" t="s">
        <v>2350</v>
      </c>
      <c r="F806" s="75" t="s">
        <v>16</v>
      </c>
      <c r="G806" s="76">
        <v>2575</v>
      </c>
      <c r="H806" s="77">
        <v>517</v>
      </c>
      <c r="I806" s="75" t="s">
        <v>1473</v>
      </c>
    </row>
    <row r="807" spans="1:9" ht="12.6" customHeight="1" x14ac:dyDescent="0.25">
      <c r="A807" s="71">
        <v>767</v>
      </c>
      <c r="B807" s="72" t="s">
        <v>1753</v>
      </c>
      <c r="C807" s="75" t="s">
        <v>1207</v>
      </c>
      <c r="D807" s="74">
        <v>22.15</v>
      </c>
      <c r="E807" s="72" t="s">
        <v>359</v>
      </c>
      <c r="F807" s="75" t="s">
        <v>16</v>
      </c>
      <c r="G807" s="76">
        <v>896</v>
      </c>
      <c r="H807" s="77">
        <v>170</v>
      </c>
      <c r="I807" s="75" t="s">
        <v>1473</v>
      </c>
    </row>
    <row r="808" spans="1:9" ht="12.6" customHeight="1" x14ac:dyDescent="0.25">
      <c r="A808" s="71">
        <v>768</v>
      </c>
      <c r="B808" s="72" t="s">
        <v>1753</v>
      </c>
      <c r="C808" s="75" t="s">
        <v>1207</v>
      </c>
      <c r="D808" s="74">
        <v>22.16</v>
      </c>
      <c r="E808" s="72" t="s">
        <v>360</v>
      </c>
      <c r="F808" s="75" t="s">
        <v>16</v>
      </c>
      <c r="G808" s="76">
        <v>1327</v>
      </c>
      <c r="H808" s="77">
        <v>258</v>
      </c>
      <c r="I808" s="75" t="s">
        <v>1473</v>
      </c>
    </row>
    <row r="809" spans="1:9" ht="12.6" customHeight="1" x14ac:dyDescent="0.25">
      <c r="A809" s="71">
        <v>769</v>
      </c>
      <c r="B809" s="72" t="s">
        <v>1753</v>
      </c>
      <c r="C809" s="75" t="s">
        <v>1207</v>
      </c>
      <c r="D809" s="74">
        <v>22.17</v>
      </c>
      <c r="E809" s="72" t="s">
        <v>361</v>
      </c>
      <c r="F809" s="75" t="s">
        <v>16</v>
      </c>
      <c r="G809" s="76">
        <v>1984</v>
      </c>
      <c r="H809" s="77">
        <v>372</v>
      </c>
      <c r="I809" s="75" t="s">
        <v>1473</v>
      </c>
    </row>
    <row r="810" spans="1:9" ht="12.6" customHeight="1" x14ac:dyDescent="0.25">
      <c r="A810" s="71">
        <v>770</v>
      </c>
      <c r="B810" s="72" t="s">
        <v>1753</v>
      </c>
      <c r="C810" s="75" t="s">
        <v>1207</v>
      </c>
      <c r="D810" s="74">
        <v>22.18</v>
      </c>
      <c r="E810" s="72" t="s">
        <v>362</v>
      </c>
      <c r="F810" s="75" t="s">
        <v>16</v>
      </c>
      <c r="G810" s="76">
        <v>2787</v>
      </c>
      <c r="H810" s="77">
        <v>517</v>
      </c>
      <c r="I810" s="75" t="s">
        <v>1473</v>
      </c>
    </row>
    <row r="811" spans="1:9" ht="12.6" customHeight="1" x14ac:dyDescent="0.25">
      <c r="A811" s="71">
        <v>771</v>
      </c>
      <c r="B811" s="72" t="s">
        <v>1753</v>
      </c>
      <c r="C811" s="75" t="s">
        <v>1207</v>
      </c>
      <c r="D811" s="74">
        <v>22.19</v>
      </c>
      <c r="E811" s="72" t="s">
        <v>363</v>
      </c>
      <c r="F811" s="75" t="s">
        <v>16</v>
      </c>
      <c r="G811" s="76">
        <v>4003</v>
      </c>
      <c r="H811" s="77">
        <v>670</v>
      </c>
      <c r="I811" s="75" t="s">
        <v>1473</v>
      </c>
    </row>
    <row r="812" spans="1:9" ht="12.6" customHeight="1" x14ac:dyDescent="0.25">
      <c r="A812" s="71">
        <v>772</v>
      </c>
      <c r="B812" s="72" t="s">
        <v>1753</v>
      </c>
      <c r="C812" s="75" t="s">
        <v>1207</v>
      </c>
      <c r="D812" s="74">
        <v>22.2</v>
      </c>
      <c r="E812" s="72" t="s">
        <v>364</v>
      </c>
      <c r="F812" s="75" t="s">
        <v>16</v>
      </c>
      <c r="G812" s="76">
        <v>5190</v>
      </c>
      <c r="H812" s="77">
        <v>823</v>
      </c>
      <c r="I812" s="75" t="s">
        <v>1473</v>
      </c>
    </row>
    <row r="813" spans="1:9" ht="12.6" customHeight="1" x14ac:dyDescent="0.25">
      <c r="A813" s="71">
        <v>773</v>
      </c>
      <c r="B813" s="72" t="s">
        <v>1753</v>
      </c>
      <c r="C813" s="75" t="s">
        <v>1208</v>
      </c>
      <c r="D813" s="74">
        <v>22.21</v>
      </c>
      <c r="E813" s="72" t="s">
        <v>365</v>
      </c>
      <c r="F813" s="75" t="s">
        <v>16</v>
      </c>
      <c r="G813" s="76">
        <v>2460</v>
      </c>
      <c r="H813" s="77">
        <v>1273</v>
      </c>
      <c r="I813" s="75" t="s">
        <v>1473</v>
      </c>
    </row>
    <row r="814" spans="1:9" ht="12.6" customHeight="1" x14ac:dyDescent="0.25">
      <c r="A814" s="71">
        <v>774</v>
      </c>
      <c r="B814" s="72" t="s">
        <v>1753</v>
      </c>
      <c r="C814" s="75" t="s">
        <v>1208</v>
      </c>
      <c r="D814" s="74">
        <v>22.22</v>
      </c>
      <c r="E814" s="72" t="s">
        <v>366</v>
      </c>
      <c r="F814" s="75" t="s">
        <v>16</v>
      </c>
      <c r="G814" s="76">
        <v>2566</v>
      </c>
      <c r="H814" s="77">
        <v>1298</v>
      </c>
      <c r="I814" s="75" t="s">
        <v>1473</v>
      </c>
    </row>
    <row r="815" spans="1:9" ht="12.6" customHeight="1" x14ac:dyDescent="0.25">
      <c r="A815" s="71">
        <v>775</v>
      </c>
      <c r="B815" s="72" t="s">
        <v>1753</v>
      </c>
      <c r="C815" s="75" t="s">
        <v>1208</v>
      </c>
      <c r="D815" s="74">
        <v>22.23</v>
      </c>
      <c r="E815" s="72" t="s">
        <v>367</v>
      </c>
      <c r="F815" s="75" t="s">
        <v>16</v>
      </c>
      <c r="G815" s="76">
        <v>2785</v>
      </c>
      <c r="H815" s="77">
        <v>1351</v>
      </c>
      <c r="I815" s="75" t="s">
        <v>1473</v>
      </c>
    </row>
    <row r="816" spans="1:9" ht="12.6" customHeight="1" x14ac:dyDescent="0.25">
      <c r="A816" s="71">
        <v>776</v>
      </c>
      <c r="B816" s="72" t="s">
        <v>1753</v>
      </c>
      <c r="C816" s="75" t="s">
        <v>1208</v>
      </c>
      <c r="D816" s="74">
        <v>22.24</v>
      </c>
      <c r="E816" s="72" t="s">
        <v>368</v>
      </c>
      <c r="F816" s="75" t="s">
        <v>16</v>
      </c>
      <c r="G816" s="76">
        <v>2906</v>
      </c>
      <c r="H816" s="77">
        <v>1381</v>
      </c>
      <c r="I816" s="75" t="s">
        <v>1473</v>
      </c>
    </row>
    <row r="817" spans="1:9" ht="12.6" customHeight="1" x14ac:dyDescent="0.25">
      <c r="A817" s="71">
        <v>777</v>
      </c>
      <c r="B817" s="72" t="s">
        <v>1753</v>
      </c>
      <c r="C817" s="75" t="s">
        <v>1208</v>
      </c>
      <c r="D817" s="74">
        <v>22.25</v>
      </c>
      <c r="E817" s="72" t="s">
        <v>369</v>
      </c>
      <c r="F817" s="75" t="s">
        <v>16</v>
      </c>
      <c r="G817" s="76">
        <v>3207</v>
      </c>
      <c r="H817" s="77">
        <v>1447</v>
      </c>
      <c r="I817" s="75" t="s">
        <v>1473</v>
      </c>
    </row>
    <row r="818" spans="1:9" ht="12.6" customHeight="1" x14ac:dyDescent="0.25">
      <c r="A818" s="71">
        <v>778</v>
      </c>
      <c r="B818" s="72" t="s">
        <v>1753</v>
      </c>
      <c r="C818" s="75" t="s">
        <v>1208</v>
      </c>
      <c r="D818" s="74">
        <v>22.26</v>
      </c>
      <c r="E818" s="72" t="s">
        <v>370</v>
      </c>
      <c r="F818" s="75" t="s">
        <v>16</v>
      </c>
      <c r="G818" s="76">
        <v>3663</v>
      </c>
      <c r="H818" s="77">
        <v>1668</v>
      </c>
      <c r="I818" s="75" t="s">
        <v>1473</v>
      </c>
    </row>
    <row r="819" spans="1:9" ht="12.6" customHeight="1" x14ac:dyDescent="0.25">
      <c r="A819" s="71">
        <v>779</v>
      </c>
      <c r="B819" s="72" t="s">
        <v>1753</v>
      </c>
      <c r="C819" s="75" t="s">
        <v>1208</v>
      </c>
      <c r="D819" s="74">
        <v>22.27</v>
      </c>
      <c r="E819" s="72" t="s">
        <v>371</v>
      </c>
      <c r="F819" s="75" t="s">
        <v>16</v>
      </c>
      <c r="G819" s="76">
        <v>3912</v>
      </c>
      <c r="H819" s="77">
        <v>1705</v>
      </c>
      <c r="I819" s="75" t="s">
        <v>1473</v>
      </c>
    </row>
    <row r="820" spans="1:9" ht="12.6" customHeight="1" x14ac:dyDescent="0.25">
      <c r="A820" s="71">
        <v>780</v>
      </c>
      <c r="B820" s="72" t="s">
        <v>1753</v>
      </c>
      <c r="C820" s="75" t="s">
        <v>1208</v>
      </c>
      <c r="D820" s="74">
        <v>22.28</v>
      </c>
      <c r="E820" s="72" t="s">
        <v>372</v>
      </c>
      <c r="F820" s="75" t="s">
        <v>16</v>
      </c>
      <c r="G820" s="76">
        <v>4071</v>
      </c>
      <c r="H820" s="77">
        <v>1743</v>
      </c>
      <c r="I820" s="75" t="s">
        <v>1473</v>
      </c>
    </row>
    <row r="821" spans="1:9" ht="12.6" customHeight="1" x14ac:dyDescent="0.25">
      <c r="A821" s="71">
        <v>781</v>
      </c>
      <c r="B821" s="72" t="s">
        <v>1753</v>
      </c>
      <c r="C821" s="75" t="s">
        <v>1208</v>
      </c>
      <c r="D821" s="74">
        <v>22.29</v>
      </c>
      <c r="E821" s="72" t="s">
        <v>373</v>
      </c>
      <c r="F821" s="75" t="s">
        <v>16</v>
      </c>
      <c r="G821" s="76">
        <v>4411</v>
      </c>
      <c r="H821" s="77">
        <v>1826</v>
      </c>
      <c r="I821" s="75" t="s">
        <v>1473</v>
      </c>
    </row>
    <row r="822" spans="1:9" ht="12.6" customHeight="1" x14ac:dyDescent="0.25">
      <c r="A822" s="71">
        <v>782</v>
      </c>
      <c r="B822" s="72" t="s">
        <v>1753</v>
      </c>
      <c r="C822" s="75" t="s">
        <v>1208</v>
      </c>
      <c r="D822" s="74">
        <v>22.3</v>
      </c>
      <c r="E822" s="72" t="s">
        <v>374</v>
      </c>
      <c r="F822" s="75" t="s">
        <v>16</v>
      </c>
      <c r="G822" s="76">
        <v>4786</v>
      </c>
      <c r="H822" s="77">
        <v>1870</v>
      </c>
      <c r="I822" s="75" t="s">
        <v>1473</v>
      </c>
    </row>
    <row r="823" spans="1:9" ht="12.6" customHeight="1" x14ac:dyDescent="0.25">
      <c r="A823" s="71">
        <v>783</v>
      </c>
      <c r="B823" s="72" t="s">
        <v>1753</v>
      </c>
      <c r="C823" s="75" t="s">
        <v>1208</v>
      </c>
      <c r="D823" s="74">
        <v>22.31</v>
      </c>
      <c r="E823" s="72" t="s">
        <v>375</v>
      </c>
      <c r="F823" s="75" t="s">
        <v>16</v>
      </c>
      <c r="G823" s="76">
        <v>4975</v>
      </c>
      <c r="H823" s="77">
        <v>1915</v>
      </c>
      <c r="I823" s="75" t="s">
        <v>1473</v>
      </c>
    </row>
    <row r="824" spans="1:9" ht="12.6" customHeight="1" x14ac:dyDescent="0.25">
      <c r="A824" s="71">
        <v>784</v>
      </c>
      <c r="B824" s="72" t="s">
        <v>1753</v>
      </c>
      <c r="C824" s="75" t="s">
        <v>1208</v>
      </c>
      <c r="D824" s="74">
        <v>22.32</v>
      </c>
      <c r="E824" s="72" t="s">
        <v>376</v>
      </c>
      <c r="F824" s="75" t="s">
        <v>16</v>
      </c>
      <c r="G824" s="76">
        <v>5905</v>
      </c>
      <c r="H824" s="77">
        <v>2117</v>
      </c>
      <c r="I824" s="75" t="s">
        <v>1473</v>
      </c>
    </row>
    <row r="825" spans="1:9" ht="12.6" customHeight="1" x14ac:dyDescent="0.25">
      <c r="A825" s="71">
        <v>785</v>
      </c>
      <c r="B825" s="72" t="s">
        <v>1753</v>
      </c>
      <c r="C825" s="75" t="s">
        <v>1208</v>
      </c>
      <c r="D825" s="74">
        <v>22.33</v>
      </c>
      <c r="E825" s="72" t="s">
        <v>377</v>
      </c>
      <c r="F825" s="75" t="s">
        <v>16</v>
      </c>
      <c r="G825" s="76">
        <v>6366</v>
      </c>
      <c r="H825" s="77">
        <v>2228</v>
      </c>
      <c r="I825" s="75" t="s">
        <v>1473</v>
      </c>
    </row>
    <row r="826" spans="1:9" ht="12.6" customHeight="1" x14ac:dyDescent="0.25">
      <c r="A826" s="71">
        <v>786</v>
      </c>
      <c r="B826" s="72" t="s">
        <v>1753</v>
      </c>
      <c r="C826" s="75" t="s">
        <v>1208</v>
      </c>
      <c r="D826" s="74">
        <v>22.34</v>
      </c>
      <c r="E826" s="72" t="s">
        <v>378</v>
      </c>
      <c r="F826" s="75" t="s">
        <v>16</v>
      </c>
      <c r="G826" s="76">
        <v>7122</v>
      </c>
      <c r="H826" s="77">
        <v>2549</v>
      </c>
      <c r="I826" s="75" t="s">
        <v>1473</v>
      </c>
    </row>
    <row r="827" spans="1:9" ht="12.6" customHeight="1" x14ac:dyDescent="0.25">
      <c r="A827" s="71">
        <v>787</v>
      </c>
      <c r="B827" s="72" t="s">
        <v>1753</v>
      </c>
      <c r="C827" s="75" t="s">
        <v>1208</v>
      </c>
      <c r="D827" s="74">
        <v>22.35</v>
      </c>
      <c r="E827" s="72" t="s">
        <v>379</v>
      </c>
      <c r="F827" s="75" t="s">
        <v>16</v>
      </c>
      <c r="G827" s="76">
        <v>7893</v>
      </c>
      <c r="H827" s="77">
        <v>2735</v>
      </c>
      <c r="I827" s="75" t="s">
        <v>1473</v>
      </c>
    </row>
    <row r="828" spans="1:9" ht="12.6" customHeight="1" x14ac:dyDescent="0.25">
      <c r="A828" s="71">
        <v>788</v>
      </c>
      <c r="B828" s="72" t="s">
        <v>1753</v>
      </c>
      <c r="C828" s="75" t="s">
        <v>1208</v>
      </c>
      <c r="D828" s="74">
        <v>22.36</v>
      </c>
      <c r="E828" s="72" t="s">
        <v>380</v>
      </c>
      <c r="F828" s="75" t="s">
        <v>16</v>
      </c>
      <c r="G828" s="76">
        <v>8724</v>
      </c>
      <c r="H828" s="77">
        <v>2937</v>
      </c>
      <c r="I828" s="75" t="s">
        <v>1473</v>
      </c>
    </row>
    <row r="829" spans="1:9" ht="12.6" customHeight="1" x14ac:dyDescent="0.25">
      <c r="A829" s="71">
        <v>789</v>
      </c>
      <c r="B829" s="72" t="s">
        <v>1753</v>
      </c>
      <c r="C829" s="75" t="s">
        <v>1208</v>
      </c>
      <c r="D829" s="74">
        <v>22.37</v>
      </c>
      <c r="E829" s="72" t="s">
        <v>381</v>
      </c>
      <c r="F829" s="75" t="s">
        <v>16</v>
      </c>
      <c r="G829" s="76">
        <v>9019</v>
      </c>
      <c r="H829" s="77">
        <v>3008</v>
      </c>
      <c r="I829" s="75" t="s">
        <v>1473</v>
      </c>
    </row>
    <row r="830" spans="1:9" ht="12.6" customHeight="1" x14ac:dyDescent="0.25">
      <c r="A830" s="71">
        <v>790</v>
      </c>
      <c r="B830" s="72" t="s">
        <v>1753</v>
      </c>
      <c r="C830" s="75" t="s">
        <v>1208</v>
      </c>
      <c r="D830" s="74">
        <v>22.38</v>
      </c>
      <c r="E830" s="72" t="s">
        <v>382</v>
      </c>
      <c r="F830" s="75" t="s">
        <v>16</v>
      </c>
      <c r="G830" s="76">
        <v>9624</v>
      </c>
      <c r="H830" s="77">
        <v>4737</v>
      </c>
      <c r="I830" s="75" t="s">
        <v>1473</v>
      </c>
    </row>
    <row r="831" spans="1:9" ht="12.6" customHeight="1" x14ac:dyDescent="0.25">
      <c r="A831" s="71">
        <v>791</v>
      </c>
      <c r="B831" s="72" t="s">
        <v>1753</v>
      </c>
      <c r="C831" s="75" t="s">
        <v>1209</v>
      </c>
      <c r="D831" s="74">
        <v>22.39</v>
      </c>
      <c r="E831" s="78" t="s">
        <v>2351</v>
      </c>
      <c r="F831" s="75" t="s">
        <v>383</v>
      </c>
      <c r="G831" s="76">
        <v>868</v>
      </c>
      <c r="H831" s="77">
        <v>868</v>
      </c>
      <c r="I831" s="75" t="s">
        <v>1473</v>
      </c>
    </row>
    <row r="832" spans="1:9" ht="12.6" customHeight="1" x14ac:dyDescent="0.25">
      <c r="A832" s="71">
        <v>792</v>
      </c>
      <c r="B832" s="72" t="s">
        <v>1753</v>
      </c>
      <c r="C832" s="75" t="s">
        <v>1209</v>
      </c>
      <c r="D832" s="74">
        <v>22.4</v>
      </c>
      <c r="E832" s="78" t="s">
        <v>2352</v>
      </c>
      <c r="F832" s="75" t="s">
        <v>383</v>
      </c>
      <c r="G832" s="76">
        <v>1366</v>
      </c>
      <c r="H832" s="77">
        <v>1366</v>
      </c>
      <c r="I832" s="75" t="s">
        <v>1473</v>
      </c>
    </row>
    <row r="833" spans="1:9" ht="12.6" customHeight="1" x14ac:dyDescent="0.25">
      <c r="A833" s="71">
        <v>793</v>
      </c>
      <c r="B833" s="72" t="s">
        <v>1753</v>
      </c>
      <c r="C833" s="75" t="s">
        <v>1209</v>
      </c>
      <c r="D833" s="74">
        <v>22.41</v>
      </c>
      <c r="E833" s="78" t="s">
        <v>2353</v>
      </c>
      <c r="F833" s="75" t="s">
        <v>383</v>
      </c>
      <c r="G833" s="76">
        <v>1580</v>
      </c>
      <c r="H833" s="77">
        <v>1580</v>
      </c>
      <c r="I833" s="75" t="s">
        <v>1473</v>
      </c>
    </row>
    <row r="834" spans="1:9" ht="12.6" customHeight="1" x14ac:dyDescent="0.25">
      <c r="A834" s="71">
        <v>794</v>
      </c>
      <c r="B834" s="72" t="s">
        <v>1753</v>
      </c>
      <c r="C834" s="75" t="s">
        <v>1209</v>
      </c>
      <c r="D834" s="74">
        <v>22.42</v>
      </c>
      <c r="E834" s="78" t="s">
        <v>2354</v>
      </c>
      <c r="F834" s="75" t="s">
        <v>383</v>
      </c>
      <c r="G834" s="76">
        <v>2285</v>
      </c>
      <c r="H834" s="77">
        <v>2285</v>
      </c>
      <c r="I834" s="75" t="s">
        <v>1473</v>
      </c>
    </row>
    <row r="835" spans="1:9" ht="12.6" customHeight="1" x14ac:dyDescent="0.25">
      <c r="A835" s="71">
        <v>795</v>
      </c>
      <c r="B835" s="72" t="s">
        <v>1753</v>
      </c>
      <c r="C835" s="75" t="s">
        <v>1210</v>
      </c>
      <c r="D835" s="74">
        <v>22.43</v>
      </c>
      <c r="E835" s="78" t="s">
        <v>2355</v>
      </c>
      <c r="F835" s="75" t="s">
        <v>3</v>
      </c>
      <c r="G835" s="76">
        <v>100493</v>
      </c>
      <c r="H835" s="77">
        <v>81478</v>
      </c>
      <c r="I835" s="75" t="s">
        <v>1473</v>
      </c>
    </row>
    <row r="836" spans="1:9" ht="12.6" customHeight="1" x14ac:dyDescent="0.25">
      <c r="A836" s="71">
        <v>796</v>
      </c>
      <c r="B836" s="72" t="s">
        <v>1753</v>
      </c>
      <c r="C836" s="75" t="s">
        <v>1210</v>
      </c>
      <c r="D836" s="74">
        <v>22.44</v>
      </c>
      <c r="E836" s="78" t="s">
        <v>2356</v>
      </c>
      <c r="F836" s="75" t="s">
        <v>3</v>
      </c>
      <c r="G836" s="76">
        <v>121651</v>
      </c>
      <c r="H836" s="77">
        <v>102636</v>
      </c>
      <c r="I836" s="75" t="s">
        <v>1473</v>
      </c>
    </row>
    <row r="837" spans="1:9" ht="12.6" customHeight="1" x14ac:dyDescent="0.25">
      <c r="A837" s="71">
        <v>797</v>
      </c>
      <c r="B837" s="72" t="s">
        <v>1753</v>
      </c>
      <c r="C837" s="75" t="s">
        <v>1210</v>
      </c>
      <c r="D837" s="74">
        <v>22.45</v>
      </c>
      <c r="E837" s="78" t="s">
        <v>2357</v>
      </c>
      <c r="F837" s="75" t="s">
        <v>3</v>
      </c>
      <c r="G837" s="76">
        <v>167546</v>
      </c>
      <c r="H837" s="77">
        <v>148531</v>
      </c>
      <c r="I837" s="75" t="s">
        <v>1473</v>
      </c>
    </row>
    <row r="838" spans="1:9" ht="12.6" customHeight="1" x14ac:dyDescent="0.25">
      <c r="A838" s="71">
        <v>798</v>
      </c>
      <c r="B838" s="72" t="s">
        <v>1753</v>
      </c>
      <c r="C838" s="75" t="s">
        <v>1210</v>
      </c>
      <c r="D838" s="74">
        <v>22.46</v>
      </c>
      <c r="E838" s="78" t="s">
        <v>2358</v>
      </c>
      <c r="F838" s="75" t="s">
        <v>3</v>
      </c>
      <c r="G838" s="76">
        <v>210548</v>
      </c>
      <c r="H838" s="77">
        <v>191533</v>
      </c>
      <c r="I838" s="75" t="s">
        <v>1473</v>
      </c>
    </row>
    <row r="839" spans="1:9" ht="12.6" customHeight="1" x14ac:dyDescent="0.25">
      <c r="A839" s="71">
        <v>799</v>
      </c>
      <c r="B839" s="72" t="s">
        <v>1753</v>
      </c>
      <c r="C839" s="75" t="s">
        <v>1210</v>
      </c>
      <c r="D839" s="74">
        <v>22.47</v>
      </c>
      <c r="E839" s="78" t="s">
        <v>2359</v>
      </c>
      <c r="F839" s="75" t="s">
        <v>3</v>
      </c>
      <c r="G839" s="76">
        <v>253607</v>
      </c>
      <c r="H839" s="77">
        <v>230981</v>
      </c>
      <c r="I839" s="75" t="s">
        <v>1473</v>
      </c>
    </row>
    <row r="840" spans="1:9" ht="12.6" customHeight="1" x14ac:dyDescent="0.25">
      <c r="A840" s="71">
        <v>800</v>
      </c>
      <c r="B840" s="72" t="s">
        <v>1753</v>
      </c>
      <c r="C840" s="75" t="s">
        <v>1210</v>
      </c>
      <c r="D840" s="74">
        <v>22.48</v>
      </c>
      <c r="E840" s="78" t="s">
        <v>2360</v>
      </c>
      <c r="F840" s="75" t="s">
        <v>3</v>
      </c>
      <c r="G840" s="76">
        <v>294402</v>
      </c>
      <c r="H840" s="77">
        <v>271776</v>
      </c>
      <c r="I840" s="75" t="s">
        <v>1473</v>
      </c>
    </row>
    <row r="841" spans="1:9" ht="12.6" customHeight="1" x14ac:dyDescent="0.25">
      <c r="A841" s="71">
        <v>801</v>
      </c>
      <c r="B841" s="72" t="s">
        <v>1753</v>
      </c>
      <c r="C841" s="75" t="s">
        <v>1210</v>
      </c>
      <c r="D841" s="74">
        <v>22.49</v>
      </c>
      <c r="E841" s="78" t="s">
        <v>2361</v>
      </c>
      <c r="F841" s="75" t="s">
        <v>3</v>
      </c>
      <c r="G841" s="76">
        <v>367151</v>
      </c>
      <c r="H841" s="77">
        <v>344525</v>
      </c>
      <c r="I841" s="75" t="s">
        <v>1473</v>
      </c>
    </row>
    <row r="842" spans="1:9" ht="12.6" customHeight="1" x14ac:dyDescent="0.25">
      <c r="A842" s="71">
        <v>802</v>
      </c>
      <c r="B842" s="72" t="s">
        <v>1753</v>
      </c>
      <c r="C842" s="73"/>
      <c r="D842" s="74">
        <v>22.5</v>
      </c>
      <c r="E842" s="78" t="s">
        <v>2362</v>
      </c>
      <c r="F842" s="75" t="s">
        <v>16</v>
      </c>
      <c r="G842" s="76">
        <v>540</v>
      </c>
      <c r="H842" s="77">
        <v>540</v>
      </c>
      <c r="I842" s="75" t="s">
        <v>1473</v>
      </c>
    </row>
    <row r="843" spans="1:9" ht="12.6" customHeight="1" x14ac:dyDescent="0.25">
      <c r="A843" s="71">
        <v>803</v>
      </c>
      <c r="B843" s="72" t="s">
        <v>1753</v>
      </c>
      <c r="C843" s="73"/>
      <c r="D843" s="74">
        <v>22.51</v>
      </c>
      <c r="E843" s="78" t="s">
        <v>2363</v>
      </c>
      <c r="F843" s="75" t="s">
        <v>16</v>
      </c>
      <c r="G843" s="76">
        <v>628</v>
      </c>
      <c r="H843" s="77">
        <v>628</v>
      </c>
      <c r="I843" s="75" t="s">
        <v>1473</v>
      </c>
    </row>
    <row r="844" spans="1:9" ht="12.6" customHeight="1" x14ac:dyDescent="0.25">
      <c r="A844" s="71">
        <v>804</v>
      </c>
      <c r="B844" s="72" t="s">
        <v>1753</v>
      </c>
      <c r="C844" s="73"/>
      <c r="D844" s="74">
        <v>22.52</v>
      </c>
      <c r="E844" s="78" t="s">
        <v>2364</v>
      </c>
      <c r="F844" s="75" t="s">
        <v>16</v>
      </c>
      <c r="G844" s="76">
        <v>1271</v>
      </c>
      <c r="H844" s="77">
        <v>1271</v>
      </c>
      <c r="I844" s="75" t="s">
        <v>1473</v>
      </c>
    </row>
    <row r="845" spans="1:9" ht="12.6" customHeight="1" x14ac:dyDescent="0.25">
      <c r="A845" s="71">
        <v>805</v>
      </c>
      <c r="B845" s="72" t="s">
        <v>1753</v>
      </c>
      <c r="C845" s="73"/>
      <c r="D845" s="74">
        <v>22.53</v>
      </c>
      <c r="E845" s="78" t="s">
        <v>2365</v>
      </c>
      <c r="F845" s="75" t="s">
        <v>16</v>
      </c>
      <c r="G845" s="76">
        <v>1307</v>
      </c>
      <c r="H845" s="77">
        <v>1307</v>
      </c>
      <c r="I845" s="75" t="s">
        <v>1473</v>
      </c>
    </row>
    <row r="846" spans="1:9" ht="12.6" customHeight="1" x14ac:dyDescent="0.25">
      <c r="A846" s="71">
        <v>806</v>
      </c>
      <c r="B846" s="72" t="s">
        <v>1753</v>
      </c>
      <c r="C846" s="73"/>
      <c r="D846" s="74">
        <v>22.54</v>
      </c>
      <c r="E846" s="78" t="s">
        <v>2366</v>
      </c>
      <c r="F846" s="75" t="s">
        <v>16</v>
      </c>
      <c r="G846" s="76">
        <v>1402</v>
      </c>
      <c r="H846" s="77">
        <v>1402</v>
      </c>
      <c r="I846" s="75" t="s">
        <v>1473</v>
      </c>
    </row>
    <row r="847" spans="1:9" ht="12.6" customHeight="1" x14ac:dyDescent="0.25">
      <c r="A847" s="71">
        <v>807</v>
      </c>
      <c r="B847" s="72" t="s">
        <v>1753</v>
      </c>
      <c r="C847" s="79"/>
      <c r="D847" s="74">
        <v>22.55</v>
      </c>
      <c r="E847" s="78" t="s">
        <v>2367</v>
      </c>
      <c r="F847" s="75" t="s">
        <v>3</v>
      </c>
      <c r="G847" s="76">
        <v>701</v>
      </c>
      <c r="H847" s="77">
        <v>701</v>
      </c>
      <c r="I847" s="75" t="s">
        <v>1473</v>
      </c>
    </row>
    <row r="848" spans="1:9" ht="12.6" customHeight="1" x14ac:dyDescent="0.25">
      <c r="A848" s="71">
        <v>808</v>
      </c>
      <c r="B848" s="78" t="s">
        <v>2368</v>
      </c>
      <c r="C848" s="73"/>
      <c r="D848" s="74">
        <v>22.56</v>
      </c>
      <c r="E848" s="72" t="s">
        <v>384</v>
      </c>
      <c r="F848" s="75" t="s">
        <v>16</v>
      </c>
      <c r="G848" s="76">
        <v>70</v>
      </c>
      <c r="H848" s="77">
        <v>28</v>
      </c>
      <c r="I848" s="75" t="s">
        <v>1473</v>
      </c>
    </row>
    <row r="849" spans="1:9" ht="12.6" customHeight="1" x14ac:dyDescent="0.25">
      <c r="A849" s="71">
        <v>809</v>
      </c>
      <c r="B849" s="72" t="s">
        <v>1753</v>
      </c>
      <c r="C849" s="79"/>
      <c r="D849" s="74">
        <v>22.57</v>
      </c>
      <c r="E849" s="78" t="s">
        <v>2369</v>
      </c>
      <c r="F849" s="75" t="s">
        <v>241</v>
      </c>
      <c r="G849" s="76">
        <v>88585</v>
      </c>
      <c r="H849" s="77">
        <v>19978</v>
      </c>
      <c r="I849" s="75" t="s">
        <v>1473</v>
      </c>
    </row>
    <row r="850" spans="1:9" ht="12.6" customHeight="1" x14ac:dyDescent="0.25">
      <c r="A850" s="71">
        <v>810</v>
      </c>
      <c r="B850" s="72" t="s">
        <v>1753</v>
      </c>
      <c r="C850" s="79"/>
      <c r="D850" s="74">
        <v>22.58</v>
      </c>
      <c r="E850" s="78" t="s">
        <v>2370</v>
      </c>
      <c r="F850" s="75" t="s">
        <v>241</v>
      </c>
      <c r="G850" s="76">
        <v>92241</v>
      </c>
      <c r="H850" s="77">
        <v>23634</v>
      </c>
      <c r="I850" s="75" t="s">
        <v>1473</v>
      </c>
    </row>
    <row r="851" spans="1:9" ht="12.6" customHeight="1" x14ac:dyDescent="0.25">
      <c r="A851" s="71">
        <v>811</v>
      </c>
      <c r="B851" s="72" t="s">
        <v>1753</v>
      </c>
      <c r="C851" s="79"/>
      <c r="D851" s="74">
        <v>22.59</v>
      </c>
      <c r="E851" s="72" t="s">
        <v>385</v>
      </c>
      <c r="F851" s="75" t="s">
        <v>5</v>
      </c>
      <c r="G851" s="76">
        <v>7534</v>
      </c>
      <c r="H851" s="77">
        <v>2043</v>
      </c>
      <c r="I851" s="75" t="s">
        <v>1473</v>
      </c>
    </row>
    <row r="852" spans="1:9" ht="12.6" customHeight="1" x14ac:dyDescent="0.25">
      <c r="A852" s="71">
        <v>812</v>
      </c>
      <c r="B852" s="72" t="s">
        <v>1753</v>
      </c>
      <c r="C852" s="79"/>
      <c r="D852" s="74">
        <v>22.6</v>
      </c>
      <c r="E852" s="78" t="s">
        <v>2371</v>
      </c>
      <c r="F852" s="75" t="s">
        <v>5</v>
      </c>
      <c r="G852" s="76">
        <v>7759</v>
      </c>
      <c r="H852" s="77">
        <v>2043</v>
      </c>
      <c r="I852" s="75" t="s">
        <v>1473</v>
      </c>
    </row>
    <row r="853" spans="1:9" ht="12.6" customHeight="1" x14ac:dyDescent="0.25">
      <c r="A853" s="71">
        <v>813</v>
      </c>
      <c r="B853" s="72" t="s">
        <v>1753</v>
      </c>
      <c r="C853" s="79"/>
      <c r="D853" s="74">
        <v>22.61</v>
      </c>
      <c r="E853" s="78" t="s">
        <v>2372</v>
      </c>
      <c r="F853" s="75" t="s">
        <v>5</v>
      </c>
      <c r="G853" s="76">
        <v>7971</v>
      </c>
      <c r="H853" s="77">
        <v>2043</v>
      </c>
      <c r="I853" s="75" t="s">
        <v>1473</v>
      </c>
    </row>
    <row r="854" spans="1:9" ht="12.6" customHeight="1" x14ac:dyDescent="0.25">
      <c r="A854" s="71">
        <v>814</v>
      </c>
      <c r="B854" s="72" t="s">
        <v>1754</v>
      </c>
      <c r="C854" s="75" t="s">
        <v>1211</v>
      </c>
      <c r="D854" s="74">
        <v>23.01</v>
      </c>
      <c r="E854" s="78" t="s">
        <v>2373</v>
      </c>
      <c r="F854" s="75" t="s">
        <v>241</v>
      </c>
      <c r="G854" s="76">
        <v>89181</v>
      </c>
      <c r="H854" s="77">
        <v>15068</v>
      </c>
      <c r="I854" s="75" t="s">
        <v>1557</v>
      </c>
    </row>
    <row r="855" spans="1:9" ht="12.6" customHeight="1" x14ac:dyDescent="0.25">
      <c r="A855" s="71">
        <v>815</v>
      </c>
      <c r="B855" s="72" t="s">
        <v>1754</v>
      </c>
      <c r="C855" s="75" t="s">
        <v>1212</v>
      </c>
      <c r="D855" s="74">
        <v>23.02</v>
      </c>
      <c r="E855" s="72" t="s">
        <v>386</v>
      </c>
      <c r="F855" s="75" t="s">
        <v>241</v>
      </c>
      <c r="G855" s="76">
        <v>85585</v>
      </c>
      <c r="H855" s="77">
        <v>13755</v>
      </c>
      <c r="I855" s="75" t="s">
        <v>1558</v>
      </c>
    </row>
    <row r="856" spans="1:9" ht="12.6" customHeight="1" x14ac:dyDescent="0.25">
      <c r="A856" s="71">
        <v>816</v>
      </c>
      <c r="B856" s="72" t="s">
        <v>1754</v>
      </c>
      <c r="C856" s="75" t="s">
        <v>1213</v>
      </c>
      <c r="D856" s="74">
        <v>23.03</v>
      </c>
      <c r="E856" s="78" t="s">
        <v>2374</v>
      </c>
      <c r="F856" s="75" t="s">
        <v>241</v>
      </c>
      <c r="G856" s="76">
        <v>85803</v>
      </c>
      <c r="H856" s="77">
        <v>13401</v>
      </c>
      <c r="I856" s="75" t="s">
        <v>1559</v>
      </c>
    </row>
    <row r="857" spans="1:9" ht="12.6" customHeight="1" x14ac:dyDescent="0.25">
      <c r="A857" s="71">
        <v>817</v>
      </c>
      <c r="B857" s="72" t="s">
        <v>1754</v>
      </c>
      <c r="C857" s="75" t="s">
        <v>1214</v>
      </c>
      <c r="D857" s="74">
        <v>23.04</v>
      </c>
      <c r="E857" s="72" t="s">
        <v>387</v>
      </c>
      <c r="F857" s="75" t="s">
        <v>241</v>
      </c>
      <c r="G857" s="76">
        <v>105909</v>
      </c>
      <c r="H857" s="77">
        <v>31968</v>
      </c>
      <c r="I857" s="75" t="s">
        <v>1560</v>
      </c>
    </row>
    <row r="858" spans="1:9" ht="12.6" customHeight="1" x14ac:dyDescent="0.25">
      <c r="A858" s="71">
        <v>818</v>
      </c>
      <c r="B858" s="72" t="s">
        <v>1754</v>
      </c>
      <c r="C858" s="75" t="s">
        <v>1215</v>
      </c>
      <c r="D858" s="74">
        <v>23.05</v>
      </c>
      <c r="E858" s="72" t="s">
        <v>388</v>
      </c>
      <c r="F858" s="75" t="s">
        <v>17</v>
      </c>
      <c r="G858" s="76">
        <v>6676</v>
      </c>
      <c r="H858" s="77">
        <v>3685</v>
      </c>
      <c r="I858" s="75" t="s">
        <v>1496</v>
      </c>
    </row>
    <row r="859" spans="1:9" ht="12.6" customHeight="1" x14ac:dyDescent="0.25">
      <c r="A859" s="71">
        <v>819</v>
      </c>
      <c r="B859" s="72" t="s">
        <v>1754</v>
      </c>
      <c r="C859" s="75" t="s">
        <v>1215</v>
      </c>
      <c r="D859" s="74">
        <v>23.06</v>
      </c>
      <c r="E859" s="78" t="s">
        <v>2375</v>
      </c>
      <c r="F859" s="75" t="s">
        <v>241</v>
      </c>
      <c r="G859" s="76">
        <v>110168</v>
      </c>
      <c r="H859" s="77">
        <v>35733</v>
      </c>
      <c r="I859" s="75" t="s">
        <v>1496</v>
      </c>
    </row>
    <row r="860" spans="1:9" ht="12.6" customHeight="1" x14ac:dyDescent="0.25">
      <c r="A860" s="71">
        <v>820</v>
      </c>
      <c r="B860" s="72" t="s">
        <v>1754</v>
      </c>
      <c r="C860" s="75" t="s">
        <v>1215</v>
      </c>
      <c r="D860" s="74">
        <v>23.07</v>
      </c>
      <c r="E860" s="72" t="s">
        <v>389</v>
      </c>
      <c r="F860" s="75" t="s">
        <v>241</v>
      </c>
      <c r="G860" s="76">
        <v>100574</v>
      </c>
      <c r="H860" s="77">
        <v>21410</v>
      </c>
      <c r="I860" s="75" t="s">
        <v>1561</v>
      </c>
    </row>
    <row r="861" spans="1:9" ht="12.6" customHeight="1" x14ac:dyDescent="0.25">
      <c r="A861" s="71">
        <v>821</v>
      </c>
      <c r="B861" s="78" t="s">
        <v>2376</v>
      </c>
      <c r="C861" s="75" t="s">
        <v>1215</v>
      </c>
      <c r="D861" s="74">
        <v>23.08</v>
      </c>
      <c r="E861" s="78" t="s">
        <v>2377</v>
      </c>
      <c r="F861" s="75" t="s">
        <v>390</v>
      </c>
      <c r="G861" s="76">
        <v>11</v>
      </c>
      <c r="H861" s="77">
        <v>8</v>
      </c>
      <c r="I861" s="75" t="s">
        <v>1562</v>
      </c>
    </row>
    <row r="862" spans="1:9" ht="12.6" customHeight="1" x14ac:dyDescent="0.25">
      <c r="A862" s="71">
        <v>822</v>
      </c>
      <c r="B862" s="72" t="s">
        <v>1754</v>
      </c>
      <c r="C862" s="75" t="s">
        <v>1216</v>
      </c>
      <c r="D862" s="74">
        <v>23.09</v>
      </c>
      <c r="E862" s="78" t="s">
        <v>2378</v>
      </c>
      <c r="F862" s="75" t="s">
        <v>17</v>
      </c>
      <c r="G862" s="76">
        <v>1917</v>
      </c>
      <c r="H862" s="77">
        <v>252</v>
      </c>
      <c r="I862" s="75" t="s">
        <v>1563</v>
      </c>
    </row>
    <row r="863" spans="1:9" ht="12.6" customHeight="1" x14ac:dyDescent="0.25">
      <c r="A863" s="71">
        <v>823</v>
      </c>
      <c r="B863" s="72" t="s">
        <v>1754</v>
      </c>
      <c r="C863" s="79"/>
      <c r="D863" s="74">
        <v>23.11</v>
      </c>
      <c r="E863" s="72" t="s">
        <v>391</v>
      </c>
      <c r="F863" s="75" t="s">
        <v>241</v>
      </c>
      <c r="G863" s="76">
        <v>101994</v>
      </c>
      <c r="H863" s="77">
        <v>21410</v>
      </c>
      <c r="I863" s="75" t="s">
        <v>1563</v>
      </c>
    </row>
    <row r="864" spans="1:9" ht="12.6" customHeight="1" x14ac:dyDescent="0.25">
      <c r="A864" s="71">
        <v>824</v>
      </c>
      <c r="B864" s="72" t="s">
        <v>1754</v>
      </c>
      <c r="C864" s="79"/>
      <c r="D864" s="74">
        <v>23.12</v>
      </c>
      <c r="E864" s="78" t="s">
        <v>2379</v>
      </c>
      <c r="F864" s="75" t="s">
        <v>241</v>
      </c>
      <c r="G864" s="76">
        <v>101994</v>
      </c>
      <c r="H864" s="77">
        <v>21410</v>
      </c>
      <c r="I864" s="75" t="s">
        <v>1563</v>
      </c>
    </row>
    <row r="865" spans="1:9" ht="12.6" customHeight="1" x14ac:dyDescent="0.25">
      <c r="A865" s="71">
        <v>825</v>
      </c>
      <c r="B865" s="72" t="s">
        <v>1755</v>
      </c>
      <c r="C865" s="75" t="s">
        <v>1217</v>
      </c>
      <c r="D865" s="74">
        <v>24.01</v>
      </c>
      <c r="E865" s="78" t="s">
        <v>2380</v>
      </c>
      <c r="F865" s="75" t="s">
        <v>5</v>
      </c>
      <c r="G865" s="76">
        <v>5538</v>
      </c>
      <c r="H865" s="77">
        <v>1508</v>
      </c>
      <c r="I865" s="75" t="s">
        <v>1564</v>
      </c>
    </row>
    <row r="866" spans="1:9" ht="12.6" customHeight="1" x14ac:dyDescent="0.25">
      <c r="A866" s="71">
        <v>826</v>
      </c>
      <c r="B866" s="72" t="s">
        <v>1755</v>
      </c>
      <c r="C866" s="75" t="s">
        <v>1218</v>
      </c>
      <c r="D866" s="74">
        <v>24.04</v>
      </c>
      <c r="E866" s="72" t="s">
        <v>392</v>
      </c>
      <c r="F866" s="75" t="s">
        <v>5</v>
      </c>
      <c r="G866" s="76">
        <v>6030</v>
      </c>
      <c r="H866" s="77">
        <v>1508</v>
      </c>
      <c r="I866" s="79" t="s">
        <v>2381</v>
      </c>
    </row>
    <row r="867" spans="1:9" ht="12.6" customHeight="1" x14ac:dyDescent="0.25">
      <c r="A867" s="71">
        <v>827</v>
      </c>
      <c r="B867" s="72" t="s">
        <v>1755</v>
      </c>
      <c r="C867" s="75" t="s">
        <v>1218</v>
      </c>
      <c r="D867" s="74">
        <v>24.06</v>
      </c>
      <c r="E867" s="72" t="s">
        <v>393</v>
      </c>
      <c r="F867" s="75" t="s">
        <v>5</v>
      </c>
      <c r="G867" s="76">
        <v>6365</v>
      </c>
      <c r="H867" s="77">
        <v>1508</v>
      </c>
      <c r="I867" s="79" t="s">
        <v>2381</v>
      </c>
    </row>
    <row r="868" spans="1:9" ht="12.6" customHeight="1" x14ac:dyDescent="0.25">
      <c r="A868" s="71">
        <v>828</v>
      </c>
      <c r="B868" s="72" t="s">
        <v>1755</v>
      </c>
      <c r="C868" s="75" t="s">
        <v>1219</v>
      </c>
      <c r="D868" s="74">
        <v>24.08</v>
      </c>
      <c r="E868" s="72" t="s">
        <v>394</v>
      </c>
      <c r="F868" s="75" t="s">
        <v>5</v>
      </c>
      <c r="G868" s="76">
        <v>6030</v>
      </c>
      <c r="H868" s="77">
        <v>1508</v>
      </c>
      <c r="I868" s="75" t="s">
        <v>1565</v>
      </c>
    </row>
    <row r="869" spans="1:9" ht="12.6" customHeight="1" x14ac:dyDescent="0.25">
      <c r="A869" s="71">
        <v>829</v>
      </c>
      <c r="B869" s="72" t="s">
        <v>1755</v>
      </c>
      <c r="C869" s="75" t="s">
        <v>1219</v>
      </c>
      <c r="D869" s="74">
        <v>24.1</v>
      </c>
      <c r="E869" s="72" t="s">
        <v>395</v>
      </c>
      <c r="F869" s="75" t="s">
        <v>5</v>
      </c>
      <c r="G869" s="76">
        <v>6365</v>
      </c>
      <c r="H869" s="77">
        <v>1508</v>
      </c>
      <c r="I869" s="75" t="s">
        <v>1565</v>
      </c>
    </row>
    <row r="870" spans="1:9" ht="12.6" customHeight="1" x14ac:dyDescent="0.25">
      <c r="A870" s="71">
        <v>830</v>
      </c>
      <c r="B870" s="72" t="s">
        <v>1755</v>
      </c>
      <c r="C870" s="75" t="s">
        <v>1220</v>
      </c>
      <c r="D870" s="74">
        <v>24.12</v>
      </c>
      <c r="E870" s="78" t="s">
        <v>2382</v>
      </c>
      <c r="F870" s="75" t="s">
        <v>5</v>
      </c>
      <c r="G870" s="76">
        <v>12167</v>
      </c>
      <c r="H870" s="77">
        <v>3992</v>
      </c>
      <c r="I870" s="79" t="s">
        <v>2383</v>
      </c>
    </row>
    <row r="871" spans="1:9" ht="12.6" customHeight="1" x14ac:dyDescent="0.25">
      <c r="A871" s="71">
        <v>831</v>
      </c>
      <c r="B871" s="72" t="s">
        <v>1755</v>
      </c>
      <c r="C871" s="75" t="s">
        <v>1221</v>
      </c>
      <c r="D871" s="74">
        <v>24.14</v>
      </c>
      <c r="E871" s="78" t="s">
        <v>2384</v>
      </c>
      <c r="F871" s="75" t="s">
        <v>5</v>
      </c>
      <c r="G871" s="76">
        <v>6030</v>
      </c>
      <c r="H871" s="77">
        <v>1659</v>
      </c>
      <c r="I871" s="75" t="s">
        <v>1566</v>
      </c>
    </row>
    <row r="872" spans="1:9" ht="12.6" customHeight="1" x14ac:dyDescent="0.25">
      <c r="A872" s="71">
        <v>832</v>
      </c>
      <c r="B872" s="72" t="s">
        <v>1755</v>
      </c>
      <c r="C872" s="75" t="s">
        <v>1221</v>
      </c>
      <c r="D872" s="74">
        <v>24.15</v>
      </c>
      <c r="E872" s="72" t="s">
        <v>396</v>
      </c>
      <c r="F872" s="75" t="s">
        <v>5</v>
      </c>
      <c r="G872" s="76">
        <v>6365</v>
      </c>
      <c r="H872" s="77">
        <v>1659</v>
      </c>
      <c r="I872" s="75" t="s">
        <v>1566</v>
      </c>
    </row>
    <row r="873" spans="1:9" ht="12.6" customHeight="1" x14ac:dyDescent="0.25">
      <c r="A873" s="71">
        <v>833</v>
      </c>
      <c r="B873" s="72" t="s">
        <v>1755</v>
      </c>
      <c r="C873" s="75" t="s">
        <v>1222</v>
      </c>
      <c r="D873" s="74">
        <v>24.16</v>
      </c>
      <c r="E873" s="72" t="s">
        <v>397</v>
      </c>
      <c r="F873" s="75" t="s">
        <v>5</v>
      </c>
      <c r="G873" s="76">
        <v>6030</v>
      </c>
      <c r="H873" s="77">
        <v>1659</v>
      </c>
      <c r="I873" s="75" t="s">
        <v>1567</v>
      </c>
    </row>
    <row r="874" spans="1:9" ht="12.6" customHeight="1" x14ac:dyDescent="0.25">
      <c r="A874" s="71">
        <v>834</v>
      </c>
      <c r="B874" s="72" t="s">
        <v>1756</v>
      </c>
      <c r="C874" s="75" t="s">
        <v>1223</v>
      </c>
      <c r="D874" s="74">
        <v>25.11</v>
      </c>
      <c r="E874" s="78" t="s">
        <v>2385</v>
      </c>
      <c r="F874" s="75" t="s">
        <v>5</v>
      </c>
      <c r="G874" s="76">
        <v>6666</v>
      </c>
      <c r="H874" s="77">
        <v>1987</v>
      </c>
      <c r="I874" s="79" t="s">
        <v>2386</v>
      </c>
    </row>
    <row r="875" spans="1:9" ht="12.6" customHeight="1" x14ac:dyDescent="0.25">
      <c r="A875" s="71">
        <v>835</v>
      </c>
      <c r="B875" s="72" t="s">
        <v>1756</v>
      </c>
      <c r="C875" s="75" t="s">
        <v>1223</v>
      </c>
      <c r="D875" s="74">
        <v>25.13</v>
      </c>
      <c r="E875" s="78" t="s">
        <v>2387</v>
      </c>
      <c r="F875" s="75" t="s">
        <v>5</v>
      </c>
      <c r="G875" s="76">
        <v>6836</v>
      </c>
      <c r="H875" s="77">
        <v>1987</v>
      </c>
      <c r="I875" s="79" t="s">
        <v>2386</v>
      </c>
    </row>
    <row r="876" spans="1:9" ht="12.6" customHeight="1" x14ac:dyDescent="0.25">
      <c r="A876" s="71">
        <v>836</v>
      </c>
      <c r="B876" s="72" t="s">
        <v>1756</v>
      </c>
      <c r="C876" s="75" t="s">
        <v>1223</v>
      </c>
      <c r="D876" s="74">
        <v>25.15</v>
      </c>
      <c r="E876" s="78" t="s">
        <v>2388</v>
      </c>
      <c r="F876" s="75" t="s">
        <v>5</v>
      </c>
      <c r="G876" s="76">
        <v>7006</v>
      </c>
      <c r="H876" s="77">
        <v>1987</v>
      </c>
      <c r="I876" s="79" t="s">
        <v>2386</v>
      </c>
    </row>
    <row r="877" spans="1:9" ht="12.6" customHeight="1" x14ac:dyDescent="0.25">
      <c r="A877" s="71">
        <v>837</v>
      </c>
      <c r="B877" s="72" t="s">
        <v>1756</v>
      </c>
      <c r="C877" s="75" t="s">
        <v>1223</v>
      </c>
      <c r="D877" s="74">
        <v>25.17</v>
      </c>
      <c r="E877" s="78" t="s">
        <v>2389</v>
      </c>
      <c r="F877" s="75" t="s">
        <v>5</v>
      </c>
      <c r="G877" s="76">
        <v>7091</v>
      </c>
      <c r="H877" s="77">
        <v>1987</v>
      </c>
      <c r="I877" s="79" t="s">
        <v>2386</v>
      </c>
    </row>
    <row r="878" spans="1:9" ht="12.6" customHeight="1" x14ac:dyDescent="0.25">
      <c r="A878" s="71">
        <v>838</v>
      </c>
      <c r="B878" s="72" t="s">
        <v>1756</v>
      </c>
      <c r="C878" s="75" t="s">
        <v>1223</v>
      </c>
      <c r="D878" s="74">
        <v>25.19</v>
      </c>
      <c r="E878" s="78" t="s">
        <v>2390</v>
      </c>
      <c r="F878" s="75" t="s">
        <v>5</v>
      </c>
      <c r="G878" s="76">
        <v>7311</v>
      </c>
      <c r="H878" s="77">
        <v>1987</v>
      </c>
      <c r="I878" s="79" t="s">
        <v>2386</v>
      </c>
    </row>
    <row r="879" spans="1:9" ht="12.6" customHeight="1" x14ac:dyDescent="0.25">
      <c r="A879" s="71">
        <v>839</v>
      </c>
      <c r="B879" s="72" t="s">
        <v>1756</v>
      </c>
      <c r="C879" s="75" t="s">
        <v>1224</v>
      </c>
      <c r="D879" s="74">
        <v>25.31</v>
      </c>
      <c r="E879" s="78" t="s">
        <v>2391</v>
      </c>
      <c r="F879" s="75" t="s">
        <v>5</v>
      </c>
      <c r="G879" s="76">
        <v>12987</v>
      </c>
      <c r="H879" s="77">
        <v>4962</v>
      </c>
      <c r="I879" s="79" t="s">
        <v>2392</v>
      </c>
    </row>
    <row r="880" spans="1:9" ht="12.6" customHeight="1" x14ac:dyDescent="0.25">
      <c r="A880" s="71">
        <v>840</v>
      </c>
      <c r="B880" s="72" t="s">
        <v>1756</v>
      </c>
      <c r="C880" s="75" t="s">
        <v>1224</v>
      </c>
      <c r="D880" s="74">
        <v>25.33</v>
      </c>
      <c r="E880" s="78" t="s">
        <v>2393</v>
      </c>
      <c r="F880" s="75" t="s">
        <v>5</v>
      </c>
      <c r="G880" s="76">
        <v>13157</v>
      </c>
      <c r="H880" s="77">
        <v>4962</v>
      </c>
      <c r="I880" s="79" t="s">
        <v>2394</v>
      </c>
    </row>
    <row r="881" spans="1:9" ht="12.6" customHeight="1" x14ac:dyDescent="0.25">
      <c r="A881" s="71">
        <v>841</v>
      </c>
      <c r="B881" s="72" t="s">
        <v>1756</v>
      </c>
      <c r="C881" s="75" t="s">
        <v>1224</v>
      </c>
      <c r="D881" s="74">
        <v>25.35</v>
      </c>
      <c r="E881" s="78" t="s">
        <v>2395</v>
      </c>
      <c r="F881" s="75" t="s">
        <v>5</v>
      </c>
      <c r="G881" s="76">
        <v>13326</v>
      </c>
      <c r="H881" s="77">
        <v>4962</v>
      </c>
      <c r="I881" s="79" t="s">
        <v>2392</v>
      </c>
    </row>
    <row r="882" spans="1:9" ht="12.6" customHeight="1" x14ac:dyDescent="0.25">
      <c r="A882" s="71">
        <v>842</v>
      </c>
      <c r="B882" s="72" t="s">
        <v>1756</v>
      </c>
      <c r="C882" s="75" t="s">
        <v>1224</v>
      </c>
      <c r="D882" s="74">
        <v>25.37</v>
      </c>
      <c r="E882" s="78" t="s">
        <v>2396</v>
      </c>
      <c r="F882" s="75" t="s">
        <v>5</v>
      </c>
      <c r="G882" s="76">
        <v>13411</v>
      </c>
      <c r="H882" s="77">
        <v>4962</v>
      </c>
      <c r="I882" s="79" t="s">
        <v>2392</v>
      </c>
    </row>
    <row r="883" spans="1:9" ht="12.6" customHeight="1" x14ac:dyDescent="0.25">
      <c r="A883" s="71">
        <v>843</v>
      </c>
      <c r="B883" s="72" t="s">
        <v>1756</v>
      </c>
      <c r="C883" s="75" t="s">
        <v>1224</v>
      </c>
      <c r="D883" s="74">
        <v>25.39</v>
      </c>
      <c r="E883" s="78" t="s">
        <v>2397</v>
      </c>
      <c r="F883" s="75" t="s">
        <v>5</v>
      </c>
      <c r="G883" s="76">
        <v>13496</v>
      </c>
      <c r="H883" s="77">
        <v>4962</v>
      </c>
      <c r="I883" s="79" t="s">
        <v>2392</v>
      </c>
    </row>
    <row r="884" spans="1:9" ht="12.6" customHeight="1" x14ac:dyDescent="0.25">
      <c r="A884" s="71">
        <v>844</v>
      </c>
      <c r="B884" s="72" t="s">
        <v>1756</v>
      </c>
      <c r="C884" s="75" t="s">
        <v>1225</v>
      </c>
      <c r="D884" s="74">
        <v>25.5</v>
      </c>
      <c r="E884" s="78" t="s">
        <v>2398</v>
      </c>
      <c r="F884" s="75" t="s">
        <v>5</v>
      </c>
      <c r="G884" s="76">
        <v>11483</v>
      </c>
      <c r="H884" s="77">
        <v>4777</v>
      </c>
      <c r="I884" s="79" t="s">
        <v>2399</v>
      </c>
    </row>
    <row r="885" spans="1:9" ht="12.6" customHeight="1" x14ac:dyDescent="0.25">
      <c r="A885" s="71">
        <v>845</v>
      </c>
      <c r="B885" s="72" t="s">
        <v>1756</v>
      </c>
      <c r="C885" s="75" t="s">
        <v>1225</v>
      </c>
      <c r="D885" s="74">
        <v>25.52</v>
      </c>
      <c r="E885" s="72" t="s">
        <v>398</v>
      </c>
      <c r="F885" s="75" t="s">
        <v>5</v>
      </c>
      <c r="G885" s="76">
        <v>11652</v>
      </c>
      <c r="H885" s="77">
        <v>4777</v>
      </c>
      <c r="I885" s="79" t="s">
        <v>2399</v>
      </c>
    </row>
    <row r="886" spans="1:9" ht="12.6" customHeight="1" x14ac:dyDescent="0.25">
      <c r="A886" s="71">
        <v>846</v>
      </c>
      <c r="B886" s="72" t="s">
        <v>1756</v>
      </c>
      <c r="C886" s="75" t="s">
        <v>1225</v>
      </c>
      <c r="D886" s="74">
        <v>25.54</v>
      </c>
      <c r="E886" s="78" t="s">
        <v>2400</v>
      </c>
      <c r="F886" s="75" t="s">
        <v>5</v>
      </c>
      <c r="G886" s="76">
        <v>11822</v>
      </c>
      <c r="H886" s="77">
        <v>4777</v>
      </c>
      <c r="I886" s="79" t="s">
        <v>2399</v>
      </c>
    </row>
    <row r="887" spans="1:9" ht="12.6" customHeight="1" x14ac:dyDescent="0.25">
      <c r="A887" s="71">
        <v>847</v>
      </c>
      <c r="B887" s="72" t="s">
        <v>1756</v>
      </c>
      <c r="C887" s="75" t="s">
        <v>1225</v>
      </c>
      <c r="D887" s="74">
        <v>25.56</v>
      </c>
      <c r="E887" s="78" t="s">
        <v>2401</v>
      </c>
      <c r="F887" s="75" t="s">
        <v>5</v>
      </c>
      <c r="G887" s="76">
        <v>11907</v>
      </c>
      <c r="H887" s="77">
        <v>4777</v>
      </c>
      <c r="I887" s="79" t="s">
        <v>2399</v>
      </c>
    </row>
    <row r="888" spans="1:9" ht="12.6" customHeight="1" x14ac:dyDescent="0.25">
      <c r="A888" s="71">
        <v>848</v>
      </c>
      <c r="B888" s="72" t="s">
        <v>1756</v>
      </c>
      <c r="C888" s="75" t="s">
        <v>1225</v>
      </c>
      <c r="D888" s="74">
        <v>25.58</v>
      </c>
      <c r="E888" s="78" t="s">
        <v>2402</v>
      </c>
      <c r="F888" s="75" t="s">
        <v>5</v>
      </c>
      <c r="G888" s="76">
        <v>12161</v>
      </c>
      <c r="H888" s="77">
        <v>4777</v>
      </c>
      <c r="I888" s="79" t="s">
        <v>2399</v>
      </c>
    </row>
    <row r="889" spans="1:9" ht="12.6" customHeight="1" x14ac:dyDescent="0.25">
      <c r="A889" s="71">
        <v>849</v>
      </c>
      <c r="B889" s="72" t="s">
        <v>1756</v>
      </c>
      <c r="C889" s="75" t="s">
        <v>1226</v>
      </c>
      <c r="D889" s="74">
        <v>25.7</v>
      </c>
      <c r="E889" s="72" t="s">
        <v>399</v>
      </c>
      <c r="F889" s="75" t="s">
        <v>5</v>
      </c>
      <c r="G889" s="76">
        <v>13943</v>
      </c>
      <c r="H889" s="77">
        <v>5627</v>
      </c>
      <c r="I889" s="79" t="s">
        <v>2403</v>
      </c>
    </row>
    <row r="890" spans="1:9" ht="12.6" customHeight="1" x14ac:dyDescent="0.25">
      <c r="A890" s="71">
        <v>850</v>
      </c>
      <c r="B890" s="72" t="s">
        <v>1756</v>
      </c>
      <c r="C890" s="75" t="s">
        <v>1226</v>
      </c>
      <c r="D890" s="74">
        <v>25.72</v>
      </c>
      <c r="E890" s="72" t="s">
        <v>400</v>
      </c>
      <c r="F890" s="75" t="s">
        <v>5</v>
      </c>
      <c r="G890" s="76">
        <v>14114</v>
      </c>
      <c r="H890" s="77">
        <v>5627</v>
      </c>
      <c r="I890" s="79" t="s">
        <v>2403</v>
      </c>
    </row>
    <row r="891" spans="1:9" ht="12.6" customHeight="1" x14ac:dyDescent="0.25">
      <c r="A891" s="71">
        <v>851</v>
      </c>
      <c r="B891" s="72" t="s">
        <v>1756</v>
      </c>
      <c r="C891" s="75" t="s">
        <v>1226</v>
      </c>
      <c r="D891" s="74">
        <v>25.74</v>
      </c>
      <c r="E891" s="72" t="s">
        <v>401</v>
      </c>
      <c r="F891" s="75" t="s">
        <v>5</v>
      </c>
      <c r="G891" s="76">
        <v>14285</v>
      </c>
      <c r="H891" s="77">
        <v>5627</v>
      </c>
      <c r="I891" s="79" t="s">
        <v>2403</v>
      </c>
    </row>
    <row r="892" spans="1:9" ht="12.6" customHeight="1" x14ac:dyDescent="0.25">
      <c r="A892" s="71">
        <v>852</v>
      </c>
      <c r="B892" s="72" t="s">
        <v>1756</v>
      </c>
      <c r="C892" s="75" t="s">
        <v>1226</v>
      </c>
      <c r="D892" s="74">
        <v>25.76</v>
      </c>
      <c r="E892" s="78" t="s">
        <v>2404</v>
      </c>
      <c r="F892" s="75" t="s">
        <v>5</v>
      </c>
      <c r="G892" s="76">
        <v>14371</v>
      </c>
      <c r="H892" s="77">
        <v>5627</v>
      </c>
      <c r="I892" s="79" t="s">
        <v>2403</v>
      </c>
    </row>
    <row r="893" spans="1:9" ht="12.6" customHeight="1" x14ac:dyDescent="0.25">
      <c r="A893" s="71">
        <v>853</v>
      </c>
      <c r="B893" s="72" t="s">
        <v>1756</v>
      </c>
      <c r="C893" s="75" t="s">
        <v>1226</v>
      </c>
      <c r="D893" s="74">
        <v>25.78</v>
      </c>
      <c r="E893" s="72" t="s">
        <v>402</v>
      </c>
      <c r="F893" s="75" t="s">
        <v>5</v>
      </c>
      <c r="G893" s="76">
        <v>14627</v>
      </c>
      <c r="H893" s="77">
        <v>5627</v>
      </c>
      <c r="I893" s="79" t="s">
        <v>2403</v>
      </c>
    </row>
    <row r="894" spans="1:9" ht="12.6" customHeight="1" x14ac:dyDescent="0.25">
      <c r="A894" s="71">
        <v>854</v>
      </c>
      <c r="B894" s="72" t="s">
        <v>1756</v>
      </c>
      <c r="C894" s="75" t="s">
        <v>1227</v>
      </c>
      <c r="D894" s="74">
        <v>26.05</v>
      </c>
      <c r="E894" s="78" t="s">
        <v>2405</v>
      </c>
      <c r="F894" s="75" t="s">
        <v>5</v>
      </c>
      <c r="G894" s="76">
        <v>13111</v>
      </c>
      <c r="H894" s="77">
        <v>5627</v>
      </c>
      <c r="I894" s="79" t="s">
        <v>2406</v>
      </c>
    </row>
    <row r="895" spans="1:9" ht="12.6" customHeight="1" x14ac:dyDescent="0.25">
      <c r="A895" s="71">
        <v>855</v>
      </c>
      <c r="B895" s="72" t="s">
        <v>1756</v>
      </c>
      <c r="C895" s="75" t="s">
        <v>1227</v>
      </c>
      <c r="D895" s="74">
        <v>26.07</v>
      </c>
      <c r="E895" s="78" t="s">
        <v>2407</v>
      </c>
      <c r="F895" s="75" t="s">
        <v>5</v>
      </c>
      <c r="G895" s="76">
        <v>13283</v>
      </c>
      <c r="H895" s="77">
        <v>5627</v>
      </c>
      <c r="I895" s="79" t="s">
        <v>2406</v>
      </c>
    </row>
    <row r="896" spans="1:9" ht="12.6" customHeight="1" x14ac:dyDescent="0.25">
      <c r="A896" s="71">
        <v>856</v>
      </c>
      <c r="B896" s="72" t="s">
        <v>1756</v>
      </c>
      <c r="C896" s="75" t="s">
        <v>1228</v>
      </c>
      <c r="D896" s="74">
        <v>26.09</v>
      </c>
      <c r="E896" s="72" t="s">
        <v>403</v>
      </c>
      <c r="F896" s="75" t="s">
        <v>5</v>
      </c>
      <c r="G896" s="76">
        <v>13111</v>
      </c>
      <c r="H896" s="77">
        <v>5627</v>
      </c>
      <c r="I896" s="79" t="s">
        <v>2408</v>
      </c>
    </row>
    <row r="897" spans="1:9" ht="12.6" customHeight="1" x14ac:dyDescent="0.25">
      <c r="A897" s="71">
        <v>857</v>
      </c>
      <c r="B897" s="72" t="s">
        <v>1756</v>
      </c>
      <c r="C897" s="75" t="s">
        <v>1228</v>
      </c>
      <c r="D897" s="74">
        <v>26.11</v>
      </c>
      <c r="E897" s="72" t="s">
        <v>404</v>
      </c>
      <c r="F897" s="75" t="s">
        <v>5</v>
      </c>
      <c r="G897" s="76">
        <v>13283</v>
      </c>
      <c r="H897" s="77">
        <v>5627</v>
      </c>
      <c r="I897" s="79" t="s">
        <v>2408</v>
      </c>
    </row>
    <row r="898" spans="1:9" ht="12.6" customHeight="1" x14ac:dyDescent="0.25">
      <c r="A898" s="71">
        <v>858</v>
      </c>
      <c r="B898" s="72" t="s">
        <v>1756</v>
      </c>
      <c r="C898" s="75" t="s">
        <v>1229</v>
      </c>
      <c r="D898" s="74">
        <v>26.17</v>
      </c>
      <c r="E898" s="72" t="s">
        <v>405</v>
      </c>
      <c r="F898" s="75" t="s">
        <v>5</v>
      </c>
      <c r="G898" s="76">
        <v>14692</v>
      </c>
      <c r="H898" s="77">
        <v>6917</v>
      </c>
      <c r="I898" s="75" t="s">
        <v>1568</v>
      </c>
    </row>
    <row r="899" spans="1:9" ht="12.6" customHeight="1" x14ac:dyDescent="0.25">
      <c r="A899" s="71">
        <v>859</v>
      </c>
      <c r="B899" s="72" t="s">
        <v>1756</v>
      </c>
      <c r="C899" s="75" t="s">
        <v>1229</v>
      </c>
      <c r="D899" s="74">
        <v>26.19</v>
      </c>
      <c r="E899" s="72" t="s">
        <v>406</v>
      </c>
      <c r="F899" s="75" t="s">
        <v>5</v>
      </c>
      <c r="G899" s="76">
        <v>14863</v>
      </c>
      <c r="H899" s="77">
        <v>6917</v>
      </c>
      <c r="I899" s="75" t="s">
        <v>1568</v>
      </c>
    </row>
    <row r="900" spans="1:9" ht="12.6" customHeight="1" x14ac:dyDescent="0.25">
      <c r="A900" s="71">
        <v>860</v>
      </c>
      <c r="B900" s="72" t="s">
        <v>1756</v>
      </c>
      <c r="C900" s="75" t="s">
        <v>1230</v>
      </c>
      <c r="D900" s="74">
        <v>26.23</v>
      </c>
      <c r="E900" s="72" t="s">
        <v>407</v>
      </c>
      <c r="F900" s="75" t="s">
        <v>5</v>
      </c>
      <c r="G900" s="76">
        <v>6800</v>
      </c>
      <c r="H900" s="77">
        <v>2068</v>
      </c>
      <c r="I900" s="79" t="s">
        <v>2409</v>
      </c>
    </row>
    <row r="901" spans="1:9" ht="12.6" customHeight="1" x14ac:dyDescent="0.25">
      <c r="A901" s="71">
        <v>861</v>
      </c>
      <c r="B901" s="72" t="s">
        <v>1756</v>
      </c>
      <c r="C901" s="75" t="s">
        <v>1231</v>
      </c>
      <c r="D901" s="74">
        <v>26.25</v>
      </c>
      <c r="E901" s="78" t="s">
        <v>2410</v>
      </c>
      <c r="F901" s="75" t="s">
        <v>5</v>
      </c>
      <c r="G901" s="76">
        <v>13137</v>
      </c>
      <c r="H901" s="77">
        <v>5652</v>
      </c>
      <c r="I901" s="79" t="s">
        <v>2411</v>
      </c>
    </row>
    <row r="902" spans="1:9" ht="12.6" customHeight="1" x14ac:dyDescent="0.25">
      <c r="A902" s="71">
        <v>862</v>
      </c>
      <c r="B902" s="72" t="s">
        <v>1756</v>
      </c>
      <c r="C902" s="75" t="s">
        <v>1231</v>
      </c>
      <c r="D902" s="74">
        <v>26.26</v>
      </c>
      <c r="E902" s="78" t="s">
        <v>2412</v>
      </c>
      <c r="F902" s="75" t="s">
        <v>5</v>
      </c>
      <c r="G902" s="76">
        <v>13360</v>
      </c>
      <c r="H902" s="77">
        <v>5652</v>
      </c>
      <c r="I902" s="79" t="s">
        <v>2411</v>
      </c>
    </row>
    <row r="903" spans="1:9" ht="12.6" customHeight="1" x14ac:dyDescent="0.25">
      <c r="A903" s="71">
        <v>863</v>
      </c>
      <c r="B903" s="72" t="s">
        <v>1756</v>
      </c>
      <c r="C903" s="75" t="s">
        <v>1232</v>
      </c>
      <c r="D903" s="74">
        <v>26.27</v>
      </c>
      <c r="E903" s="78" t="s">
        <v>2413</v>
      </c>
      <c r="F903" s="75" t="s">
        <v>5</v>
      </c>
      <c r="G903" s="76">
        <v>12048</v>
      </c>
      <c r="H903" s="77">
        <v>4563</v>
      </c>
      <c r="I903" s="79" t="s">
        <v>2414</v>
      </c>
    </row>
    <row r="904" spans="1:9" ht="12.6" customHeight="1" x14ac:dyDescent="0.25">
      <c r="A904" s="71">
        <v>864</v>
      </c>
      <c r="B904" s="72" t="s">
        <v>1756</v>
      </c>
      <c r="C904" s="75" t="s">
        <v>1232</v>
      </c>
      <c r="D904" s="74">
        <v>26.28</v>
      </c>
      <c r="E904" s="78" t="s">
        <v>2415</v>
      </c>
      <c r="F904" s="75" t="s">
        <v>5</v>
      </c>
      <c r="G904" s="76">
        <v>12219</v>
      </c>
      <c r="H904" s="77">
        <v>4563</v>
      </c>
      <c r="I904" s="79" t="s">
        <v>2416</v>
      </c>
    </row>
    <row r="905" spans="1:9" ht="12.6" customHeight="1" x14ac:dyDescent="0.25">
      <c r="A905" s="71">
        <v>865</v>
      </c>
      <c r="B905" s="72" t="s">
        <v>1756</v>
      </c>
      <c r="C905" s="75" t="s">
        <v>1233</v>
      </c>
      <c r="D905" s="74">
        <v>26.29</v>
      </c>
      <c r="E905" s="72" t="s">
        <v>408</v>
      </c>
      <c r="F905" s="75" t="s">
        <v>5</v>
      </c>
      <c r="G905" s="76">
        <v>13290</v>
      </c>
      <c r="H905" s="77">
        <v>5060</v>
      </c>
      <c r="I905" s="79" t="s">
        <v>2417</v>
      </c>
    </row>
    <row r="906" spans="1:9" ht="12.6" customHeight="1" x14ac:dyDescent="0.25">
      <c r="A906" s="71">
        <v>866</v>
      </c>
      <c r="B906" s="72" t="s">
        <v>1756</v>
      </c>
      <c r="C906" s="75" t="s">
        <v>1233</v>
      </c>
      <c r="D906" s="74">
        <v>26.3</v>
      </c>
      <c r="E906" s="72" t="s">
        <v>409</v>
      </c>
      <c r="F906" s="75" t="s">
        <v>5</v>
      </c>
      <c r="G906" s="76">
        <v>13461</v>
      </c>
      <c r="H906" s="77">
        <v>5060</v>
      </c>
      <c r="I906" s="79" t="s">
        <v>2417</v>
      </c>
    </row>
    <row r="907" spans="1:9" ht="12.6" customHeight="1" x14ac:dyDescent="0.25">
      <c r="A907" s="71">
        <v>867</v>
      </c>
      <c r="B907" s="72" t="s">
        <v>1756</v>
      </c>
      <c r="C907" s="75" t="s">
        <v>1234</v>
      </c>
      <c r="D907" s="74">
        <v>26.31</v>
      </c>
      <c r="E907" s="78" t="s">
        <v>2418</v>
      </c>
      <c r="F907" s="75" t="s">
        <v>5</v>
      </c>
      <c r="G907" s="76">
        <v>17214</v>
      </c>
      <c r="H907" s="77">
        <v>7667</v>
      </c>
      <c r="I907" s="79" t="s">
        <v>2419</v>
      </c>
    </row>
    <row r="908" spans="1:9" ht="12.6" customHeight="1" x14ac:dyDescent="0.25">
      <c r="A908" s="71">
        <v>868</v>
      </c>
      <c r="B908" s="72" t="s">
        <v>1756</v>
      </c>
      <c r="C908" s="75" t="s">
        <v>1234</v>
      </c>
      <c r="D908" s="74">
        <v>26.32</v>
      </c>
      <c r="E908" s="78" t="s">
        <v>2420</v>
      </c>
      <c r="F908" s="75" t="s">
        <v>5</v>
      </c>
      <c r="G908" s="76">
        <v>17429</v>
      </c>
      <c r="H908" s="77">
        <v>7667</v>
      </c>
      <c r="I908" s="79" t="s">
        <v>2419</v>
      </c>
    </row>
    <row r="909" spans="1:9" ht="12.6" customHeight="1" x14ac:dyDescent="0.25">
      <c r="A909" s="71">
        <v>869</v>
      </c>
      <c r="B909" s="72" t="s">
        <v>1756</v>
      </c>
      <c r="C909" s="75" t="s">
        <v>1235</v>
      </c>
      <c r="D909" s="74">
        <v>26.33</v>
      </c>
      <c r="E909" s="78" t="s">
        <v>2421</v>
      </c>
      <c r="F909" s="75" t="s">
        <v>241</v>
      </c>
      <c r="G909" s="76">
        <v>71778</v>
      </c>
      <c r="H909" s="77">
        <v>11037</v>
      </c>
      <c r="I909" s="75" t="s">
        <v>1569</v>
      </c>
    </row>
    <row r="910" spans="1:9" ht="12.6" customHeight="1" x14ac:dyDescent="0.25">
      <c r="A910" s="71">
        <v>870</v>
      </c>
      <c r="B910" s="72" t="s">
        <v>1756</v>
      </c>
      <c r="C910" s="75" t="s">
        <v>1235</v>
      </c>
      <c r="D910" s="74">
        <v>26.34</v>
      </c>
      <c r="E910" s="78" t="s">
        <v>2422</v>
      </c>
      <c r="F910" s="75" t="s">
        <v>241</v>
      </c>
      <c r="G910" s="76">
        <v>83326</v>
      </c>
      <c r="H910" s="77">
        <v>11037</v>
      </c>
      <c r="I910" s="75" t="s">
        <v>1569</v>
      </c>
    </row>
    <row r="911" spans="1:9" ht="12.6" customHeight="1" x14ac:dyDescent="0.25">
      <c r="A911" s="71">
        <v>871</v>
      </c>
      <c r="B911" s="72" t="s">
        <v>1756</v>
      </c>
      <c r="C911" s="79"/>
      <c r="D911" s="74">
        <v>26.36</v>
      </c>
      <c r="E911" s="72" t="s">
        <v>410</v>
      </c>
      <c r="F911" s="75" t="s">
        <v>241</v>
      </c>
      <c r="G911" s="76">
        <v>10122</v>
      </c>
      <c r="H911" s="77">
        <v>6077</v>
      </c>
      <c r="I911" s="75" t="s">
        <v>1547</v>
      </c>
    </row>
    <row r="912" spans="1:9" ht="12.6" customHeight="1" x14ac:dyDescent="0.25">
      <c r="A912" s="71">
        <v>872</v>
      </c>
      <c r="B912" s="72" t="s">
        <v>1756</v>
      </c>
      <c r="C912" s="79" t="s">
        <v>2423</v>
      </c>
      <c r="D912" s="74">
        <v>26.37</v>
      </c>
      <c r="E912" s="78" t="s">
        <v>2424</v>
      </c>
      <c r="F912" s="75" t="s">
        <v>241</v>
      </c>
      <c r="G912" s="76">
        <v>19328</v>
      </c>
      <c r="H912" s="77">
        <v>970</v>
      </c>
      <c r="I912" s="75" t="s">
        <v>1547</v>
      </c>
    </row>
    <row r="913" spans="1:9" ht="12.6" customHeight="1" x14ac:dyDescent="0.25">
      <c r="A913" s="71">
        <v>873</v>
      </c>
      <c r="B913" s="72" t="s">
        <v>1756</v>
      </c>
      <c r="C913" s="75" t="s">
        <v>1236</v>
      </c>
      <c r="D913" s="74">
        <v>26.38</v>
      </c>
      <c r="E913" s="78" t="s">
        <v>2425</v>
      </c>
      <c r="F913" s="75" t="s">
        <v>241</v>
      </c>
      <c r="G913" s="76">
        <v>15420</v>
      </c>
      <c r="H913" s="77">
        <v>970</v>
      </c>
      <c r="I913" s="75" t="s">
        <v>1547</v>
      </c>
    </row>
    <row r="914" spans="1:9" ht="12.6" customHeight="1" x14ac:dyDescent="0.25">
      <c r="A914" s="71">
        <v>874</v>
      </c>
      <c r="B914" s="72" t="s">
        <v>1756</v>
      </c>
      <c r="C914" s="75" t="s">
        <v>1236</v>
      </c>
      <c r="D914" s="74">
        <v>26.39</v>
      </c>
      <c r="E914" s="78" t="s">
        <v>2426</v>
      </c>
      <c r="F914" s="75" t="s">
        <v>241</v>
      </c>
      <c r="G914" s="76">
        <v>13305</v>
      </c>
      <c r="H914" s="77">
        <v>970</v>
      </c>
      <c r="I914" s="75" t="s">
        <v>1547</v>
      </c>
    </row>
    <row r="915" spans="1:9" ht="12.6" customHeight="1" x14ac:dyDescent="0.25">
      <c r="A915" s="71">
        <v>875</v>
      </c>
      <c r="B915" s="72" t="s">
        <v>1756</v>
      </c>
      <c r="C915" s="75" t="s">
        <v>1236</v>
      </c>
      <c r="D915" s="74">
        <v>26.4</v>
      </c>
      <c r="E915" s="78" t="s">
        <v>2427</v>
      </c>
      <c r="F915" s="75" t="s">
        <v>241</v>
      </c>
      <c r="G915" s="76">
        <v>10385</v>
      </c>
      <c r="H915" s="77">
        <v>970</v>
      </c>
      <c r="I915" s="75" t="s">
        <v>1547</v>
      </c>
    </row>
    <row r="916" spans="1:9" ht="12.6" customHeight="1" x14ac:dyDescent="0.25">
      <c r="A916" s="71">
        <v>876</v>
      </c>
      <c r="B916" s="72" t="s">
        <v>1756</v>
      </c>
      <c r="C916" s="75" t="s">
        <v>1236</v>
      </c>
      <c r="D916" s="74">
        <v>26.41</v>
      </c>
      <c r="E916" s="78" t="s">
        <v>2428</v>
      </c>
      <c r="F916" s="75" t="s">
        <v>241</v>
      </c>
      <c r="G916" s="76">
        <v>8638</v>
      </c>
      <c r="H916" s="77">
        <v>970</v>
      </c>
      <c r="I916" s="75" t="s">
        <v>1547</v>
      </c>
    </row>
    <row r="917" spans="1:9" ht="12.6" customHeight="1" x14ac:dyDescent="0.25">
      <c r="A917" s="71">
        <v>877</v>
      </c>
      <c r="B917" s="72" t="s">
        <v>1756</v>
      </c>
      <c r="C917" s="75" t="s">
        <v>1236</v>
      </c>
      <c r="D917" s="74">
        <v>26.42</v>
      </c>
      <c r="E917" s="78" t="s">
        <v>2429</v>
      </c>
      <c r="F917" s="75" t="s">
        <v>241</v>
      </c>
      <c r="G917" s="76">
        <v>7258</v>
      </c>
      <c r="H917" s="77">
        <v>970</v>
      </c>
      <c r="I917" s="75" t="s">
        <v>1547</v>
      </c>
    </row>
    <row r="918" spans="1:9" ht="12.6" customHeight="1" x14ac:dyDescent="0.25">
      <c r="A918" s="71">
        <v>878</v>
      </c>
      <c r="B918" s="72" t="s">
        <v>1756</v>
      </c>
      <c r="C918" s="75" t="s">
        <v>1236</v>
      </c>
      <c r="D918" s="74">
        <v>26.44</v>
      </c>
      <c r="E918" s="78" t="s">
        <v>2430</v>
      </c>
      <c r="F918" s="75" t="s">
        <v>241</v>
      </c>
      <c r="G918" s="76">
        <v>5994</v>
      </c>
      <c r="H918" s="77">
        <v>970</v>
      </c>
      <c r="I918" s="75" t="s">
        <v>1547</v>
      </c>
    </row>
    <row r="919" spans="1:9" ht="12.6" customHeight="1" x14ac:dyDescent="0.25">
      <c r="A919" s="71">
        <v>879</v>
      </c>
      <c r="B919" s="72" t="s">
        <v>1756</v>
      </c>
      <c r="C919" s="75" t="s">
        <v>1237</v>
      </c>
      <c r="D919" s="74">
        <v>26.46</v>
      </c>
      <c r="E919" s="78" t="s">
        <v>2431</v>
      </c>
      <c r="F919" s="75" t="s">
        <v>17</v>
      </c>
      <c r="G919" s="76">
        <v>858</v>
      </c>
      <c r="H919" s="77">
        <v>149</v>
      </c>
      <c r="I919" s="75" t="s">
        <v>1570</v>
      </c>
    </row>
    <row r="920" spans="1:9" ht="12.6" customHeight="1" x14ac:dyDescent="0.25">
      <c r="A920" s="71">
        <v>880</v>
      </c>
      <c r="B920" s="72" t="s">
        <v>1756</v>
      </c>
      <c r="C920" s="75" t="s">
        <v>1237</v>
      </c>
      <c r="D920" s="74">
        <v>26.47</v>
      </c>
      <c r="E920" s="78" t="s">
        <v>2432</v>
      </c>
      <c r="F920" s="75" t="s">
        <v>17</v>
      </c>
      <c r="G920" s="76">
        <v>1143</v>
      </c>
      <c r="H920" s="77">
        <v>149</v>
      </c>
      <c r="I920" s="75" t="s">
        <v>1571</v>
      </c>
    </row>
    <row r="921" spans="1:9" ht="12.6" customHeight="1" x14ac:dyDescent="0.25">
      <c r="A921" s="71">
        <v>881</v>
      </c>
      <c r="B921" s="72" t="s">
        <v>1756</v>
      </c>
      <c r="C921" s="75" t="s">
        <v>1238</v>
      </c>
      <c r="D921" s="74">
        <v>26.58</v>
      </c>
      <c r="E921" s="72" t="s">
        <v>411</v>
      </c>
      <c r="F921" s="75" t="s">
        <v>5</v>
      </c>
      <c r="G921" s="76">
        <v>14208</v>
      </c>
      <c r="H921" s="77">
        <v>6723</v>
      </c>
      <c r="I921" s="79" t="s">
        <v>2433</v>
      </c>
    </row>
    <row r="922" spans="1:9" ht="12.6" customHeight="1" x14ac:dyDescent="0.25">
      <c r="A922" s="71">
        <v>882</v>
      </c>
      <c r="B922" s="72" t="s">
        <v>1756</v>
      </c>
      <c r="C922" s="75" t="s">
        <v>1238</v>
      </c>
      <c r="D922" s="74">
        <v>26.6</v>
      </c>
      <c r="E922" s="72" t="s">
        <v>412</v>
      </c>
      <c r="F922" s="75" t="s">
        <v>5</v>
      </c>
      <c r="G922" s="76">
        <v>14379</v>
      </c>
      <c r="H922" s="77">
        <v>6723</v>
      </c>
      <c r="I922" s="79" t="s">
        <v>2433</v>
      </c>
    </row>
    <row r="923" spans="1:9" ht="12.6" customHeight="1" x14ac:dyDescent="0.25">
      <c r="A923" s="71">
        <v>883</v>
      </c>
      <c r="B923" s="72" t="s">
        <v>1756</v>
      </c>
      <c r="C923" s="75" t="s">
        <v>1238</v>
      </c>
      <c r="D923" s="74">
        <v>26.62</v>
      </c>
      <c r="E923" s="72" t="s">
        <v>413</v>
      </c>
      <c r="F923" s="75" t="s">
        <v>5</v>
      </c>
      <c r="G923" s="76">
        <v>14550</v>
      </c>
      <c r="H923" s="77">
        <v>6723</v>
      </c>
      <c r="I923" s="79" t="s">
        <v>2433</v>
      </c>
    </row>
    <row r="924" spans="1:9" ht="12.6" customHeight="1" x14ac:dyDescent="0.25">
      <c r="A924" s="71">
        <v>884</v>
      </c>
      <c r="B924" s="72" t="s">
        <v>1756</v>
      </c>
      <c r="C924" s="75" t="s">
        <v>1239</v>
      </c>
      <c r="D924" s="74">
        <v>26.64</v>
      </c>
      <c r="E924" s="72" t="s">
        <v>414</v>
      </c>
      <c r="F924" s="75" t="s">
        <v>5</v>
      </c>
      <c r="G924" s="76">
        <v>14632</v>
      </c>
      <c r="H924" s="77">
        <v>6723</v>
      </c>
      <c r="I924" s="79" t="s">
        <v>2381</v>
      </c>
    </row>
    <row r="925" spans="1:9" ht="12.6" customHeight="1" x14ac:dyDescent="0.25">
      <c r="A925" s="71">
        <v>885</v>
      </c>
      <c r="B925" s="72" t="s">
        <v>1756</v>
      </c>
      <c r="C925" s="75" t="s">
        <v>1238</v>
      </c>
      <c r="D925" s="74">
        <v>26.66</v>
      </c>
      <c r="E925" s="72" t="s">
        <v>415</v>
      </c>
      <c r="F925" s="75" t="s">
        <v>5</v>
      </c>
      <c r="G925" s="76">
        <v>14892</v>
      </c>
      <c r="H925" s="77">
        <v>6723</v>
      </c>
      <c r="I925" s="75" t="s">
        <v>1565</v>
      </c>
    </row>
    <row r="926" spans="1:9" ht="12.6" customHeight="1" x14ac:dyDescent="0.25">
      <c r="A926" s="71">
        <v>886</v>
      </c>
      <c r="B926" s="72" t="s">
        <v>1756</v>
      </c>
      <c r="C926" s="75" t="s">
        <v>1239</v>
      </c>
      <c r="D926" s="74">
        <v>26.68</v>
      </c>
      <c r="E926" s="78" t="s">
        <v>2434</v>
      </c>
      <c r="F926" s="75" t="s">
        <v>3</v>
      </c>
      <c r="G926" s="76">
        <v>395</v>
      </c>
      <c r="H926" s="77">
        <v>28</v>
      </c>
      <c r="I926" s="75" t="s">
        <v>1473</v>
      </c>
    </row>
    <row r="927" spans="1:9" ht="12.6" customHeight="1" x14ac:dyDescent="0.25">
      <c r="A927" s="71">
        <v>887</v>
      </c>
      <c r="B927" s="72" t="s">
        <v>1757</v>
      </c>
      <c r="C927" s="75" t="s">
        <v>1240</v>
      </c>
      <c r="D927" s="74">
        <v>27.01</v>
      </c>
      <c r="E927" s="72" t="s">
        <v>416</v>
      </c>
      <c r="F927" s="75" t="s">
        <v>5</v>
      </c>
      <c r="G927" s="76">
        <v>7343</v>
      </c>
      <c r="H927" s="77">
        <v>1499</v>
      </c>
      <c r="I927" s="79" t="s">
        <v>2435</v>
      </c>
    </row>
    <row r="928" spans="1:9" ht="12.6" customHeight="1" x14ac:dyDescent="0.25">
      <c r="A928" s="71">
        <v>888</v>
      </c>
      <c r="B928" s="72" t="s">
        <v>1757</v>
      </c>
      <c r="C928" s="75" t="s">
        <v>1241</v>
      </c>
      <c r="D928" s="74">
        <v>27.02</v>
      </c>
      <c r="E928" s="78" t="s">
        <v>2436</v>
      </c>
      <c r="F928" s="75" t="s">
        <v>5</v>
      </c>
      <c r="G928" s="76">
        <v>7224</v>
      </c>
      <c r="H928" s="77">
        <v>1641</v>
      </c>
      <c r="I928" s="75" t="s">
        <v>1572</v>
      </c>
    </row>
    <row r="929" spans="1:9" ht="12.6" customHeight="1" x14ac:dyDescent="0.25">
      <c r="A929" s="71">
        <v>889</v>
      </c>
      <c r="B929" s="72" t="s">
        <v>1757</v>
      </c>
      <c r="C929" s="75" t="s">
        <v>1242</v>
      </c>
      <c r="D929" s="74">
        <v>27.03</v>
      </c>
      <c r="E929" s="78" t="s">
        <v>2437</v>
      </c>
      <c r="F929" s="75" t="s">
        <v>5</v>
      </c>
      <c r="G929" s="76">
        <v>7116</v>
      </c>
      <c r="H929" s="77">
        <v>1273</v>
      </c>
      <c r="I929" s="75" t="s">
        <v>1573</v>
      </c>
    </row>
    <row r="930" spans="1:9" ht="12.6" customHeight="1" x14ac:dyDescent="0.25">
      <c r="A930" s="71">
        <v>890</v>
      </c>
      <c r="B930" s="72" t="s">
        <v>1757</v>
      </c>
      <c r="C930" s="75" t="s">
        <v>1243</v>
      </c>
      <c r="D930" s="74">
        <v>27.05</v>
      </c>
      <c r="E930" s="78" t="s">
        <v>2438</v>
      </c>
      <c r="F930" s="75" t="s">
        <v>5</v>
      </c>
      <c r="G930" s="76">
        <v>7570</v>
      </c>
      <c r="H930" s="77">
        <v>1609</v>
      </c>
      <c r="I930" s="75" t="s">
        <v>1574</v>
      </c>
    </row>
    <row r="931" spans="1:9" ht="12.6" customHeight="1" x14ac:dyDescent="0.25">
      <c r="A931" s="71">
        <v>891</v>
      </c>
      <c r="B931" s="72" t="s">
        <v>1757</v>
      </c>
      <c r="C931" s="75" t="s">
        <v>1244</v>
      </c>
      <c r="D931" s="74">
        <v>27.06</v>
      </c>
      <c r="E931" s="78" t="s">
        <v>2439</v>
      </c>
      <c r="F931" s="75" t="s">
        <v>17</v>
      </c>
      <c r="G931" s="76">
        <v>1023</v>
      </c>
      <c r="H931" s="77">
        <v>192</v>
      </c>
      <c r="I931" s="75" t="s">
        <v>1575</v>
      </c>
    </row>
    <row r="932" spans="1:9" ht="12.6" customHeight="1" x14ac:dyDescent="0.25">
      <c r="A932" s="71">
        <v>892</v>
      </c>
      <c r="B932" s="72" t="s">
        <v>1757</v>
      </c>
      <c r="C932" s="75" t="s">
        <v>1245</v>
      </c>
      <c r="D932" s="74">
        <v>27.07</v>
      </c>
      <c r="E932" s="78" t="s">
        <v>2440</v>
      </c>
      <c r="F932" s="75" t="s">
        <v>17</v>
      </c>
      <c r="G932" s="76">
        <v>741</v>
      </c>
      <c r="H932" s="77">
        <v>167</v>
      </c>
      <c r="I932" s="75" t="s">
        <v>1576</v>
      </c>
    </row>
    <row r="933" spans="1:9" ht="12.6" customHeight="1" x14ac:dyDescent="0.25">
      <c r="A933" s="71">
        <v>893</v>
      </c>
      <c r="B933" s="72" t="s">
        <v>1757</v>
      </c>
      <c r="C933" s="75" t="s">
        <v>1246</v>
      </c>
      <c r="D933" s="74">
        <v>27.08</v>
      </c>
      <c r="E933" s="78" t="s">
        <v>2441</v>
      </c>
      <c r="F933" s="75" t="s">
        <v>5</v>
      </c>
      <c r="G933" s="76">
        <v>8721</v>
      </c>
      <c r="H933" s="77">
        <v>2552</v>
      </c>
      <c r="I933" s="75" t="s">
        <v>1577</v>
      </c>
    </row>
    <row r="934" spans="1:9" ht="12.6" customHeight="1" x14ac:dyDescent="0.25">
      <c r="A934" s="71">
        <v>894</v>
      </c>
      <c r="B934" s="72" t="s">
        <v>1757</v>
      </c>
      <c r="C934" s="75" t="s">
        <v>1246</v>
      </c>
      <c r="D934" s="74">
        <v>27.09</v>
      </c>
      <c r="E934" s="78" t="s">
        <v>2442</v>
      </c>
      <c r="F934" s="75" t="s">
        <v>5</v>
      </c>
      <c r="G934" s="76">
        <v>10320</v>
      </c>
      <c r="H934" s="77">
        <v>2744</v>
      </c>
      <c r="I934" s="75" t="s">
        <v>1578</v>
      </c>
    </row>
    <row r="935" spans="1:9" ht="12.6" customHeight="1" x14ac:dyDescent="0.25">
      <c r="A935" s="71">
        <v>895</v>
      </c>
      <c r="B935" s="72" t="s">
        <v>1757</v>
      </c>
      <c r="C935" s="75" t="s">
        <v>1247</v>
      </c>
      <c r="D935" s="74">
        <v>27.1</v>
      </c>
      <c r="E935" s="78" t="s">
        <v>2443</v>
      </c>
      <c r="F935" s="75" t="s">
        <v>5</v>
      </c>
      <c r="G935" s="76">
        <v>8025</v>
      </c>
      <c r="H935" s="77">
        <v>1856</v>
      </c>
      <c r="I935" s="79" t="s">
        <v>2444</v>
      </c>
    </row>
    <row r="936" spans="1:9" ht="12.6" customHeight="1" x14ac:dyDescent="0.25">
      <c r="A936" s="71">
        <v>896</v>
      </c>
      <c r="B936" s="72" t="s">
        <v>1757</v>
      </c>
      <c r="C936" s="75" t="s">
        <v>1247</v>
      </c>
      <c r="D936" s="74">
        <v>27.11</v>
      </c>
      <c r="E936" s="78" t="s">
        <v>2445</v>
      </c>
      <c r="F936" s="75" t="s">
        <v>5</v>
      </c>
      <c r="G936" s="76">
        <v>9599</v>
      </c>
      <c r="H936" s="77">
        <v>2024</v>
      </c>
      <c r="I936" s="79" t="s">
        <v>2446</v>
      </c>
    </row>
    <row r="937" spans="1:9" ht="12.6" customHeight="1" x14ac:dyDescent="0.25">
      <c r="A937" s="71">
        <v>897</v>
      </c>
      <c r="B937" s="72" t="s">
        <v>1757</v>
      </c>
      <c r="C937" s="75" t="s">
        <v>1248</v>
      </c>
      <c r="D937" s="74">
        <v>27.12</v>
      </c>
      <c r="E937" s="72" t="s">
        <v>417</v>
      </c>
      <c r="F937" s="75" t="s">
        <v>5</v>
      </c>
      <c r="G937" s="76">
        <v>6762</v>
      </c>
      <c r="H937" s="77">
        <v>1499</v>
      </c>
      <c r="I937" s="79" t="s">
        <v>2447</v>
      </c>
    </row>
    <row r="938" spans="1:9" ht="12.6" customHeight="1" x14ac:dyDescent="0.25">
      <c r="A938" s="71">
        <v>898</v>
      </c>
      <c r="B938" s="72" t="s">
        <v>1757</v>
      </c>
      <c r="C938" s="75" t="s">
        <v>1248</v>
      </c>
      <c r="D938" s="74">
        <v>27.13</v>
      </c>
      <c r="E938" s="72" t="s">
        <v>418</v>
      </c>
      <c r="F938" s="75" t="s">
        <v>5</v>
      </c>
      <c r="G938" s="76">
        <v>6978</v>
      </c>
      <c r="H938" s="77">
        <v>1609</v>
      </c>
      <c r="I938" s="79" t="s">
        <v>2448</v>
      </c>
    </row>
    <row r="939" spans="1:9" ht="12.6" customHeight="1" x14ac:dyDescent="0.25">
      <c r="A939" s="71">
        <v>899</v>
      </c>
      <c r="B939" s="72" t="s">
        <v>1757</v>
      </c>
      <c r="C939" s="75" t="s">
        <v>1248</v>
      </c>
      <c r="D939" s="74">
        <v>27.14</v>
      </c>
      <c r="E939" s="78" t="s">
        <v>2449</v>
      </c>
      <c r="F939" s="75" t="s">
        <v>17</v>
      </c>
      <c r="G939" s="76">
        <v>952</v>
      </c>
      <c r="H939" s="77">
        <v>192</v>
      </c>
      <c r="I939" s="75" t="s">
        <v>1579</v>
      </c>
    </row>
    <row r="940" spans="1:9" ht="12.6" customHeight="1" x14ac:dyDescent="0.25">
      <c r="A940" s="71">
        <v>900</v>
      </c>
      <c r="B940" s="72" t="s">
        <v>1757</v>
      </c>
      <c r="C940" s="75" t="s">
        <v>1248</v>
      </c>
      <c r="D940" s="74">
        <v>27.15</v>
      </c>
      <c r="E940" s="72" t="s">
        <v>419</v>
      </c>
      <c r="F940" s="75" t="s">
        <v>5</v>
      </c>
      <c r="G940" s="76">
        <v>7045</v>
      </c>
      <c r="H940" s="77">
        <v>1962</v>
      </c>
      <c r="I940" s="75" t="s">
        <v>1580</v>
      </c>
    </row>
    <row r="941" spans="1:9" ht="12.6" customHeight="1" x14ac:dyDescent="0.25">
      <c r="A941" s="71">
        <v>901</v>
      </c>
      <c r="B941" s="72" t="s">
        <v>1757</v>
      </c>
      <c r="C941" s="75" t="s">
        <v>1248</v>
      </c>
      <c r="D941" s="74">
        <v>27.16</v>
      </c>
      <c r="E941" s="78" t="s">
        <v>2450</v>
      </c>
      <c r="F941" s="75" t="s">
        <v>17</v>
      </c>
      <c r="G941" s="76">
        <v>984</v>
      </c>
      <c r="H941" s="77">
        <v>162</v>
      </c>
      <c r="I941" s="75" t="s">
        <v>1580</v>
      </c>
    </row>
    <row r="942" spans="1:9" ht="12.6" customHeight="1" x14ac:dyDescent="0.25">
      <c r="A942" s="71">
        <v>902</v>
      </c>
      <c r="B942" s="72" t="s">
        <v>1758</v>
      </c>
      <c r="C942" s="75" t="s">
        <v>1249</v>
      </c>
      <c r="D942" s="74">
        <v>28.01</v>
      </c>
      <c r="E942" s="72" t="s">
        <v>420</v>
      </c>
      <c r="F942" s="75" t="s">
        <v>5</v>
      </c>
      <c r="G942" s="76">
        <v>4757</v>
      </c>
      <c r="H942" s="77">
        <v>2370</v>
      </c>
      <c r="I942" s="75" t="s">
        <v>1581</v>
      </c>
    </row>
    <row r="943" spans="1:9" ht="12.6" customHeight="1" x14ac:dyDescent="0.25">
      <c r="A943" s="71">
        <v>903</v>
      </c>
      <c r="B943" s="72" t="s">
        <v>1758</v>
      </c>
      <c r="C943" s="75" t="s">
        <v>1250</v>
      </c>
      <c r="D943" s="74">
        <v>28.02</v>
      </c>
      <c r="E943" s="72" t="s">
        <v>421</v>
      </c>
      <c r="F943" s="75" t="s">
        <v>5</v>
      </c>
      <c r="G943" s="76">
        <v>4881</v>
      </c>
      <c r="H943" s="77">
        <v>2370</v>
      </c>
      <c r="I943" s="75" t="s">
        <v>1582</v>
      </c>
    </row>
    <row r="944" spans="1:9" ht="12.6" customHeight="1" x14ac:dyDescent="0.25">
      <c r="A944" s="71">
        <v>904</v>
      </c>
      <c r="B944" s="72" t="s">
        <v>1758</v>
      </c>
      <c r="C944" s="75" t="s">
        <v>1251</v>
      </c>
      <c r="D944" s="74">
        <v>28.03</v>
      </c>
      <c r="E944" s="78" t="s">
        <v>2451</v>
      </c>
      <c r="F944" s="75" t="s">
        <v>5</v>
      </c>
      <c r="G944" s="76">
        <v>5134</v>
      </c>
      <c r="H944" s="77">
        <v>1995</v>
      </c>
      <c r="I944" s="75" t="s">
        <v>1583</v>
      </c>
    </row>
    <row r="945" spans="1:9" ht="12.6" customHeight="1" x14ac:dyDescent="0.25">
      <c r="A945" s="71">
        <v>905</v>
      </c>
      <c r="B945" s="72" t="s">
        <v>1758</v>
      </c>
      <c r="C945" s="75" t="s">
        <v>1252</v>
      </c>
      <c r="D945" s="74">
        <v>28.04</v>
      </c>
      <c r="E945" s="78" t="s">
        <v>2452</v>
      </c>
      <c r="F945" s="75" t="s">
        <v>5</v>
      </c>
      <c r="G945" s="76">
        <v>5238</v>
      </c>
      <c r="H945" s="77">
        <v>2851</v>
      </c>
      <c r="I945" s="75" t="s">
        <v>1584</v>
      </c>
    </row>
    <row r="946" spans="1:9" ht="12.6" customHeight="1" x14ac:dyDescent="0.25">
      <c r="A946" s="71">
        <v>906</v>
      </c>
      <c r="B946" s="72" t="s">
        <v>1758</v>
      </c>
      <c r="C946" s="75" t="s">
        <v>1253</v>
      </c>
      <c r="D946" s="74">
        <v>28.05</v>
      </c>
      <c r="E946" s="78" t="s">
        <v>2453</v>
      </c>
      <c r="F946" s="75" t="s">
        <v>5</v>
      </c>
      <c r="G946" s="76">
        <v>4486</v>
      </c>
      <c r="H946" s="77">
        <v>2441</v>
      </c>
      <c r="I946" s="75" t="s">
        <v>1585</v>
      </c>
    </row>
    <row r="947" spans="1:9" ht="12.6" customHeight="1" x14ac:dyDescent="0.25">
      <c r="A947" s="71">
        <v>907</v>
      </c>
      <c r="B947" s="72" t="s">
        <v>1758</v>
      </c>
      <c r="C947" s="75" t="s">
        <v>1254</v>
      </c>
      <c r="D947" s="74">
        <v>28.06</v>
      </c>
      <c r="E947" s="72" t="s">
        <v>422</v>
      </c>
      <c r="F947" s="75" t="s">
        <v>5</v>
      </c>
      <c r="G947" s="76">
        <v>5132</v>
      </c>
      <c r="H947" s="77">
        <v>2717</v>
      </c>
      <c r="I947" s="75" t="s">
        <v>1586</v>
      </c>
    </row>
    <row r="948" spans="1:9" ht="12.6" customHeight="1" x14ac:dyDescent="0.25">
      <c r="A948" s="71">
        <v>908</v>
      </c>
      <c r="B948" s="72" t="s">
        <v>1758</v>
      </c>
      <c r="C948" s="75" t="s">
        <v>1255</v>
      </c>
      <c r="D948" s="74">
        <v>28.07</v>
      </c>
      <c r="E948" s="78" t="s">
        <v>2454</v>
      </c>
      <c r="F948" s="75" t="s">
        <v>5</v>
      </c>
      <c r="G948" s="76">
        <v>5623</v>
      </c>
      <c r="H948" s="77">
        <v>3208</v>
      </c>
      <c r="I948" s="75" t="s">
        <v>1587</v>
      </c>
    </row>
    <row r="949" spans="1:9" ht="12.6" customHeight="1" x14ac:dyDescent="0.25">
      <c r="A949" s="71">
        <v>909</v>
      </c>
      <c r="B949" s="72" t="s">
        <v>1758</v>
      </c>
      <c r="C949" s="75" t="s">
        <v>1256</v>
      </c>
      <c r="D949" s="74">
        <v>28.08</v>
      </c>
      <c r="E949" s="78" t="s">
        <v>2455</v>
      </c>
      <c r="F949" s="75" t="s">
        <v>5</v>
      </c>
      <c r="G949" s="76">
        <v>5951</v>
      </c>
      <c r="H949" s="77">
        <v>3512</v>
      </c>
      <c r="I949" s="75" t="s">
        <v>1588</v>
      </c>
    </row>
    <row r="950" spans="1:9" ht="12.6" customHeight="1" x14ac:dyDescent="0.25">
      <c r="A950" s="71">
        <v>910</v>
      </c>
      <c r="B950" s="72" t="s">
        <v>1758</v>
      </c>
      <c r="C950" s="75" t="s">
        <v>1257</v>
      </c>
      <c r="D950" s="74">
        <v>28.09</v>
      </c>
      <c r="E950" s="78" t="s">
        <v>2456</v>
      </c>
      <c r="F950" s="75" t="s">
        <v>5</v>
      </c>
      <c r="G950" s="76">
        <v>10709</v>
      </c>
      <c r="H950" s="77">
        <v>3034</v>
      </c>
      <c r="I950" s="75" t="s">
        <v>1589</v>
      </c>
    </row>
    <row r="951" spans="1:9" ht="12.6" customHeight="1" x14ac:dyDescent="0.25">
      <c r="A951" s="71">
        <v>911</v>
      </c>
      <c r="B951" s="72" t="s">
        <v>1758</v>
      </c>
      <c r="C951" s="75" t="s">
        <v>1258</v>
      </c>
      <c r="D951" s="74">
        <v>28.1</v>
      </c>
      <c r="E951" s="72" t="s">
        <v>423</v>
      </c>
      <c r="F951" s="75" t="s">
        <v>5</v>
      </c>
      <c r="G951" s="76">
        <v>11272</v>
      </c>
      <c r="H951" s="77">
        <v>3520</v>
      </c>
      <c r="I951" s="75" t="s">
        <v>1590</v>
      </c>
    </row>
    <row r="952" spans="1:9" ht="12.6" customHeight="1" x14ac:dyDescent="0.25">
      <c r="A952" s="71">
        <v>912</v>
      </c>
      <c r="B952" s="72" t="s">
        <v>1758</v>
      </c>
      <c r="C952" s="75" t="s">
        <v>1259</v>
      </c>
      <c r="D952" s="74">
        <v>28.11</v>
      </c>
      <c r="E952" s="78" t="s">
        <v>2457</v>
      </c>
      <c r="F952" s="75" t="s">
        <v>5</v>
      </c>
      <c r="G952" s="76">
        <v>11392</v>
      </c>
      <c r="H952" s="77">
        <v>3717</v>
      </c>
      <c r="I952" s="75" t="s">
        <v>1591</v>
      </c>
    </row>
    <row r="953" spans="1:9" ht="12.6" customHeight="1" x14ac:dyDescent="0.25">
      <c r="A953" s="71">
        <v>913</v>
      </c>
      <c r="B953" s="72" t="s">
        <v>1758</v>
      </c>
      <c r="C953" s="75" t="s">
        <v>1260</v>
      </c>
      <c r="D953" s="74">
        <v>28.12</v>
      </c>
      <c r="E953" s="78" t="s">
        <v>2458</v>
      </c>
      <c r="F953" s="75" t="s">
        <v>5</v>
      </c>
      <c r="G953" s="76">
        <v>12175</v>
      </c>
      <c r="H953" s="77">
        <v>4116</v>
      </c>
      <c r="I953" s="75" t="s">
        <v>1592</v>
      </c>
    </row>
    <row r="954" spans="1:9" ht="12.6" customHeight="1" x14ac:dyDescent="0.25">
      <c r="A954" s="71">
        <v>914</v>
      </c>
      <c r="B954" s="72" t="s">
        <v>1758</v>
      </c>
      <c r="C954" s="75" t="s">
        <v>1261</v>
      </c>
      <c r="D954" s="74">
        <v>28.13</v>
      </c>
      <c r="E954" s="78" t="s">
        <v>2459</v>
      </c>
      <c r="F954" s="75" t="s">
        <v>5</v>
      </c>
      <c r="G954" s="76">
        <v>11500</v>
      </c>
      <c r="H954" s="77">
        <v>5456</v>
      </c>
      <c r="I954" s="75" t="s">
        <v>1593</v>
      </c>
    </row>
    <row r="955" spans="1:9" ht="12.6" customHeight="1" x14ac:dyDescent="0.25">
      <c r="A955" s="71">
        <v>915</v>
      </c>
      <c r="B955" s="72" t="s">
        <v>1759</v>
      </c>
      <c r="C955" s="75" t="s">
        <v>1262</v>
      </c>
      <c r="D955" s="74">
        <v>29.01</v>
      </c>
      <c r="E955" s="78" t="s">
        <v>2460</v>
      </c>
      <c r="F955" s="75" t="s">
        <v>17</v>
      </c>
      <c r="G955" s="76">
        <v>1166</v>
      </c>
      <c r="H955" s="77">
        <v>526</v>
      </c>
      <c r="I955" s="75" t="s">
        <v>1594</v>
      </c>
    </row>
    <row r="956" spans="1:9" ht="12.6" customHeight="1" x14ac:dyDescent="0.25">
      <c r="A956" s="71">
        <v>916</v>
      </c>
      <c r="B956" s="72" t="s">
        <v>1759</v>
      </c>
      <c r="C956" s="75" t="s">
        <v>1262</v>
      </c>
      <c r="D956" s="74">
        <v>29.02</v>
      </c>
      <c r="E956" s="78" t="s">
        <v>2461</v>
      </c>
      <c r="F956" s="75" t="s">
        <v>17</v>
      </c>
      <c r="G956" s="76">
        <v>1264</v>
      </c>
      <c r="H956" s="77">
        <v>548</v>
      </c>
      <c r="I956" s="75" t="s">
        <v>1594</v>
      </c>
    </row>
    <row r="957" spans="1:9" ht="12.6" customHeight="1" x14ac:dyDescent="0.25">
      <c r="A957" s="71">
        <v>917</v>
      </c>
      <c r="B957" s="72" t="s">
        <v>1759</v>
      </c>
      <c r="C957" s="75" t="s">
        <v>1263</v>
      </c>
      <c r="D957" s="74">
        <v>29.03</v>
      </c>
      <c r="E957" s="72" t="s">
        <v>424</v>
      </c>
      <c r="F957" s="75" t="s">
        <v>5</v>
      </c>
      <c r="G957" s="76">
        <v>7257</v>
      </c>
      <c r="H957" s="77">
        <v>1357</v>
      </c>
      <c r="I957" s="75" t="s">
        <v>1595</v>
      </c>
    </row>
    <row r="958" spans="1:9" ht="12.6" customHeight="1" x14ac:dyDescent="0.25">
      <c r="A958" s="71">
        <v>918</v>
      </c>
      <c r="B958" s="72" t="s">
        <v>1759</v>
      </c>
      <c r="C958" s="75" t="s">
        <v>1263</v>
      </c>
      <c r="D958" s="74">
        <v>29.04</v>
      </c>
      <c r="E958" s="72" t="s">
        <v>425</v>
      </c>
      <c r="F958" s="75" t="s">
        <v>5</v>
      </c>
      <c r="G958" s="76">
        <v>7518</v>
      </c>
      <c r="H958" s="77">
        <v>1499</v>
      </c>
      <c r="I958" s="75" t="s">
        <v>1595</v>
      </c>
    </row>
    <row r="959" spans="1:9" ht="12.6" customHeight="1" x14ac:dyDescent="0.25">
      <c r="A959" s="71">
        <v>919</v>
      </c>
      <c r="B959" s="72" t="s">
        <v>1759</v>
      </c>
      <c r="C959" s="75" t="s">
        <v>1263</v>
      </c>
      <c r="D959" s="74">
        <v>29.05</v>
      </c>
      <c r="E959" s="78" t="s">
        <v>2462</v>
      </c>
      <c r="F959" s="75" t="s">
        <v>5</v>
      </c>
      <c r="G959" s="76">
        <v>7596</v>
      </c>
      <c r="H959" s="77">
        <v>1578</v>
      </c>
      <c r="I959" s="75" t="s">
        <v>1595</v>
      </c>
    </row>
    <row r="960" spans="1:9" ht="12.6" customHeight="1" x14ac:dyDescent="0.25">
      <c r="A960" s="71">
        <v>920</v>
      </c>
      <c r="B960" s="72" t="s">
        <v>1759</v>
      </c>
      <c r="C960" s="75" t="s">
        <v>1263</v>
      </c>
      <c r="D960" s="74">
        <v>29.06</v>
      </c>
      <c r="E960" s="72" t="s">
        <v>426</v>
      </c>
      <c r="F960" s="75" t="s">
        <v>17</v>
      </c>
      <c r="G960" s="76">
        <v>947</v>
      </c>
      <c r="H960" s="77">
        <v>192</v>
      </c>
      <c r="I960" s="75" t="s">
        <v>1595</v>
      </c>
    </row>
    <row r="961" spans="1:9" ht="12.6" customHeight="1" x14ac:dyDescent="0.25">
      <c r="A961" s="71">
        <v>921</v>
      </c>
      <c r="B961" s="72" t="s">
        <v>1759</v>
      </c>
      <c r="C961" s="75" t="s">
        <v>1263</v>
      </c>
      <c r="D961" s="74">
        <v>29.11</v>
      </c>
      <c r="E961" s="72" t="s">
        <v>427</v>
      </c>
      <c r="F961" s="75" t="s">
        <v>17</v>
      </c>
      <c r="G961" s="76">
        <v>1385</v>
      </c>
      <c r="H961" s="77">
        <v>532</v>
      </c>
      <c r="I961" s="75" t="s">
        <v>1596</v>
      </c>
    </row>
    <row r="962" spans="1:9" ht="12.6" customHeight="1" x14ac:dyDescent="0.25">
      <c r="A962" s="71">
        <v>922</v>
      </c>
      <c r="B962" s="72" t="s">
        <v>1759</v>
      </c>
      <c r="C962" s="75" t="s">
        <v>1263</v>
      </c>
      <c r="D962" s="74">
        <v>29.12</v>
      </c>
      <c r="E962" s="72" t="s">
        <v>428</v>
      </c>
      <c r="F962" s="75" t="s">
        <v>17</v>
      </c>
      <c r="G962" s="76">
        <v>1543</v>
      </c>
      <c r="H962" s="77">
        <v>608</v>
      </c>
      <c r="I962" s="75" t="s">
        <v>1595</v>
      </c>
    </row>
    <row r="963" spans="1:9" ht="12.6" customHeight="1" x14ac:dyDescent="0.25">
      <c r="A963" s="71">
        <v>923</v>
      </c>
      <c r="B963" s="72" t="s">
        <v>1759</v>
      </c>
      <c r="C963" s="75" t="s">
        <v>1263</v>
      </c>
      <c r="D963" s="74">
        <v>29.13</v>
      </c>
      <c r="E963" s="72" t="s">
        <v>429</v>
      </c>
      <c r="F963" s="75" t="s">
        <v>17</v>
      </c>
      <c r="G963" s="76">
        <v>2540</v>
      </c>
      <c r="H963" s="77">
        <v>684</v>
      </c>
      <c r="I963" s="75" t="s">
        <v>1595</v>
      </c>
    </row>
    <row r="964" spans="1:9" ht="12.6" customHeight="1" x14ac:dyDescent="0.25">
      <c r="A964" s="71">
        <v>924</v>
      </c>
      <c r="B964" s="72" t="s">
        <v>1760</v>
      </c>
      <c r="C964" s="75" t="s">
        <v>1264</v>
      </c>
      <c r="D964" s="74">
        <v>30.01</v>
      </c>
      <c r="E964" s="78" t="s">
        <v>2463</v>
      </c>
      <c r="F964" s="75" t="s">
        <v>17</v>
      </c>
      <c r="G964" s="76">
        <v>3757</v>
      </c>
      <c r="H964" s="77">
        <v>1072</v>
      </c>
      <c r="I964" s="75" t="s">
        <v>1597</v>
      </c>
    </row>
    <row r="965" spans="1:9" ht="12.6" customHeight="1" x14ac:dyDescent="0.25">
      <c r="A965" s="71">
        <v>925</v>
      </c>
      <c r="B965" s="72" t="s">
        <v>1760</v>
      </c>
      <c r="C965" s="75" t="s">
        <v>1264</v>
      </c>
      <c r="D965" s="74">
        <v>30.02</v>
      </c>
      <c r="E965" s="78" t="s">
        <v>2464</v>
      </c>
      <c r="F965" s="75" t="s">
        <v>17</v>
      </c>
      <c r="G965" s="76">
        <v>4442</v>
      </c>
      <c r="H965" s="77">
        <v>1099</v>
      </c>
      <c r="I965" s="75" t="s">
        <v>1597</v>
      </c>
    </row>
    <row r="966" spans="1:9" ht="12.6" customHeight="1" x14ac:dyDescent="0.25">
      <c r="A966" s="71">
        <v>926</v>
      </c>
      <c r="B966" s="72" t="s">
        <v>1760</v>
      </c>
      <c r="C966" s="75" t="s">
        <v>1264</v>
      </c>
      <c r="D966" s="74">
        <v>30.03</v>
      </c>
      <c r="E966" s="78" t="s">
        <v>2465</v>
      </c>
      <c r="F966" s="75" t="s">
        <v>17</v>
      </c>
      <c r="G966" s="76">
        <v>4586</v>
      </c>
      <c r="H966" s="77">
        <v>1083</v>
      </c>
      <c r="I966" s="75" t="s">
        <v>1597</v>
      </c>
    </row>
    <row r="967" spans="1:9" ht="12.6" customHeight="1" x14ac:dyDescent="0.25">
      <c r="A967" s="71">
        <v>927</v>
      </c>
      <c r="B967" s="72" t="s">
        <v>1760</v>
      </c>
      <c r="C967" s="75" t="s">
        <v>1264</v>
      </c>
      <c r="D967" s="74">
        <v>30.04</v>
      </c>
      <c r="E967" s="78" t="s">
        <v>2466</v>
      </c>
      <c r="F967" s="75" t="s">
        <v>17</v>
      </c>
      <c r="G967" s="76">
        <v>4480</v>
      </c>
      <c r="H967" s="77">
        <v>994</v>
      </c>
      <c r="I967" s="75" t="s">
        <v>1597</v>
      </c>
    </row>
    <row r="968" spans="1:9" ht="12.6" customHeight="1" x14ac:dyDescent="0.25">
      <c r="A968" s="71">
        <v>928</v>
      </c>
      <c r="B968" s="72" t="s">
        <v>1760</v>
      </c>
      <c r="C968" s="75" t="s">
        <v>1265</v>
      </c>
      <c r="D968" s="74">
        <v>30.05</v>
      </c>
      <c r="E968" s="78" t="s">
        <v>2467</v>
      </c>
      <c r="F968" s="75" t="s">
        <v>17</v>
      </c>
      <c r="G968" s="76">
        <v>5482</v>
      </c>
      <c r="H968" s="77">
        <v>1775</v>
      </c>
      <c r="I968" s="75" t="s">
        <v>1598</v>
      </c>
    </row>
    <row r="969" spans="1:9" ht="12.6" customHeight="1" x14ac:dyDescent="0.25">
      <c r="A969" s="71">
        <v>929</v>
      </c>
      <c r="B969" s="72" t="s">
        <v>1760</v>
      </c>
      <c r="C969" s="75" t="s">
        <v>1266</v>
      </c>
      <c r="D969" s="74">
        <v>30.06</v>
      </c>
      <c r="E969" s="78" t="s">
        <v>2468</v>
      </c>
      <c r="F969" s="75" t="s">
        <v>17</v>
      </c>
      <c r="G969" s="76">
        <v>5807</v>
      </c>
      <c r="H969" s="77">
        <v>1775</v>
      </c>
      <c r="I969" s="75" t="s">
        <v>1599</v>
      </c>
    </row>
    <row r="970" spans="1:9" ht="12.6" customHeight="1" x14ac:dyDescent="0.25">
      <c r="A970" s="71">
        <v>930</v>
      </c>
      <c r="B970" s="72" t="s">
        <v>1760</v>
      </c>
      <c r="C970" s="75" t="s">
        <v>1267</v>
      </c>
      <c r="D970" s="74">
        <v>30.07</v>
      </c>
      <c r="E970" s="78" t="s">
        <v>2469</v>
      </c>
      <c r="F970" s="75" t="s">
        <v>17</v>
      </c>
      <c r="G970" s="76">
        <v>5345</v>
      </c>
      <c r="H970" s="77">
        <v>703</v>
      </c>
      <c r="I970" s="75" t="s">
        <v>1600</v>
      </c>
    </row>
    <row r="971" spans="1:9" ht="12.6" customHeight="1" x14ac:dyDescent="0.25">
      <c r="A971" s="71">
        <v>931</v>
      </c>
      <c r="B971" s="72" t="s">
        <v>1760</v>
      </c>
      <c r="C971" s="75" t="s">
        <v>1268</v>
      </c>
      <c r="D971" s="74">
        <v>30.08</v>
      </c>
      <c r="E971" s="78" t="s">
        <v>2470</v>
      </c>
      <c r="F971" s="75" t="s">
        <v>17</v>
      </c>
      <c r="G971" s="76">
        <v>5321</v>
      </c>
      <c r="H971" s="77">
        <v>703</v>
      </c>
      <c r="I971" s="75" t="s">
        <v>1601</v>
      </c>
    </row>
    <row r="972" spans="1:9" ht="12.6" customHeight="1" x14ac:dyDescent="0.25">
      <c r="A972" s="71">
        <v>932</v>
      </c>
      <c r="B972" s="72" t="s">
        <v>1760</v>
      </c>
      <c r="C972" s="75" t="s">
        <v>1269</v>
      </c>
      <c r="D972" s="74">
        <v>30.09</v>
      </c>
      <c r="E972" s="78" t="s">
        <v>2471</v>
      </c>
      <c r="F972" s="75" t="s">
        <v>16</v>
      </c>
      <c r="G972" s="76">
        <v>2190</v>
      </c>
      <c r="H972" s="77">
        <v>244</v>
      </c>
      <c r="I972" s="75" t="s">
        <v>1473</v>
      </c>
    </row>
    <row r="973" spans="1:9" ht="12.6" customHeight="1" x14ac:dyDescent="0.25">
      <c r="A973" s="71">
        <v>933</v>
      </c>
      <c r="B973" s="72" t="s">
        <v>1760</v>
      </c>
      <c r="C973" s="75" t="s">
        <v>1269</v>
      </c>
      <c r="D973" s="74">
        <v>30.1</v>
      </c>
      <c r="E973" s="72" t="s">
        <v>430</v>
      </c>
      <c r="F973" s="75" t="s">
        <v>16</v>
      </c>
      <c r="G973" s="76">
        <v>2142</v>
      </c>
      <c r="H973" s="77">
        <v>183</v>
      </c>
      <c r="I973" s="75" t="s">
        <v>1473</v>
      </c>
    </row>
    <row r="974" spans="1:9" ht="12.6" customHeight="1" x14ac:dyDescent="0.25">
      <c r="A974" s="71">
        <v>934</v>
      </c>
      <c r="B974" s="72" t="s">
        <v>1760</v>
      </c>
      <c r="C974" s="73"/>
      <c r="D974" s="74">
        <v>30.11</v>
      </c>
      <c r="E974" s="72" t="s">
        <v>431</v>
      </c>
      <c r="F974" s="75" t="s">
        <v>17</v>
      </c>
      <c r="G974" s="76">
        <v>1435</v>
      </c>
      <c r="H974" s="77">
        <v>176</v>
      </c>
      <c r="I974" s="79" t="s">
        <v>2472</v>
      </c>
    </row>
    <row r="975" spans="1:9" ht="12.6" customHeight="1" x14ac:dyDescent="0.25">
      <c r="A975" s="71">
        <v>935</v>
      </c>
      <c r="B975" s="72" t="s">
        <v>1761</v>
      </c>
      <c r="C975" s="75" t="s">
        <v>1270</v>
      </c>
      <c r="D975" s="74">
        <v>31.01</v>
      </c>
      <c r="E975" s="78" t="s">
        <v>2473</v>
      </c>
      <c r="F975" s="75" t="s">
        <v>17</v>
      </c>
      <c r="G975" s="76">
        <v>404</v>
      </c>
      <c r="H975" s="77">
        <v>92</v>
      </c>
      <c r="I975" s="79" t="s">
        <v>2474</v>
      </c>
    </row>
    <row r="976" spans="1:9" ht="12.6" customHeight="1" x14ac:dyDescent="0.25">
      <c r="A976" s="71">
        <v>936</v>
      </c>
      <c r="B976" s="72" t="s">
        <v>1761</v>
      </c>
      <c r="C976" s="75" t="s">
        <v>1271</v>
      </c>
      <c r="D976" s="74">
        <v>31.02</v>
      </c>
      <c r="E976" s="78" t="s">
        <v>2475</v>
      </c>
      <c r="F976" s="75" t="s">
        <v>17</v>
      </c>
      <c r="G976" s="76">
        <v>122</v>
      </c>
      <c r="H976" s="77">
        <v>14</v>
      </c>
      <c r="I976" s="79" t="s">
        <v>2476</v>
      </c>
    </row>
    <row r="977" spans="1:9" ht="12.6" customHeight="1" x14ac:dyDescent="0.25">
      <c r="A977" s="71">
        <v>937</v>
      </c>
      <c r="B977" s="72" t="s">
        <v>1761</v>
      </c>
      <c r="C977" s="75" t="s">
        <v>1272</v>
      </c>
      <c r="D977" s="74">
        <v>31.03</v>
      </c>
      <c r="E977" s="78" t="s">
        <v>2477</v>
      </c>
      <c r="F977" s="75" t="s">
        <v>432</v>
      </c>
      <c r="G977" s="76">
        <v>36</v>
      </c>
      <c r="H977" s="77">
        <v>14</v>
      </c>
      <c r="I977" s="75" t="s">
        <v>1496</v>
      </c>
    </row>
    <row r="978" spans="1:9" ht="12.6" customHeight="1" x14ac:dyDescent="0.25">
      <c r="A978" s="71">
        <v>938</v>
      </c>
      <c r="B978" s="72" t="s">
        <v>1761</v>
      </c>
      <c r="C978" s="75" t="s">
        <v>1272</v>
      </c>
      <c r="D978" s="74">
        <v>31.04</v>
      </c>
      <c r="E978" s="72" t="s">
        <v>433</v>
      </c>
      <c r="F978" s="75" t="s">
        <v>17</v>
      </c>
      <c r="G978" s="76">
        <v>1080</v>
      </c>
      <c r="H978" s="77">
        <v>571</v>
      </c>
      <c r="I978" s="75" t="s">
        <v>1496</v>
      </c>
    </row>
    <row r="979" spans="1:9" ht="12.6" customHeight="1" x14ac:dyDescent="0.25">
      <c r="A979" s="71">
        <v>939</v>
      </c>
      <c r="B979" s="72" t="s">
        <v>1761</v>
      </c>
      <c r="C979" s="75" t="s">
        <v>1272</v>
      </c>
      <c r="D979" s="74">
        <v>31.05</v>
      </c>
      <c r="E979" s="78" t="s">
        <v>2478</v>
      </c>
      <c r="F979" s="75" t="s">
        <v>17</v>
      </c>
      <c r="G979" s="76">
        <v>401</v>
      </c>
      <c r="H979" s="77">
        <v>198</v>
      </c>
      <c r="I979" s="75" t="s">
        <v>1496</v>
      </c>
    </row>
    <row r="980" spans="1:9" ht="12.6" customHeight="1" x14ac:dyDescent="0.25">
      <c r="A980" s="71">
        <v>940</v>
      </c>
      <c r="B980" s="72" t="s">
        <v>1761</v>
      </c>
      <c r="C980" s="75" t="s">
        <v>1272</v>
      </c>
      <c r="D980" s="74">
        <v>31.06</v>
      </c>
      <c r="E980" s="72" t="s">
        <v>434</v>
      </c>
      <c r="F980" s="75" t="s">
        <v>17</v>
      </c>
      <c r="G980" s="76">
        <v>363</v>
      </c>
      <c r="H980" s="77">
        <v>225</v>
      </c>
      <c r="I980" s="75" t="s">
        <v>1496</v>
      </c>
    </row>
    <row r="981" spans="1:9" ht="12.6" customHeight="1" x14ac:dyDescent="0.25">
      <c r="A981" s="71">
        <v>941</v>
      </c>
      <c r="B981" s="72" t="s">
        <v>1761</v>
      </c>
      <c r="C981" s="75" t="s">
        <v>1272</v>
      </c>
      <c r="D981" s="74">
        <v>31.07</v>
      </c>
      <c r="E981" s="78" t="s">
        <v>2479</v>
      </c>
      <c r="F981" s="75" t="s">
        <v>17</v>
      </c>
      <c r="G981" s="76">
        <v>496</v>
      </c>
      <c r="H981" s="77">
        <v>257</v>
      </c>
      <c r="I981" s="75" t="s">
        <v>1496</v>
      </c>
    </row>
    <row r="982" spans="1:9" ht="12.6" customHeight="1" x14ac:dyDescent="0.25">
      <c r="A982" s="71">
        <v>942</v>
      </c>
      <c r="B982" s="72" t="s">
        <v>1761</v>
      </c>
      <c r="C982" s="75" t="s">
        <v>1272</v>
      </c>
      <c r="D982" s="74">
        <v>31.08</v>
      </c>
      <c r="E982" s="72" t="s">
        <v>435</v>
      </c>
      <c r="F982" s="75" t="s">
        <v>17</v>
      </c>
      <c r="G982" s="76">
        <v>25</v>
      </c>
      <c r="H982" s="77">
        <v>25</v>
      </c>
      <c r="I982" s="79" t="s">
        <v>2089</v>
      </c>
    </row>
    <row r="983" spans="1:9" ht="12.6" customHeight="1" x14ac:dyDescent="0.25">
      <c r="A983" s="71">
        <v>943</v>
      </c>
      <c r="B983" s="72" t="s">
        <v>1761</v>
      </c>
      <c r="C983" s="75" t="s">
        <v>1272</v>
      </c>
      <c r="D983" s="74">
        <v>31.09</v>
      </c>
      <c r="E983" s="72" t="s">
        <v>436</v>
      </c>
      <c r="F983" s="75" t="s">
        <v>17</v>
      </c>
      <c r="G983" s="76">
        <v>594</v>
      </c>
      <c r="H983" s="77">
        <v>298</v>
      </c>
      <c r="I983" s="75" t="s">
        <v>1473</v>
      </c>
    </row>
    <row r="984" spans="1:9" ht="12.6" customHeight="1" x14ac:dyDescent="0.25">
      <c r="A984" s="71">
        <v>944</v>
      </c>
      <c r="B984" s="72" t="s">
        <v>1761</v>
      </c>
      <c r="C984" s="75" t="s">
        <v>1272</v>
      </c>
      <c r="D984" s="74">
        <v>31.1</v>
      </c>
      <c r="E984" s="72" t="s">
        <v>437</v>
      </c>
      <c r="F984" s="75" t="s">
        <v>17</v>
      </c>
      <c r="G984" s="76">
        <v>1258</v>
      </c>
      <c r="H984" s="77">
        <v>221</v>
      </c>
      <c r="I984" s="75" t="s">
        <v>1473</v>
      </c>
    </row>
    <row r="985" spans="1:9" ht="12.6" customHeight="1" x14ac:dyDescent="0.25">
      <c r="A985" s="71">
        <v>945</v>
      </c>
      <c r="B985" s="72" t="s">
        <v>1761</v>
      </c>
      <c r="C985" s="75" t="s">
        <v>1272</v>
      </c>
      <c r="D985" s="74">
        <v>31.11</v>
      </c>
      <c r="E985" s="72" t="s">
        <v>438</v>
      </c>
      <c r="F985" s="75" t="s">
        <v>17</v>
      </c>
      <c r="G985" s="76">
        <v>1210</v>
      </c>
      <c r="H985" s="77">
        <v>221</v>
      </c>
      <c r="I985" s="75" t="s">
        <v>1473</v>
      </c>
    </row>
    <row r="986" spans="1:9" ht="12.6" customHeight="1" x14ac:dyDescent="0.25">
      <c r="A986" s="71">
        <v>946</v>
      </c>
      <c r="B986" s="72" t="s">
        <v>1761</v>
      </c>
      <c r="C986" s="75" t="s">
        <v>1272</v>
      </c>
      <c r="D986" s="74">
        <v>31.12</v>
      </c>
      <c r="E986" s="72" t="s">
        <v>439</v>
      </c>
      <c r="F986" s="75" t="s">
        <v>17</v>
      </c>
      <c r="G986" s="76">
        <v>1199</v>
      </c>
      <c r="H986" s="77">
        <v>371</v>
      </c>
      <c r="I986" s="75" t="s">
        <v>1602</v>
      </c>
    </row>
    <row r="987" spans="1:9" ht="12.6" customHeight="1" x14ac:dyDescent="0.25">
      <c r="A987" s="71">
        <v>947</v>
      </c>
      <c r="B987" s="72" t="s">
        <v>1761</v>
      </c>
      <c r="C987" s="75" t="s">
        <v>1272</v>
      </c>
      <c r="D987" s="74">
        <v>31.13</v>
      </c>
      <c r="E987" s="72" t="s">
        <v>440</v>
      </c>
      <c r="F987" s="75" t="s">
        <v>17</v>
      </c>
      <c r="G987" s="76">
        <v>1243</v>
      </c>
      <c r="H987" s="77">
        <v>481</v>
      </c>
      <c r="I987" s="75" t="s">
        <v>1602</v>
      </c>
    </row>
    <row r="988" spans="1:9" ht="12.6" customHeight="1" x14ac:dyDescent="0.25">
      <c r="A988" s="71">
        <v>948</v>
      </c>
      <c r="B988" s="72" t="s">
        <v>1761</v>
      </c>
      <c r="C988" s="75" t="s">
        <v>1272</v>
      </c>
      <c r="D988" s="74">
        <v>31.14</v>
      </c>
      <c r="E988" s="72" t="s">
        <v>441</v>
      </c>
      <c r="F988" s="75" t="s">
        <v>16</v>
      </c>
      <c r="G988" s="76">
        <v>1101</v>
      </c>
      <c r="H988" s="77">
        <v>369</v>
      </c>
      <c r="I988" s="79" t="s">
        <v>2472</v>
      </c>
    </row>
    <row r="989" spans="1:9" ht="12.6" customHeight="1" x14ac:dyDescent="0.25">
      <c r="A989" s="71">
        <v>949</v>
      </c>
      <c r="B989" s="72" t="s">
        <v>1761</v>
      </c>
      <c r="C989" s="75" t="s">
        <v>1272</v>
      </c>
      <c r="D989" s="74">
        <v>31.15</v>
      </c>
      <c r="E989" s="78" t="s">
        <v>2480</v>
      </c>
      <c r="F989" s="75" t="s">
        <v>17</v>
      </c>
      <c r="G989" s="76">
        <v>537</v>
      </c>
      <c r="H989" s="77">
        <v>105</v>
      </c>
      <c r="I989" s="75" t="s">
        <v>1496</v>
      </c>
    </row>
    <row r="990" spans="1:9" ht="12.6" customHeight="1" x14ac:dyDescent="0.25">
      <c r="A990" s="71">
        <v>950</v>
      </c>
      <c r="B990" s="72" t="s">
        <v>1761</v>
      </c>
      <c r="C990" s="75" t="s">
        <v>1272</v>
      </c>
      <c r="D990" s="74">
        <v>31.16</v>
      </c>
      <c r="E990" s="72" t="s">
        <v>442</v>
      </c>
      <c r="F990" s="75" t="s">
        <v>17</v>
      </c>
      <c r="G990" s="76">
        <v>834</v>
      </c>
      <c r="H990" s="77">
        <v>118</v>
      </c>
      <c r="I990" s="75" t="s">
        <v>1496</v>
      </c>
    </row>
    <row r="991" spans="1:9" ht="12.6" customHeight="1" x14ac:dyDescent="0.25">
      <c r="A991" s="71">
        <v>951</v>
      </c>
      <c r="B991" s="72" t="s">
        <v>1761</v>
      </c>
      <c r="C991" s="79"/>
      <c r="D991" s="74">
        <v>31.17</v>
      </c>
      <c r="E991" s="72" t="s">
        <v>443</v>
      </c>
      <c r="F991" s="75" t="s">
        <v>17</v>
      </c>
      <c r="G991" s="76">
        <v>550</v>
      </c>
      <c r="H991" s="77">
        <v>204</v>
      </c>
      <c r="I991" s="75" t="s">
        <v>1473</v>
      </c>
    </row>
    <row r="992" spans="1:9" ht="12.6" customHeight="1" x14ac:dyDescent="0.25">
      <c r="A992" s="71">
        <v>952</v>
      </c>
      <c r="B992" s="72" t="s">
        <v>1761</v>
      </c>
      <c r="C992" s="75" t="s">
        <v>1272</v>
      </c>
      <c r="D992" s="74">
        <v>31.26</v>
      </c>
      <c r="E992" s="78" t="s">
        <v>2481</v>
      </c>
      <c r="F992" s="75" t="s">
        <v>5</v>
      </c>
      <c r="G992" s="76">
        <v>5908</v>
      </c>
      <c r="H992" s="77">
        <v>3163</v>
      </c>
      <c r="I992" s="75" t="s">
        <v>1473</v>
      </c>
    </row>
    <row r="993" spans="1:9" ht="12.6" customHeight="1" x14ac:dyDescent="0.25">
      <c r="A993" s="71">
        <v>953</v>
      </c>
      <c r="B993" s="78" t="s">
        <v>2482</v>
      </c>
      <c r="C993" s="75" t="s">
        <v>1273</v>
      </c>
      <c r="D993" s="74">
        <v>32.01</v>
      </c>
      <c r="E993" s="78" t="s">
        <v>2483</v>
      </c>
      <c r="F993" s="75" t="s">
        <v>17</v>
      </c>
      <c r="G993" s="76">
        <v>191</v>
      </c>
      <c r="H993" s="77">
        <v>156</v>
      </c>
      <c r="I993" s="79" t="s">
        <v>2484</v>
      </c>
    </row>
    <row r="994" spans="1:9" ht="12.6" customHeight="1" x14ac:dyDescent="0.25">
      <c r="A994" s="71">
        <v>954</v>
      </c>
      <c r="B994" s="78" t="s">
        <v>2482</v>
      </c>
      <c r="C994" s="75" t="s">
        <v>1273</v>
      </c>
      <c r="D994" s="74">
        <v>32.020000000000003</v>
      </c>
      <c r="E994" s="78" t="s">
        <v>2485</v>
      </c>
      <c r="F994" s="75" t="s">
        <v>17</v>
      </c>
      <c r="G994" s="76">
        <v>197</v>
      </c>
      <c r="H994" s="77">
        <v>156</v>
      </c>
      <c r="I994" s="79" t="s">
        <v>2484</v>
      </c>
    </row>
    <row r="995" spans="1:9" ht="12.6" customHeight="1" x14ac:dyDescent="0.25">
      <c r="A995" s="71">
        <v>955</v>
      </c>
      <c r="B995" s="72" t="s">
        <v>1762</v>
      </c>
      <c r="C995" s="75" t="s">
        <v>1274</v>
      </c>
      <c r="D995" s="74">
        <v>32.03</v>
      </c>
      <c r="E995" s="78" t="s">
        <v>2486</v>
      </c>
      <c r="F995" s="75" t="s">
        <v>17</v>
      </c>
      <c r="G995" s="76">
        <v>257</v>
      </c>
      <c r="H995" s="77">
        <v>192</v>
      </c>
      <c r="I995" s="75" t="s">
        <v>1603</v>
      </c>
    </row>
    <row r="996" spans="1:9" ht="12.6" customHeight="1" x14ac:dyDescent="0.25">
      <c r="A996" s="71">
        <v>956</v>
      </c>
      <c r="B996" s="72" t="s">
        <v>1762</v>
      </c>
      <c r="C996" s="75" t="s">
        <v>1275</v>
      </c>
      <c r="D996" s="74">
        <v>32.04</v>
      </c>
      <c r="E996" s="78" t="s">
        <v>2487</v>
      </c>
      <c r="F996" s="75" t="s">
        <v>17</v>
      </c>
      <c r="G996" s="76">
        <v>264</v>
      </c>
      <c r="H996" s="77">
        <v>192</v>
      </c>
      <c r="I996" s="75" t="s">
        <v>1603</v>
      </c>
    </row>
    <row r="997" spans="1:9" ht="12.6" customHeight="1" x14ac:dyDescent="0.25">
      <c r="A997" s="71">
        <v>957</v>
      </c>
      <c r="B997" s="72" t="s">
        <v>1762</v>
      </c>
      <c r="C997" s="75" t="s">
        <v>1276</v>
      </c>
      <c r="D997" s="74">
        <v>32.049999999999997</v>
      </c>
      <c r="E997" s="78" t="s">
        <v>2488</v>
      </c>
      <c r="F997" s="75" t="s">
        <v>17</v>
      </c>
      <c r="G997" s="76">
        <v>274</v>
      </c>
      <c r="H997" s="77">
        <v>192</v>
      </c>
      <c r="I997" s="75" t="s">
        <v>1604</v>
      </c>
    </row>
    <row r="998" spans="1:9" ht="12.6" customHeight="1" x14ac:dyDescent="0.25">
      <c r="A998" s="71">
        <v>958</v>
      </c>
      <c r="B998" s="72" t="s">
        <v>1762</v>
      </c>
      <c r="C998" s="75" t="s">
        <v>1277</v>
      </c>
      <c r="D998" s="74">
        <v>32.06</v>
      </c>
      <c r="E998" s="78" t="s">
        <v>2489</v>
      </c>
      <c r="F998" s="75" t="s">
        <v>17</v>
      </c>
      <c r="G998" s="76">
        <v>359</v>
      </c>
      <c r="H998" s="77">
        <v>238</v>
      </c>
      <c r="I998" s="75" t="s">
        <v>1605</v>
      </c>
    </row>
    <row r="999" spans="1:9" ht="12.6" customHeight="1" x14ac:dyDescent="0.25">
      <c r="A999" s="71">
        <v>959</v>
      </c>
      <c r="B999" s="72" t="s">
        <v>1762</v>
      </c>
      <c r="C999" s="75" t="s">
        <v>1278</v>
      </c>
      <c r="D999" s="74">
        <v>32.07</v>
      </c>
      <c r="E999" s="78" t="s">
        <v>2490</v>
      </c>
      <c r="F999" s="75" t="s">
        <v>17</v>
      </c>
      <c r="G999" s="76">
        <v>366</v>
      </c>
      <c r="H999" s="77">
        <v>238</v>
      </c>
      <c r="I999" s="75" t="s">
        <v>1605</v>
      </c>
    </row>
    <row r="1000" spans="1:9" ht="12.6" customHeight="1" x14ac:dyDescent="0.25">
      <c r="A1000" s="71">
        <v>960</v>
      </c>
      <c r="B1000" s="72" t="s">
        <v>1762</v>
      </c>
      <c r="C1000" s="75" t="s">
        <v>1279</v>
      </c>
      <c r="D1000" s="74">
        <v>32.08</v>
      </c>
      <c r="E1000" s="78" t="s">
        <v>2491</v>
      </c>
      <c r="F1000" s="75" t="s">
        <v>17</v>
      </c>
      <c r="G1000" s="76">
        <v>376</v>
      </c>
      <c r="H1000" s="77">
        <v>238</v>
      </c>
      <c r="I1000" s="75" t="s">
        <v>1605</v>
      </c>
    </row>
    <row r="1001" spans="1:9" ht="12.6" customHeight="1" x14ac:dyDescent="0.25">
      <c r="A1001" s="71">
        <v>961</v>
      </c>
      <c r="B1001" s="72" t="s">
        <v>1762</v>
      </c>
      <c r="C1001" s="75" t="s">
        <v>1280</v>
      </c>
      <c r="D1001" s="74">
        <v>32.11</v>
      </c>
      <c r="E1001" s="72" t="s">
        <v>444</v>
      </c>
      <c r="F1001" s="75" t="s">
        <v>17</v>
      </c>
      <c r="G1001" s="76">
        <v>599</v>
      </c>
      <c r="H1001" s="77">
        <v>389</v>
      </c>
      <c r="I1001" s="75" t="s">
        <v>1606</v>
      </c>
    </row>
    <row r="1002" spans="1:9" ht="12.6" customHeight="1" x14ac:dyDescent="0.25">
      <c r="A1002" s="71">
        <v>962</v>
      </c>
      <c r="B1002" s="72" t="s">
        <v>1762</v>
      </c>
      <c r="C1002" s="75" t="s">
        <v>1281</v>
      </c>
      <c r="D1002" s="74">
        <v>32.119999999999997</v>
      </c>
      <c r="E1002" s="72" t="s">
        <v>445</v>
      </c>
      <c r="F1002" s="75" t="s">
        <v>17</v>
      </c>
      <c r="G1002" s="76">
        <v>531</v>
      </c>
      <c r="H1002" s="77">
        <v>399</v>
      </c>
      <c r="I1002" s="75" t="s">
        <v>1607</v>
      </c>
    </row>
    <row r="1003" spans="1:9" ht="12.6" customHeight="1" x14ac:dyDescent="0.25">
      <c r="A1003" s="71">
        <v>963</v>
      </c>
      <c r="B1003" s="72" t="s">
        <v>1762</v>
      </c>
      <c r="C1003" s="75" t="s">
        <v>1282</v>
      </c>
      <c r="D1003" s="74">
        <v>32.130000000000003</v>
      </c>
      <c r="E1003" s="78" t="s">
        <v>2492</v>
      </c>
      <c r="F1003" s="75" t="s">
        <v>17</v>
      </c>
      <c r="G1003" s="76">
        <v>540</v>
      </c>
      <c r="H1003" s="77">
        <v>399</v>
      </c>
      <c r="I1003" s="75" t="s">
        <v>1608</v>
      </c>
    </row>
    <row r="1004" spans="1:9" ht="12.6" customHeight="1" x14ac:dyDescent="0.25">
      <c r="A1004" s="71">
        <v>964</v>
      </c>
      <c r="B1004" s="78" t="s">
        <v>2482</v>
      </c>
      <c r="C1004" s="75" t="s">
        <v>1283</v>
      </c>
      <c r="D1004" s="74">
        <v>32.15</v>
      </c>
      <c r="E1004" s="78" t="s">
        <v>2493</v>
      </c>
      <c r="F1004" s="79" t="s">
        <v>3203</v>
      </c>
      <c r="G1004" s="76">
        <v>61</v>
      </c>
      <c r="H1004" s="77">
        <v>53</v>
      </c>
      <c r="I1004" s="79" t="s">
        <v>2494</v>
      </c>
    </row>
    <row r="1005" spans="1:9" ht="12.6" customHeight="1" x14ac:dyDescent="0.25">
      <c r="A1005" s="71">
        <v>965</v>
      </c>
      <c r="B1005" s="78" t="s">
        <v>2482</v>
      </c>
      <c r="C1005" s="75" t="s">
        <v>1284</v>
      </c>
      <c r="D1005" s="74">
        <v>32.159999999999997</v>
      </c>
      <c r="E1005" s="78" t="s">
        <v>2495</v>
      </c>
      <c r="F1005" s="79" t="s">
        <v>3203</v>
      </c>
      <c r="G1005" s="76">
        <v>163</v>
      </c>
      <c r="H1005" s="77">
        <v>146</v>
      </c>
      <c r="I1005" s="79" t="s">
        <v>2496</v>
      </c>
    </row>
    <row r="1006" spans="1:9" ht="12.6" customHeight="1" x14ac:dyDescent="0.25">
      <c r="A1006" s="71">
        <v>966</v>
      </c>
      <c r="B1006" s="78" t="s">
        <v>2482</v>
      </c>
      <c r="C1006" s="75" t="s">
        <v>1285</v>
      </c>
      <c r="D1006" s="74">
        <v>32.17</v>
      </c>
      <c r="E1006" s="78" t="s">
        <v>2497</v>
      </c>
      <c r="F1006" s="79" t="s">
        <v>3203</v>
      </c>
      <c r="G1006" s="76">
        <v>172</v>
      </c>
      <c r="H1006" s="77">
        <v>146</v>
      </c>
      <c r="I1006" s="79" t="s">
        <v>2496</v>
      </c>
    </row>
    <row r="1007" spans="1:9" ht="12.6" customHeight="1" x14ac:dyDescent="0.25">
      <c r="A1007" s="71">
        <v>967</v>
      </c>
      <c r="B1007" s="78" t="s">
        <v>2482</v>
      </c>
      <c r="C1007" s="75" t="s">
        <v>1286</v>
      </c>
      <c r="D1007" s="74">
        <v>32.18</v>
      </c>
      <c r="E1007" s="78" t="s">
        <v>2498</v>
      </c>
      <c r="F1007" s="79" t="s">
        <v>3203</v>
      </c>
      <c r="G1007" s="76">
        <v>169</v>
      </c>
      <c r="H1007" s="77">
        <v>146</v>
      </c>
      <c r="I1007" s="79" t="s">
        <v>2499</v>
      </c>
    </row>
    <row r="1008" spans="1:9" ht="12.6" customHeight="1" x14ac:dyDescent="0.25">
      <c r="A1008" s="71">
        <v>968</v>
      </c>
      <c r="B1008" s="78" t="s">
        <v>2482</v>
      </c>
      <c r="C1008" s="75" t="s">
        <v>1287</v>
      </c>
      <c r="D1008" s="74">
        <v>32.19</v>
      </c>
      <c r="E1008" s="78" t="s">
        <v>2500</v>
      </c>
      <c r="F1008" s="79" t="s">
        <v>3203</v>
      </c>
      <c r="G1008" s="76">
        <v>169</v>
      </c>
      <c r="H1008" s="77">
        <v>146</v>
      </c>
      <c r="I1008" s="79" t="s">
        <v>2501</v>
      </c>
    </row>
    <row r="1009" spans="1:9" ht="12.6" customHeight="1" x14ac:dyDescent="0.25">
      <c r="A1009" s="71">
        <v>969</v>
      </c>
      <c r="B1009" s="78" t="s">
        <v>2482</v>
      </c>
      <c r="C1009" s="75" t="s">
        <v>1288</v>
      </c>
      <c r="D1009" s="74">
        <v>32.200000000000003</v>
      </c>
      <c r="E1009" s="78" t="s">
        <v>2502</v>
      </c>
      <c r="F1009" s="79" t="s">
        <v>3203</v>
      </c>
      <c r="G1009" s="76">
        <v>163</v>
      </c>
      <c r="H1009" s="77">
        <v>146</v>
      </c>
      <c r="I1009" s="79" t="s">
        <v>2503</v>
      </c>
    </row>
    <row r="1010" spans="1:9" ht="12.6" customHeight="1" x14ac:dyDescent="0.25">
      <c r="A1010" s="71">
        <v>970</v>
      </c>
      <c r="B1010" s="72" t="s">
        <v>1762</v>
      </c>
      <c r="C1010" s="75" t="s">
        <v>1289</v>
      </c>
      <c r="D1010" s="74">
        <v>32.21</v>
      </c>
      <c r="E1010" s="72" t="s">
        <v>446</v>
      </c>
      <c r="F1010" s="75" t="s">
        <v>17</v>
      </c>
      <c r="G1010" s="76">
        <v>68</v>
      </c>
      <c r="H1010" s="77">
        <v>54</v>
      </c>
      <c r="I1010" s="79" t="s">
        <v>2331</v>
      </c>
    </row>
    <row r="1011" spans="1:9" ht="12.6" customHeight="1" x14ac:dyDescent="0.25">
      <c r="A1011" s="71">
        <v>971</v>
      </c>
      <c r="B1011" s="72" t="s">
        <v>1762</v>
      </c>
      <c r="C1011" s="75" t="s">
        <v>1289</v>
      </c>
      <c r="D1011" s="74">
        <v>32.22</v>
      </c>
      <c r="E1011" s="72" t="s">
        <v>447</v>
      </c>
      <c r="F1011" s="75" t="s">
        <v>16</v>
      </c>
      <c r="G1011" s="76">
        <v>46</v>
      </c>
      <c r="H1011" s="77">
        <v>46</v>
      </c>
      <c r="I1011" s="79" t="s">
        <v>2331</v>
      </c>
    </row>
    <row r="1012" spans="1:9" ht="12.6" customHeight="1" x14ac:dyDescent="0.25">
      <c r="A1012" s="71">
        <v>972</v>
      </c>
      <c r="B1012" s="72" t="s">
        <v>1762</v>
      </c>
      <c r="C1012" s="75" t="s">
        <v>1289</v>
      </c>
      <c r="D1012" s="74">
        <v>32.229999999999997</v>
      </c>
      <c r="E1012" s="72" t="s">
        <v>448</v>
      </c>
      <c r="F1012" s="75" t="s">
        <v>16</v>
      </c>
      <c r="G1012" s="76">
        <v>49</v>
      </c>
      <c r="H1012" s="77">
        <v>42</v>
      </c>
      <c r="I1012" s="79" t="s">
        <v>2331</v>
      </c>
    </row>
    <row r="1013" spans="1:9" ht="12.6" customHeight="1" x14ac:dyDescent="0.25">
      <c r="A1013" s="71">
        <v>973</v>
      </c>
      <c r="B1013" s="72" t="s">
        <v>1762</v>
      </c>
      <c r="C1013" s="75" t="s">
        <v>1289</v>
      </c>
      <c r="D1013" s="74">
        <v>32.24</v>
      </c>
      <c r="E1013" s="72" t="s">
        <v>449</v>
      </c>
      <c r="F1013" s="75" t="s">
        <v>16</v>
      </c>
      <c r="G1013" s="76">
        <v>63</v>
      </c>
      <c r="H1013" s="77">
        <v>54</v>
      </c>
      <c r="I1013" s="79" t="s">
        <v>2331</v>
      </c>
    </row>
    <row r="1014" spans="1:9" ht="12.6" customHeight="1" x14ac:dyDescent="0.25">
      <c r="A1014" s="71">
        <v>974</v>
      </c>
      <c r="B1014" s="72" t="s">
        <v>1762</v>
      </c>
      <c r="C1014" s="75" t="s">
        <v>1289</v>
      </c>
      <c r="D1014" s="74">
        <v>32.25</v>
      </c>
      <c r="E1014" s="72" t="s">
        <v>450</v>
      </c>
      <c r="F1014" s="75" t="s">
        <v>16</v>
      </c>
      <c r="G1014" s="76">
        <v>77</v>
      </c>
      <c r="H1014" s="77">
        <v>62</v>
      </c>
      <c r="I1014" s="79" t="s">
        <v>2331</v>
      </c>
    </row>
    <row r="1015" spans="1:9" ht="12.6" customHeight="1" x14ac:dyDescent="0.25">
      <c r="A1015" s="71">
        <v>975</v>
      </c>
      <c r="B1015" s="72" t="s">
        <v>1762</v>
      </c>
      <c r="C1015" s="75" t="s">
        <v>1289</v>
      </c>
      <c r="D1015" s="74">
        <v>32.26</v>
      </c>
      <c r="E1015" s="78" t="s">
        <v>2504</v>
      </c>
      <c r="F1015" s="75" t="s">
        <v>16</v>
      </c>
      <c r="G1015" s="76">
        <v>129</v>
      </c>
      <c r="H1015" s="77">
        <v>15</v>
      </c>
      <c r="I1015" s="75" t="s">
        <v>1609</v>
      </c>
    </row>
    <row r="1016" spans="1:9" ht="12.6" customHeight="1" x14ac:dyDescent="0.25">
      <c r="A1016" s="71">
        <v>976</v>
      </c>
      <c r="B1016" s="72" t="s">
        <v>1762</v>
      </c>
      <c r="C1016" s="75" t="s">
        <v>1289</v>
      </c>
      <c r="D1016" s="74">
        <v>32.270000000000003</v>
      </c>
      <c r="E1016" s="72" t="s">
        <v>451</v>
      </c>
      <c r="F1016" s="75" t="s">
        <v>17</v>
      </c>
      <c r="G1016" s="76">
        <v>136</v>
      </c>
      <c r="H1016" s="77">
        <v>75</v>
      </c>
      <c r="I1016" s="75" t="s">
        <v>1595</v>
      </c>
    </row>
    <row r="1017" spans="1:9" ht="12.6" customHeight="1" x14ac:dyDescent="0.25">
      <c r="A1017" s="71">
        <v>977</v>
      </c>
      <c r="B1017" s="72" t="s">
        <v>1762</v>
      </c>
      <c r="C1017" s="75" t="s">
        <v>1289</v>
      </c>
      <c r="D1017" s="74">
        <v>32.28</v>
      </c>
      <c r="E1017" s="78" t="s">
        <v>2505</v>
      </c>
      <c r="F1017" s="75" t="s">
        <v>17</v>
      </c>
      <c r="G1017" s="76">
        <v>308</v>
      </c>
      <c r="H1017" s="77">
        <v>57</v>
      </c>
      <c r="I1017" s="75" t="s">
        <v>1595</v>
      </c>
    </row>
    <row r="1018" spans="1:9" ht="12.6" customHeight="1" x14ac:dyDescent="0.25">
      <c r="A1018" s="71">
        <v>978</v>
      </c>
      <c r="B1018" s="72" t="s">
        <v>1762</v>
      </c>
      <c r="C1018" s="75" t="s">
        <v>1289</v>
      </c>
      <c r="D1018" s="74">
        <v>32.29</v>
      </c>
      <c r="E1018" s="72" t="s">
        <v>452</v>
      </c>
      <c r="F1018" s="75" t="s">
        <v>17</v>
      </c>
      <c r="G1018" s="76">
        <v>2008</v>
      </c>
      <c r="H1018" s="77">
        <v>635</v>
      </c>
      <c r="I1018" s="75" t="s">
        <v>1595</v>
      </c>
    </row>
    <row r="1019" spans="1:9" ht="12.6" customHeight="1" x14ac:dyDescent="0.25">
      <c r="A1019" s="71">
        <v>979</v>
      </c>
      <c r="B1019" s="72" t="s">
        <v>1762</v>
      </c>
      <c r="C1019" s="75" t="s">
        <v>1289</v>
      </c>
      <c r="D1019" s="74">
        <v>32.299999999999997</v>
      </c>
      <c r="E1019" s="72" t="s">
        <v>453</v>
      </c>
      <c r="F1019" s="75" t="s">
        <v>17</v>
      </c>
      <c r="G1019" s="76">
        <v>535</v>
      </c>
      <c r="H1019" s="77">
        <v>182</v>
      </c>
      <c r="I1019" s="75" t="s">
        <v>1496</v>
      </c>
    </row>
    <row r="1020" spans="1:9" ht="12.6" customHeight="1" x14ac:dyDescent="0.25">
      <c r="A1020" s="71">
        <v>980</v>
      </c>
      <c r="B1020" s="72" t="s">
        <v>1762</v>
      </c>
      <c r="C1020" s="75" t="s">
        <v>1289</v>
      </c>
      <c r="D1020" s="74">
        <v>32.31</v>
      </c>
      <c r="E1020" s="72" t="s">
        <v>454</v>
      </c>
      <c r="F1020" s="75" t="s">
        <v>17</v>
      </c>
      <c r="G1020" s="76">
        <v>712</v>
      </c>
      <c r="H1020" s="77">
        <v>182</v>
      </c>
      <c r="I1020" s="75" t="s">
        <v>1496</v>
      </c>
    </row>
    <row r="1021" spans="1:9" ht="12.6" customHeight="1" x14ac:dyDescent="0.25">
      <c r="A1021" s="71">
        <v>981</v>
      </c>
      <c r="B1021" s="72" t="s">
        <v>1762</v>
      </c>
      <c r="C1021" s="75" t="s">
        <v>1289</v>
      </c>
      <c r="D1021" s="74">
        <v>32.32</v>
      </c>
      <c r="E1021" s="78" t="s">
        <v>2506</v>
      </c>
      <c r="F1021" s="75" t="s">
        <v>17</v>
      </c>
      <c r="G1021" s="76">
        <v>596</v>
      </c>
      <c r="H1021" s="77">
        <v>105</v>
      </c>
      <c r="I1021" s="75" t="s">
        <v>1496</v>
      </c>
    </row>
    <row r="1022" spans="1:9" ht="12.6" customHeight="1" x14ac:dyDescent="0.25">
      <c r="A1022" s="71">
        <v>982</v>
      </c>
      <c r="B1022" s="72" t="s">
        <v>1762</v>
      </c>
      <c r="C1022" s="75" t="s">
        <v>1289</v>
      </c>
      <c r="D1022" s="74">
        <v>32.33</v>
      </c>
      <c r="E1022" s="78" t="s">
        <v>2507</v>
      </c>
      <c r="F1022" s="75" t="s">
        <v>17</v>
      </c>
      <c r="G1022" s="76">
        <v>49</v>
      </c>
      <c r="H1022" s="77">
        <v>49</v>
      </c>
      <c r="I1022" s="75" t="s">
        <v>1496</v>
      </c>
    </row>
    <row r="1023" spans="1:9" ht="12.6" customHeight="1" x14ac:dyDescent="0.25">
      <c r="A1023" s="71">
        <v>983</v>
      </c>
      <c r="B1023" s="72" t="s">
        <v>1762</v>
      </c>
      <c r="C1023" s="75" t="s">
        <v>1289</v>
      </c>
      <c r="D1023" s="74">
        <v>32.340000000000003</v>
      </c>
      <c r="E1023" s="72" t="s">
        <v>455</v>
      </c>
      <c r="F1023" s="75" t="s">
        <v>17</v>
      </c>
      <c r="G1023" s="76">
        <v>87</v>
      </c>
      <c r="H1023" s="77">
        <v>49</v>
      </c>
      <c r="I1023" s="79" t="s">
        <v>2089</v>
      </c>
    </row>
    <row r="1024" spans="1:9" ht="12.6" customHeight="1" x14ac:dyDescent="0.25">
      <c r="A1024" s="71">
        <v>984</v>
      </c>
      <c r="B1024" s="78" t="s">
        <v>2482</v>
      </c>
      <c r="C1024" s="75" t="s">
        <v>1289</v>
      </c>
      <c r="D1024" s="74">
        <v>32.36</v>
      </c>
      <c r="E1024" s="78" t="s">
        <v>2508</v>
      </c>
      <c r="F1024" s="75" t="s">
        <v>17</v>
      </c>
      <c r="G1024" s="76">
        <v>37</v>
      </c>
      <c r="H1024" s="77">
        <v>30</v>
      </c>
      <c r="I1024" s="79" t="s">
        <v>2089</v>
      </c>
    </row>
    <row r="1025" spans="1:9" ht="12.6" customHeight="1" x14ac:dyDescent="0.25">
      <c r="A1025" s="71">
        <v>985</v>
      </c>
      <c r="B1025" s="72" t="s">
        <v>1762</v>
      </c>
      <c r="C1025" s="75" t="s">
        <v>1289</v>
      </c>
      <c r="D1025" s="74">
        <v>32.369999999999997</v>
      </c>
      <c r="E1025" s="78" t="s">
        <v>2509</v>
      </c>
      <c r="F1025" s="75" t="s">
        <v>16</v>
      </c>
      <c r="G1025" s="76">
        <v>38</v>
      </c>
      <c r="H1025" s="77">
        <v>38</v>
      </c>
      <c r="I1025" s="75" t="s">
        <v>1496</v>
      </c>
    </row>
    <row r="1026" spans="1:9" ht="12.6" customHeight="1" x14ac:dyDescent="0.25">
      <c r="A1026" s="71">
        <v>986</v>
      </c>
      <c r="B1026" s="72" t="s">
        <v>1763</v>
      </c>
      <c r="C1026" s="75" t="s">
        <v>1290</v>
      </c>
      <c r="D1026" s="74">
        <v>33.01</v>
      </c>
      <c r="E1026" s="78" t="s">
        <v>2510</v>
      </c>
      <c r="F1026" s="75" t="s">
        <v>17</v>
      </c>
      <c r="G1026" s="76">
        <v>694</v>
      </c>
      <c r="H1026" s="77">
        <v>274</v>
      </c>
      <c r="I1026" s="75" t="s">
        <v>1610</v>
      </c>
    </row>
    <row r="1027" spans="1:9" ht="12.6" customHeight="1" x14ac:dyDescent="0.25">
      <c r="A1027" s="71">
        <v>987</v>
      </c>
      <c r="B1027" s="72" t="s">
        <v>1763</v>
      </c>
      <c r="C1027" s="75" t="s">
        <v>1291</v>
      </c>
      <c r="D1027" s="74">
        <v>33.020000000000003</v>
      </c>
      <c r="E1027" s="78" t="s">
        <v>2511</v>
      </c>
      <c r="F1027" s="75" t="s">
        <v>17</v>
      </c>
      <c r="G1027" s="76">
        <v>775</v>
      </c>
      <c r="H1027" s="77">
        <v>282</v>
      </c>
      <c r="I1027" s="75" t="s">
        <v>1610</v>
      </c>
    </row>
    <row r="1028" spans="1:9" ht="12.6" customHeight="1" x14ac:dyDescent="0.25">
      <c r="A1028" s="71">
        <v>988</v>
      </c>
      <c r="B1028" s="72" t="s">
        <v>1763</v>
      </c>
      <c r="C1028" s="75" t="s">
        <v>1292</v>
      </c>
      <c r="D1028" s="74">
        <v>33.03</v>
      </c>
      <c r="E1028" s="78" t="s">
        <v>2512</v>
      </c>
      <c r="F1028" s="75" t="s">
        <v>17</v>
      </c>
      <c r="G1028" s="76">
        <v>846</v>
      </c>
      <c r="H1028" s="77">
        <v>295</v>
      </c>
      <c r="I1028" s="75" t="s">
        <v>1610</v>
      </c>
    </row>
    <row r="1029" spans="1:9" ht="12.6" customHeight="1" x14ac:dyDescent="0.25">
      <c r="A1029" s="71">
        <v>989</v>
      </c>
      <c r="B1029" s="72" t="s">
        <v>1763</v>
      </c>
      <c r="C1029" s="75" t="s">
        <v>1293</v>
      </c>
      <c r="D1029" s="74">
        <v>33.04</v>
      </c>
      <c r="E1029" s="78" t="s">
        <v>2513</v>
      </c>
      <c r="F1029" s="75" t="s">
        <v>17</v>
      </c>
      <c r="G1029" s="76">
        <v>782</v>
      </c>
      <c r="H1029" s="77">
        <v>276</v>
      </c>
      <c r="I1029" s="75" t="s">
        <v>1611</v>
      </c>
    </row>
    <row r="1030" spans="1:9" ht="12.6" customHeight="1" x14ac:dyDescent="0.25">
      <c r="A1030" s="71">
        <v>990</v>
      </c>
      <c r="B1030" s="72" t="s">
        <v>1763</v>
      </c>
      <c r="C1030" s="75" t="s">
        <v>1294</v>
      </c>
      <c r="D1030" s="74">
        <v>33.049999999999997</v>
      </c>
      <c r="E1030" s="78" t="s">
        <v>2514</v>
      </c>
      <c r="F1030" s="75" t="s">
        <v>17</v>
      </c>
      <c r="G1030" s="76">
        <v>1013</v>
      </c>
      <c r="H1030" s="77">
        <v>347</v>
      </c>
      <c r="I1030" s="75" t="s">
        <v>1611</v>
      </c>
    </row>
    <row r="1031" spans="1:9" ht="12.6" customHeight="1" x14ac:dyDescent="0.25">
      <c r="A1031" s="71">
        <v>991</v>
      </c>
      <c r="B1031" s="72" t="s">
        <v>1763</v>
      </c>
      <c r="C1031" s="75" t="s">
        <v>1295</v>
      </c>
      <c r="D1031" s="74">
        <v>33.06</v>
      </c>
      <c r="E1031" s="78" t="s">
        <v>2515</v>
      </c>
      <c r="F1031" s="75" t="s">
        <v>17</v>
      </c>
      <c r="G1031" s="76">
        <v>1217</v>
      </c>
      <c r="H1031" s="77">
        <v>309</v>
      </c>
      <c r="I1031" s="75" t="s">
        <v>1611</v>
      </c>
    </row>
    <row r="1032" spans="1:9" ht="12.6" customHeight="1" x14ac:dyDescent="0.25">
      <c r="A1032" s="71">
        <v>992</v>
      </c>
      <c r="B1032" s="72" t="s">
        <v>1763</v>
      </c>
      <c r="C1032" s="75" t="s">
        <v>1296</v>
      </c>
      <c r="D1032" s="74">
        <v>33.07</v>
      </c>
      <c r="E1032" s="78" t="s">
        <v>2516</v>
      </c>
      <c r="F1032" s="75" t="s">
        <v>17</v>
      </c>
      <c r="G1032" s="76">
        <v>1153</v>
      </c>
      <c r="H1032" s="77">
        <v>265</v>
      </c>
      <c r="I1032" s="75" t="s">
        <v>1612</v>
      </c>
    </row>
    <row r="1033" spans="1:9" ht="12.6" customHeight="1" x14ac:dyDescent="0.25">
      <c r="A1033" s="71">
        <v>993</v>
      </c>
      <c r="B1033" s="72" t="s">
        <v>1763</v>
      </c>
      <c r="C1033" s="75" t="s">
        <v>1296</v>
      </c>
      <c r="D1033" s="74">
        <v>33.08</v>
      </c>
      <c r="E1033" s="78" t="s">
        <v>2517</v>
      </c>
      <c r="F1033" s="75" t="s">
        <v>17</v>
      </c>
      <c r="G1033" s="76">
        <v>1231</v>
      </c>
      <c r="H1033" s="77">
        <v>265</v>
      </c>
      <c r="I1033" s="75" t="s">
        <v>1612</v>
      </c>
    </row>
    <row r="1034" spans="1:9" ht="12.6" customHeight="1" x14ac:dyDescent="0.25">
      <c r="A1034" s="71">
        <v>994</v>
      </c>
      <c r="B1034" s="72" t="s">
        <v>1763</v>
      </c>
      <c r="C1034" s="75" t="s">
        <v>1297</v>
      </c>
      <c r="D1034" s="74">
        <v>33.090000000000003</v>
      </c>
      <c r="E1034" s="72" t="s">
        <v>456</v>
      </c>
      <c r="F1034" s="75" t="s">
        <v>17</v>
      </c>
      <c r="G1034" s="76">
        <v>505</v>
      </c>
      <c r="H1034" s="77">
        <v>291</v>
      </c>
      <c r="I1034" s="75" t="s">
        <v>1613</v>
      </c>
    </row>
    <row r="1035" spans="1:9" ht="12.6" customHeight="1" x14ac:dyDescent="0.25">
      <c r="A1035" s="71">
        <v>995</v>
      </c>
      <c r="B1035" s="72" t="s">
        <v>1763</v>
      </c>
      <c r="C1035" s="75" t="s">
        <v>1297</v>
      </c>
      <c r="D1035" s="74">
        <v>33.1</v>
      </c>
      <c r="E1035" s="72" t="s">
        <v>457</v>
      </c>
      <c r="F1035" s="75" t="s">
        <v>17</v>
      </c>
      <c r="G1035" s="76">
        <v>460</v>
      </c>
      <c r="H1035" s="77">
        <v>291</v>
      </c>
      <c r="I1035" s="75" t="s">
        <v>1613</v>
      </c>
    </row>
    <row r="1036" spans="1:9" ht="12.6" customHeight="1" x14ac:dyDescent="0.25">
      <c r="A1036" s="71">
        <v>996</v>
      </c>
      <c r="B1036" s="72" t="s">
        <v>1763</v>
      </c>
      <c r="C1036" s="75" t="s">
        <v>1298</v>
      </c>
      <c r="D1036" s="74">
        <v>33.11</v>
      </c>
      <c r="E1036" s="72" t="s">
        <v>458</v>
      </c>
      <c r="F1036" s="75" t="s">
        <v>17</v>
      </c>
      <c r="G1036" s="76">
        <v>510</v>
      </c>
      <c r="H1036" s="77">
        <v>291</v>
      </c>
      <c r="I1036" s="75" t="s">
        <v>1614</v>
      </c>
    </row>
    <row r="1037" spans="1:9" ht="12.6" customHeight="1" x14ac:dyDescent="0.25">
      <c r="A1037" s="71">
        <v>997</v>
      </c>
      <c r="B1037" s="72" t="s">
        <v>1763</v>
      </c>
      <c r="C1037" s="75" t="s">
        <v>1298</v>
      </c>
      <c r="D1037" s="74">
        <v>33.119999999999997</v>
      </c>
      <c r="E1037" s="72" t="s">
        <v>458</v>
      </c>
      <c r="F1037" s="75" t="s">
        <v>17</v>
      </c>
      <c r="G1037" s="76">
        <v>494</v>
      </c>
      <c r="H1037" s="77">
        <v>291</v>
      </c>
      <c r="I1037" s="75" t="s">
        <v>1614</v>
      </c>
    </row>
    <row r="1038" spans="1:9" ht="12.6" customHeight="1" x14ac:dyDescent="0.25">
      <c r="A1038" s="71">
        <v>998</v>
      </c>
      <c r="B1038" s="72" t="s">
        <v>1763</v>
      </c>
      <c r="C1038" s="75" t="s">
        <v>1299</v>
      </c>
      <c r="D1038" s="74">
        <v>33.130000000000003</v>
      </c>
      <c r="E1038" s="72" t="s">
        <v>459</v>
      </c>
      <c r="F1038" s="75" t="s">
        <v>17</v>
      </c>
      <c r="G1038" s="76">
        <v>547</v>
      </c>
      <c r="H1038" s="77">
        <v>291</v>
      </c>
      <c r="I1038" s="75" t="s">
        <v>1613</v>
      </c>
    </row>
    <row r="1039" spans="1:9" ht="12.6" customHeight="1" x14ac:dyDescent="0.25">
      <c r="A1039" s="71">
        <v>999</v>
      </c>
      <c r="B1039" s="72" t="s">
        <v>1763</v>
      </c>
      <c r="C1039" s="75" t="s">
        <v>1299</v>
      </c>
      <c r="D1039" s="74">
        <v>33.14</v>
      </c>
      <c r="E1039" s="78" t="s">
        <v>2518</v>
      </c>
      <c r="F1039" s="75" t="s">
        <v>17</v>
      </c>
      <c r="G1039" s="76">
        <v>526</v>
      </c>
      <c r="H1039" s="77">
        <v>291</v>
      </c>
      <c r="I1039" s="75" t="s">
        <v>1613</v>
      </c>
    </row>
    <row r="1040" spans="1:9" ht="12.6" customHeight="1" x14ac:dyDescent="0.25">
      <c r="A1040" s="71">
        <v>1000</v>
      </c>
      <c r="B1040" s="72" t="s">
        <v>1763</v>
      </c>
      <c r="C1040" s="75" t="s">
        <v>1300</v>
      </c>
      <c r="D1040" s="74">
        <v>33.15</v>
      </c>
      <c r="E1040" s="72" t="s">
        <v>460</v>
      </c>
      <c r="F1040" s="75" t="s">
        <v>17</v>
      </c>
      <c r="G1040" s="76">
        <v>560</v>
      </c>
      <c r="H1040" s="77">
        <v>291</v>
      </c>
      <c r="I1040" s="75" t="s">
        <v>1614</v>
      </c>
    </row>
    <row r="1041" spans="1:9" ht="12.6" customHeight="1" x14ac:dyDescent="0.25">
      <c r="A1041" s="71">
        <v>1001</v>
      </c>
      <c r="B1041" s="72" t="s">
        <v>1763</v>
      </c>
      <c r="C1041" s="75" t="s">
        <v>1300</v>
      </c>
      <c r="D1041" s="74">
        <v>33.159999999999997</v>
      </c>
      <c r="E1041" s="78" t="s">
        <v>2519</v>
      </c>
      <c r="F1041" s="75" t="s">
        <v>17</v>
      </c>
      <c r="G1041" s="76">
        <v>445</v>
      </c>
      <c r="H1041" s="77">
        <v>199</v>
      </c>
      <c r="I1041" s="75" t="s">
        <v>1614</v>
      </c>
    </row>
    <row r="1042" spans="1:9" ht="12.6" customHeight="1" x14ac:dyDescent="0.25">
      <c r="A1042" s="71">
        <v>1002</v>
      </c>
      <c r="B1042" s="72" t="s">
        <v>1763</v>
      </c>
      <c r="C1042" s="75" t="s">
        <v>1301</v>
      </c>
      <c r="D1042" s="74">
        <v>33.17</v>
      </c>
      <c r="E1042" s="72" t="s">
        <v>461</v>
      </c>
      <c r="F1042" s="75" t="s">
        <v>17</v>
      </c>
      <c r="G1042" s="76">
        <v>1068</v>
      </c>
      <c r="H1042" s="77">
        <v>541</v>
      </c>
      <c r="I1042" s="75" t="s">
        <v>1615</v>
      </c>
    </row>
    <row r="1043" spans="1:9" ht="12.6" customHeight="1" x14ac:dyDescent="0.25">
      <c r="A1043" s="71">
        <v>1003</v>
      </c>
      <c r="B1043" s="72" t="s">
        <v>1763</v>
      </c>
      <c r="C1043" s="75" t="s">
        <v>1302</v>
      </c>
      <c r="D1043" s="74">
        <v>33.18</v>
      </c>
      <c r="E1043" s="72" t="s">
        <v>462</v>
      </c>
      <c r="F1043" s="75" t="s">
        <v>17</v>
      </c>
      <c r="G1043" s="76">
        <v>1493</v>
      </c>
      <c r="H1043" s="77">
        <v>541</v>
      </c>
      <c r="I1043" s="75" t="s">
        <v>1615</v>
      </c>
    </row>
    <row r="1044" spans="1:9" ht="12.6" customHeight="1" x14ac:dyDescent="0.25">
      <c r="A1044" s="71">
        <v>1004</v>
      </c>
      <c r="B1044" s="72" t="s">
        <v>1763</v>
      </c>
      <c r="C1044" s="75" t="s">
        <v>1303</v>
      </c>
      <c r="D1044" s="74">
        <v>33.19</v>
      </c>
      <c r="E1044" s="78" t="s">
        <v>2520</v>
      </c>
      <c r="F1044" s="75" t="s">
        <v>17</v>
      </c>
      <c r="G1044" s="76">
        <v>1215</v>
      </c>
      <c r="H1044" s="77">
        <v>317</v>
      </c>
      <c r="I1044" s="75" t="s">
        <v>1616</v>
      </c>
    </row>
    <row r="1045" spans="1:9" ht="12.6" customHeight="1" x14ac:dyDescent="0.25">
      <c r="A1045" s="71">
        <v>1005</v>
      </c>
      <c r="B1045" s="72" t="s">
        <v>1763</v>
      </c>
      <c r="C1045" s="75" t="s">
        <v>1304</v>
      </c>
      <c r="D1045" s="74">
        <v>33.200000000000003</v>
      </c>
      <c r="E1045" s="78" t="s">
        <v>2521</v>
      </c>
      <c r="F1045" s="75" t="s">
        <v>17</v>
      </c>
      <c r="G1045" s="76">
        <v>1064</v>
      </c>
      <c r="H1045" s="77">
        <v>317</v>
      </c>
      <c r="I1045" s="75" t="s">
        <v>1616</v>
      </c>
    </row>
    <row r="1046" spans="1:9" ht="12.6" customHeight="1" x14ac:dyDescent="0.25">
      <c r="A1046" s="71">
        <v>1006</v>
      </c>
      <c r="B1046" s="72" t="s">
        <v>1763</v>
      </c>
      <c r="C1046" s="97">
        <v>0</v>
      </c>
      <c r="D1046" s="74">
        <v>33.21</v>
      </c>
      <c r="E1046" s="78" t="s">
        <v>2522</v>
      </c>
      <c r="F1046" s="75" t="s">
        <v>17</v>
      </c>
      <c r="G1046" s="76">
        <v>2126</v>
      </c>
      <c r="H1046" s="77">
        <v>317</v>
      </c>
      <c r="I1046" s="75" t="s">
        <v>1617</v>
      </c>
    </row>
    <row r="1047" spans="1:9" ht="12.6" customHeight="1" x14ac:dyDescent="0.25">
      <c r="A1047" s="71">
        <v>1007</v>
      </c>
      <c r="B1047" s="72" t="s">
        <v>1763</v>
      </c>
      <c r="C1047" s="97">
        <v>0</v>
      </c>
      <c r="D1047" s="74">
        <v>33.22</v>
      </c>
      <c r="E1047" s="78" t="s">
        <v>2523</v>
      </c>
      <c r="F1047" s="75" t="s">
        <v>17</v>
      </c>
      <c r="G1047" s="76">
        <v>3872</v>
      </c>
      <c r="H1047" s="77">
        <v>317</v>
      </c>
      <c r="I1047" s="79" t="s">
        <v>2524</v>
      </c>
    </row>
    <row r="1048" spans="1:9" ht="12.6" customHeight="1" x14ac:dyDescent="0.25">
      <c r="A1048" s="71">
        <v>1008</v>
      </c>
      <c r="B1048" s="72" t="s">
        <v>1763</v>
      </c>
      <c r="C1048" s="75" t="s">
        <v>1305</v>
      </c>
      <c r="D1048" s="74">
        <v>33.229999999999997</v>
      </c>
      <c r="E1048" s="78" t="s">
        <v>2525</v>
      </c>
      <c r="F1048" s="75" t="s">
        <v>17</v>
      </c>
      <c r="G1048" s="76">
        <v>1181</v>
      </c>
      <c r="H1048" s="77">
        <v>360</v>
      </c>
      <c r="I1048" s="75" t="s">
        <v>1616</v>
      </c>
    </row>
    <row r="1049" spans="1:9" ht="12.6" customHeight="1" x14ac:dyDescent="0.25">
      <c r="A1049" s="71">
        <v>1009</v>
      </c>
      <c r="B1049" s="72" t="s">
        <v>1763</v>
      </c>
      <c r="C1049" s="75" t="s">
        <v>1306</v>
      </c>
      <c r="D1049" s="74">
        <v>33.24</v>
      </c>
      <c r="E1049" s="72" t="s">
        <v>463</v>
      </c>
      <c r="F1049" s="75" t="s">
        <v>17</v>
      </c>
      <c r="G1049" s="76">
        <v>1157</v>
      </c>
      <c r="H1049" s="77">
        <v>336</v>
      </c>
      <c r="I1049" s="75" t="s">
        <v>1618</v>
      </c>
    </row>
    <row r="1050" spans="1:9" ht="12.6" customHeight="1" x14ac:dyDescent="0.25">
      <c r="A1050" s="71">
        <v>1010</v>
      </c>
      <c r="B1050" s="72" t="s">
        <v>1763</v>
      </c>
      <c r="C1050" s="75" t="s">
        <v>1307</v>
      </c>
      <c r="D1050" s="74">
        <v>33.25</v>
      </c>
      <c r="E1050" s="78" t="s">
        <v>2526</v>
      </c>
      <c r="F1050" s="75" t="s">
        <v>17</v>
      </c>
      <c r="G1050" s="76">
        <v>1226</v>
      </c>
      <c r="H1050" s="77">
        <v>410</v>
      </c>
      <c r="I1050" s="75" t="s">
        <v>1619</v>
      </c>
    </row>
    <row r="1051" spans="1:9" ht="12.6" customHeight="1" x14ac:dyDescent="0.25">
      <c r="A1051" s="71">
        <v>1011</v>
      </c>
      <c r="B1051" s="72" t="s">
        <v>1763</v>
      </c>
      <c r="C1051" s="75" t="s">
        <v>1307</v>
      </c>
      <c r="D1051" s="74">
        <v>33.26</v>
      </c>
      <c r="E1051" s="78" t="s">
        <v>2527</v>
      </c>
      <c r="F1051" s="75" t="s">
        <v>17</v>
      </c>
      <c r="G1051" s="76">
        <v>1249</v>
      </c>
      <c r="H1051" s="77">
        <v>407</v>
      </c>
      <c r="I1051" s="75" t="s">
        <v>1619</v>
      </c>
    </row>
    <row r="1052" spans="1:9" ht="12.6" customHeight="1" x14ac:dyDescent="0.25">
      <c r="A1052" s="71">
        <v>1012</v>
      </c>
      <c r="B1052" s="72" t="s">
        <v>1763</v>
      </c>
      <c r="C1052" s="75" t="s">
        <v>1307</v>
      </c>
      <c r="D1052" s="74">
        <v>33.270000000000003</v>
      </c>
      <c r="E1052" s="78" t="s">
        <v>2528</v>
      </c>
      <c r="F1052" s="75" t="s">
        <v>17</v>
      </c>
      <c r="G1052" s="76">
        <v>1270</v>
      </c>
      <c r="H1052" s="77">
        <v>410</v>
      </c>
      <c r="I1052" s="75" t="s">
        <v>1619</v>
      </c>
    </row>
    <row r="1053" spans="1:9" ht="12.6" customHeight="1" x14ac:dyDescent="0.25">
      <c r="A1053" s="71">
        <v>1013</v>
      </c>
      <c r="B1053" s="78" t="s">
        <v>2529</v>
      </c>
      <c r="C1053" s="75" t="s">
        <v>1296</v>
      </c>
      <c r="D1053" s="74">
        <v>33.28</v>
      </c>
      <c r="E1053" s="78" t="s">
        <v>2530</v>
      </c>
      <c r="F1053" s="75" t="s">
        <v>17</v>
      </c>
      <c r="G1053" s="76">
        <v>129</v>
      </c>
      <c r="H1053" s="77">
        <v>34</v>
      </c>
      <c r="I1053" s="79" t="s">
        <v>2089</v>
      </c>
    </row>
    <row r="1054" spans="1:9" ht="12.6" customHeight="1" x14ac:dyDescent="0.25">
      <c r="A1054" s="71">
        <v>1014</v>
      </c>
      <c r="B1054" s="72" t="s">
        <v>1763</v>
      </c>
      <c r="C1054" s="75" t="s">
        <v>1296</v>
      </c>
      <c r="D1054" s="74">
        <v>33.29</v>
      </c>
      <c r="E1054" s="72" t="s">
        <v>464</v>
      </c>
      <c r="F1054" s="75" t="s">
        <v>16</v>
      </c>
      <c r="G1054" s="76">
        <v>62</v>
      </c>
      <c r="H1054" s="77">
        <v>34</v>
      </c>
      <c r="I1054" s="79" t="s">
        <v>2331</v>
      </c>
    </row>
    <row r="1055" spans="1:9" ht="12.6" customHeight="1" x14ac:dyDescent="0.25">
      <c r="A1055" s="71">
        <v>1015</v>
      </c>
      <c r="B1055" s="72" t="s">
        <v>1763</v>
      </c>
      <c r="C1055" s="75" t="s">
        <v>1296</v>
      </c>
      <c r="D1055" s="74">
        <v>33.299999999999997</v>
      </c>
      <c r="E1055" s="78" t="s">
        <v>2531</v>
      </c>
      <c r="F1055" s="75" t="s">
        <v>17</v>
      </c>
      <c r="G1055" s="76">
        <v>746</v>
      </c>
      <c r="H1055" s="77">
        <v>180</v>
      </c>
      <c r="I1055" s="79" t="s">
        <v>2472</v>
      </c>
    </row>
    <row r="1056" spans="1:9" ht="12.6" customHeight="1" x14ac:dyDescent="0.25">
      <c r="A1056" s="71">
        <v>1016</v>
      </c>
      <c r="B1056" s="72" t="s">
        <v>1763</v>
      </c>
      <c r="C1056" s="75" t="s">
        <v>1296</v>
      </c>
      <c r="D1056" s="74">
        <v>33.31</v>
      </c>
      <c r="E1056" s="78" t="s">
        <v>2532</v>
      </c>
      <c r="F1056" s="75" t="s">
        <v>17</v>
      </c>
      <c r="G1056" s="76">
        <v>1379</v>
      </c>
      <c r="H1056" s="77">
        <v>326</v>
      </c>
      <c r="I1056" s="79" t="s">
        <v>2472</v>
      </c>
    </row>
    <row r="1057" spans="1:9" ht="12.6" customHeight="1" x14ac:dyDescent="0.25">
      <c r="A1057" s="71">
        <v>1017</v>
      </c>
      <c r="B1057" s="72" t="s">
        <v>1763</v>
      </c>
      <c r="C1057" s="75" t="s">
        <v>1308</v>
      </c>
      <c r="D1057" s="74">
        <v>33.32</v>
      </c>
      <c r="E1057" s="78" t="s">
        <v>2533</v>
      </c>
      <c r="F1057" s="75" t="s">
        <v>17</v>
      </c>
      <c r="G1057" s="76">
        <v>969</v>
      </c>
      <c r="H1057" s="77">
        <v>313</v>
      </c>
      <c r="I1057" s="79" t="s">
        <v>2534</v>
      </c>
    </row>
    <row r="1058" spans="1:9" ht="12.6" customHeight="1" x14ac:dyDescent="0.25">
      <c r="A1058" s="71">
        <v>1018</v>
      </c>
      <c r="B1058" s="72" t="s">
        <v>1763</v>
      </c>
      <c r="C1058" s="75" t="s">
        <v>1308</v>
      </c>
      <c r="D1058" s="74">
        <v>33.33</v>
      </c>
      <c r="E1058" s="78" t="s">
        <v>2535</v>
      </c>
      <c r="F1058" s="75" t="s">
        <v>17</v>
      </c>
      <c r="G1058" s="76">
        <v>1118</v>
      </c>
      <c r="H1058" s="77">
        <v>313</v>
      </c>
      <c r="I1058" s="79" t="s">
        <v>2534</v>
      </c>
    </row>
    <row r="1059" spans="1:9" ht="12.6" customHeight="1" x14ac:dyDescent="0.25">
      <c r="A1059" s="71">
        <v>1019</v>
      </c>
      <c r="B1059" s="72" t="s">
        <v>1763</v>
      </c>
      <c r="C1059" s="75" t="s">
        <v>1293</v>
      </c>
      <c r="D1059" s="74">
        <v>33.340000000000003</v>
      </c>
      <c r="E1059" s="72" t="s">
        <v>465</v>
      </c>
      <c r="F1059" s="75" t="s">
        <v>17</v>
      </c>
      <c r="G1059" s="76">
        <v>4005</v>
      </c>
      <c r="H1059" s="77">
        <v>313</v>
      </c>
      <c r="I1059" s="79" t="s">
        <v>2536</v>
      </c>
    </row>
    <row r="1060" spans="1:9" ht="12.6" customHeight="1" x14ac:dyDescent="0.25">
      <c r="A1060" s="71">
        <v>1020</v>
      </c>
      <c r="B1060" s="72" t="s">
        <v>1763</v>
      </c>
      <c r="C1060" s="75" t="s">
        <v>1301</v>
      </c>
      <c r="D1060" s="74">
        <v>33.35</v>
      </c>
      <c r="E1060" s="72" t="s">
        <v>466</v>
      </c>
      <c r="F1060" s="75" t="s">
        <v>17</v>
      </c>
      <c r="G1060" s="76">
        <v>4138</v>
      </c>
      <c r="H1060" s="77">
        <v>414</v>
      </c>
      <c r="I1060" s="79" t="s">
        <v>2537</v>
      </c>
    </row>
    <row r="1061" spans="1:9" ht="12.6" customHeight="1" x14ac:dyDescent="0.25">
      <c r="A1061" s="71">
        <v>1021</v>
      </c>
      <c r="B1061" s="72" t="s">
        <v>1763</v>
      </c>
      <c r="C1061" s="75" t="s">
        <v>1308</v>
      </c>
      <c r="D1061" s="74">
        <v>33.36</v>
      </c>
      <c r="E1061" s="78" t="s">
        <v>2538</v>
      </c>
      <c r="F1061" s="75" t="s">
        <v>17</v>
      </c>
      <c r="G1061" s="76">
        <v>4003</v>
      </c>
      <c r="H1061" s="77">
        <v>313</v>
      </c>
      <c r="I1061" s="75" t="s">
        <v>1620</v>
      </c>
    </row>
    <row r="1062" spans="1:9" ht="12.6" customHeight="1" x14ac:dyDescent="0.25">
      <c r="A1062" s="71">
        <v>1022</v>
      </c>
      <c r="B1062" s="72" t="s">
        <v>1763</v>
      </c>
      <c r="C1062" s="75" t="s">
        <v>1308</v>
      </c>
      <c r="D1062" s="74">
        <v>33.369999999999997</v>
      </c>
      <c r="E1062" s="78" t="s">
        <v>2539</v>
      </c>
      <c r="F1062" s="75" t="s">
        <v>17</v>
      </c>
      <c r="G1062" s="76">
        <v>3997</v>
      </c>
      <c r="H1062" s="77">
        <v>313</v>
      </c>
      <c r="I1062" s="75" t="s">
        <v>1620</v>
      </c>
    </row>
    <row r="1063" spans="1:9" ht="12.6" customHeight="1" x14ac:dyDescent="0.25">
      <c r="A1063" s="71">
        <v>1023</v>
      </c>
      <c r="B1063" s="72" t="s">
        <v>1763</v>
      </c>
      <c r="C1063" s="75" t="s">
        <v>1308</v>
      </c>
      <c r="D1063" s="74">
        <v>33.380000000000003</v>
      </c>
      <c r="E1063" s="72" t="s">
        <v>467</v>
      </c>
      <c r="F1063" s="75" t="s">
        <v>17</v>
      </c>
      <c r="G1063" s="76">
        <v>2758</v>
      </c>
      <c r="H1063" s="77">
        <v>373</v>
      </c>
      <c r="I1063" s="79" t="s">
        <v>2540</v>
      </c>
    </row>
    <row r="1064" spans="1:9" ht="12.6" customHeight="1" x14ac:dyDescent="0.25">
      <c r="A1064" s="71">
        <v>1024</v>
      </c>
      <c r="B1064" s="72" t="s">
        <v>1763</v>
      </c>
      <c r="C1064" s="75" t="s">
        <v>1308</v>
      </c>
      <c r="D1064" s="74">
        <v>33.39</v>
      </c>
      <c r="E1064" s="78" t="s">
        <v>2541</v>
      </c>
      <c r="F1064" s="75" t="s">
        <v>17</v>
      </c>
      <c r="G1064" s="76">
        <v>604</v>
      </c>
      <c r="H1064" s="77">
        <v>157</v>
      </c>
      <c r="I1064" s="79" t="s">
        <v>2540</v>
      </c>
    </row>
    <row r="1065" spans="1:9" ht="12.6" customHeight="1" x14ac:dyDescent="0.25">
      <c r="A1065" s="71">
        <v>1025</v>
      </c>
      <c r="B1065" s="72" t="s">
        <v>1763</v>
      </c>
      <c r="C1065" s="75" t="s">
        <v>1306</v>
      </c>
      <c r="D1065" s="74">
        <v>33.4</v>
      </c>
      <c r="E1065" s="72" t="s">
        <v>468</v>
      </c>
      <c r="F1065" s="75" t="s">
        <v>17</v>
      </c>
      <c r="G1065" s="76">
        <v>1155</v>
      </c>
      <c r="H1065" s="77">
        <v>257</v>
      </c>
      <c r="I1065" s="75" t="s">
        <v>1621</v>
      </c>
    </row>
    <row r="1066" spans="1:9" ht="12.6" customHeight="1" x14ac:dyDescent="0.25">
      <c r="A1066" s="71">
        <v>1026</v>
      </c>
      <c r="B1066" s="72" t="s">
        <v>1763</v>
      </c>
      <c r="C1066" s="75" t="s">
        <v>1306</v>
      </c>
      <c r="D1066" s="74">
        <v>33.409999999999997</v>
      </c>
      <c r="E1066" s="78" t="s">
        <v>2542</v>
      </c>
      <c r="F1066" s="75" t="s">
        <v>17</v>
      </c>
      <c r="G1066" s="76">
        <v>1227</v>
      </c>
      <c r="H1066" s="77">
        <v>332</v>
      </c>
      <c r="I1066" s="75" t="s">
        <v>1621</v>
      </c>
    </row>
    <row r="1067" spans="1:9" ht="12.6" customHeight="1" x14ac:dyDescent="0.25">
      <c r="A1067" s="71">
        <v>1027</v>
      </c>
      <c r="B1067" s="72" t="s">
        <v>1763</v>
      </c>
      <c r="C1067" s="75" t="s">
        <v>1306</v>
      </c>
      <c r="D1067" s="74">
        <v>33.42</v>
      </c>
      <c r="E1067" s="78" t="s">
        <v>2543</v>
      </c>
      <c r="F1067" s="75" t="s">
        <v>17</v>
      </c>
      <c r="G1067" s="76">
        <v>1579</v>
      </c>
      <c r="H1067" s="77">
        <v>257</v>
      </c>
      <c r="I1067" s="75" t="s">
        <v>1622</v>
      </c>
    </row>
    <row r="1068" spans="1:9" ht="12.6" customHeight="1" x14ac:dyDescent="0.25">
      <c r="A1068" s="71">
        <v>1028</v>
      </c>
      <c r="B1068" s="72" t="s">
        <v>1763</v>
      </c>
      <c r="C1068" s="75" t="s">
        <v>1306</v>
      </c>
      <c r="D1068" s="74">
        <v>33.43</v>
      </c>
      <c r="E1068" s="78" t="s">
        <v>2544</v>
      </c>
      <c r="F1068" s="75" t="s">
        <v>17</v>
      </c>
      <c r="G1068" s="76">
        <v>1982</v>
      </c>
      <c r="H1068" s="77">
        <v>332</v>
      </c>
      <c r="I1068" s="75" t="s">
        <v>1622</v>
      </c>
    </row>
    <row r="1069" spans="1:9" ht="12.6" customHeight="1" x14ac:dyDescent="0.25">
      <c r="A1069" s="71">
        <v>1029</v>
      </c>
      <c r="B1069" s="72" t="s">
        <v>1763</v>
      </c>
      <c r="C1069" s="75" t="s">
        <v>1306</v>
      </c>
      <c r="D1069" s="74">
        <v>33.44</v>
      </c>
      <c r="E1069" s="78" t="s">
        <v>2545</v>
      </c>
      <c r="F1069" s="75" t="s">
        <v>17</v>
      </c>
      <c r="G1069" s="76">
        <v>1743</v>
      </c>
      <c r="H1069" s="77">
        <v>336</v>
      </c>
      <c r="I1069" s="75" t="s">
        <v>1622</v>
      </c>
    </row>
    <row r="1070" spans="1:9" ht="12.6" customHeight="1" x14ac:dyDescent="0.25">
      <c r="A1070" s="71">
        <v>1030</v>
      </c>
      <c r="B1070" s="72" t="s">
        <v>1763</v>
      </c>
      <c r="C1070" s="75" t="s">
        <v>1306</v>
      </c>
      <c r="D1070" s="74">
        <v>33.450000000000003</v>
      </c>
      <c r="E1070" s="78" t="s">
        <v>2546</v>
      </c>
      <c r="F1070" s="75" t="s">
        <v>17</v>
      </c>
      <c r="G1070" s="76">
        <v>1814</v>
      </c>
      <c r="H1070" s="77">
        <v>410</v>
      </c>
      <c r="I1070" s="75" t="s">
        <v>1622</v>
      </c>
    </row>
    <row r="1071" spans="1:9" ht="12.6" customHeight="1" x14ac:dyDescent="0.25">
      <c r="A1071" s="71">
        <v>1031</v>
      </c>
      <c r="B1071" s="72" t="s">
        <v>1763</v>
      </c>
      <c r="C1071" s="75" t="s">
        <v>1306</v>
      </c>
      <c r="D1071" s="74">
        <v>33.46</v>
      </c>
      <c r="E1071" s="72" t="s">
        <v>469</v>
      </c>
      <c r="F1071" s="75" t="s">
        <v>17</v>
      </c>
      <c r="G1071" s="76">
        <v>1743</v>
      </c>
      <c r="H1071" s="77">
        <v>336</v>
      </c>
      <c r="I1071" s="79" t="s">
        <v>2547</v>
      </c>
    </row>
    <row r="1072" spans="1:9" ht="12.6" customHeight="1" x14ac:dyDescent="0.25">
      <c r="A1072" s="71">
        <v>1032</v>
      </c>
      <c r="B1072" s="72" t="s">
        <v>1763</v>
      </c>
      <c r="C1072" s="75" t="s">
        <v>1306</v>
      </c>
      <c r="D1072" s="74">
        <v>33.47</v>
      </c>
      <c r="E1072" s="72" t="s">
        <v>470</v>
      </c>
      <c r="F1072" s="75" t="s">
        <v>17</v>
      </c>
      <c r="G1072" s="76">
        <v>1814</v>
      </c>
      <c r="H1072" s="77">
        <v>410</v>
      </c>
      <c r="I1072" s="79" t="s">
        <v>2547</v>
      </c>
    </row>
    <row r="1073" spans="1:9" ht="12.6" customHeight="1" x14ac:dyDescent="0.25">
      <c r="A1073" s="71">
        <v>1033</v>
      </c>
      <c r="B1073" s="72" t="s">
        <v>1763</v>
      </c>
      <c r="C1073" s="75" t="s">
        <v>1306</v>
      </c>
      <c r="D1073" s="74">
        <v>33.479999999999997</v>
      </c>
      <c r="E1073" s="78" t="s">
        <v>2548</v>
      </c>
      <c r="F1073" s="75" t="s">
        <v>17</v>
      </c>
      <c r="G1073" s="76">
        <v>2347</v>
      </c>
      <c r="H1073" s="77">
        <v>300</v>
      </c>
      <c r="I1073" s="75" t="s">
        <v>1623</v>
      </c>
    </row>
    <row r="1074" spans="1:9" ht="12.6" customHeight="1" x14ac:dyDescent="0.25">
      <c r="A1074" s="71">
        <v>1034</v>
      </c>
      <c r="B1074" s="72" t="s">
        <v>1763</v>
      </c>
      <c r="C1074" s="75" t="s">
        <v>1296</v>
      </c>
      <c r="D1074" s="74">
        <v>33.49</v>
      </c>
      <c r="E1074" s="78" t="s">
        <v>2549</v>
      </c>
      <c r="F1074" s="75" t="s">
        <v>17</v>
      </c>
      <c r="G1074" s="76">
        <v>916</v>
      </c>
      <c r="H1074" s="77">
        <v>95</v>
      </c>
      <c r="I1074" s="75" t="s">
        <v>1624</v>
      </c>
    </row>
    <row r="1075" spans="1:9" ht="12.6" customHeight="1" x14ac:dyDescent="0.25">
      <c r="A1075" s="71">
        <v>1035</v>
      </c>
      <c r="B1075" s="72" t="s">
        <v>1763</v>
      </c>
      <c r="C1075" s="75" t="s">
        <v>1296</v>
      </c>
      <c r="D1075" s="74">
        <v>33.5</v>
      </c>
      <c r="E1075" s="78" t="s">
        <v>2550</v>
      </c>
      <c r="F1075" s="75" t="s">
        <v>17</v>
      </c>
      <c r="G1075" s="76">
        <v>1013</v>
      </c>
      <c r="H1075" s="77">
        <v>95</v>
      </c>
      <c r="I1075" s="75" t="s">
        <v>1624</v>
      </c>
    </row>
    <row r="1076" spans="1:9" ht="12.6" customHeight="1" x14ac:dyDescent="0.25">
      <c r="A1076" s="71">
        <v>1036</v>
      </c>
      <c r="B1076" s="72" t="s">
        <v>1763</v>
      </c>
      <c r="C1076" s="75" t="s">
        <v>1296</v>
      </c>
      <c r="D1076" s="74">
        <v>33.51</v>
      </c>
      <c r="E1076" s="78" t="s">
        <v>2551</v>
      </c>
      <c r="F1076" s="75" t="s">
        <v>17</v>
      </c>
      <c r="G1076" s="76">
        <v>900</v>
      </c>
      <c r="H1076" s="77">
        <v>95</v>
      </c>
      <c r="I1076" s="75" t="s">
        <v>1624</v>
      </c>
    </row>
    <row r="1077" spans="1:9" ht="12.6" customHeight="1" x14ac:dyDescent="0.25">
      <c r="A1077" s="71">
        <v>1037</v>
      </c>
      <c r="B1077" s="72" t="s">
        <v>1763</v>
      </c>
      <c r="C1077" s="75" t="s">
        <v>1296</v>
      </c>
      <c r="D1077" s="74">
        <v>33.520000000000003</v>
      </c>
      <c r="E1077" s="78" t="s">
        <v>2552</v>
      </c>
      <c r="F1077" s="75" t="s">
        <v>17</v>
      </c>
      <c r="G1077" s="76">
        <v>1147</v>
      </c>
      <c r="H1077" s="77">
        <v>95</v>
      </c>
      <c r="I1077" s="75" t="s">
        <v>1473</v>
      </c>
    </row>
    <row r="1078" spans="1:9" ht="12.6" customHeight="1" x14ac:dyDescent="0.25">
      <c r="A1078" s="71">
        <v>1038</v>
      </c>
      <c r="B1078" s="72" t="s">
        <v>1763</v>
      </c>
      <c r="C1078" s="75" t="s">
        <v>1306</v>
      </c>
      <c r="D1078" s="74">
        <v>33.53</v>
      </c>
      <c r="E1078" s="78" t="s">
        <v>2553</v>
      </c>
      <c r="F1078" s="75" t="s">
        <v>17</v>
      </c>
      <c r="G1078" s="76">
        <v>923</v>
      </c>
      <c r="H1078" s="77">
        <v>95</v>
      </c>
      <c r="I1078" s="75" t="s">
        <v>1625</v>
      </c>
    </row>
    <row r="1079" spans="1:9" ht="12.6" customHeight="1" x14ac:dyDescent="0.25">
      <c r="A1079" s="71">
        <v>1039</v>
      </c>
      <c r="B1079" s="72" t="s">
        <v>1763</v>
      </c>
      <c r="C1079" s="75" t="s">
        <v>1296</v>
      </c>
      <c r="D1079" s="74">
        <v>33.54</v>
      </c>
      <c r="E1079" s="72" t="s">
        <v>471</v>
      </c>
      <c r="F1079" s="75" t="s">
        <v>17</v>
      </c>
      <c r="G1079" s="76">
        <v>1382</v>
      </c>
      <c r="H1079" s="77">
        <v>95</v>
      </c>
      <c r="I1079" s="75" t="s">
        <v>1626</v>
      </c>
    </row>
    <row r="1080" spans="1:9" ht="12.6" customHeight="1" x14ac:dyDescent="0.25">
      <c r="A1080" s="71">
        <v>1040</v>
      </c>
      <c r="B1080" s="72" t="s">
        <v>1763</v>
      </c>
      <c r="C1080" s="75" t="s">
        <v>1296</v>
      </c>
      <c r="D1080" s="74">
        <v>33.549999999999997</v>
      </c>
      <c r="E1080" s="78" t="s">
        <v>2554</v>
      </c>
      <c r="F1080" s="75" t="s">
        <v>17</v>
      </c>
      <c r="G1080" s="76">
        <v>823</v>
      </c>
      <c r="H1080" s="77">
        <v>95</v>
      </c>
      <c r="I1080" s="75" t="s">
        <v>1473</v>
      </c>
    </row>
    <row r="1081" spans="1:9" ht="12.6" customHeight="1" x14ac:dyDescent="0.25">
      <c r="A1081" s="71">
        <v>1041</v>
      </c>
      <c r="B1081" s="72" t="s">
        <v>1763</v>
      </c>
      <c r="C1081" s="75" t="s">
        <v>1296</v>
      </c>
      <c r="D1081" s="74">
        <v>33.56</v>
      </c>
      <c r="E1081" s="72" t="s">
        <v>472</v>
      </c>
      <c r="F1081" s="75" t="s">
        <v>17</v>
      </c>
      <c r="G1081" s="76">
        <v>620</v>
      </c>
      <c r="H1081" s="77">
        <v>149</v>
      </c>
      <c r="I1081" s="75" t="s">
        <v>1473</v>
      </c>
    </row>
    <row r="1082" spans="1:9" ht="12.6" customHeight="1" x14ac:dyDescent="0.25">
      <c r="A1082" s="71">
        <v>1042</v>
      </c>
      <c r="B1082" s="72" t="s">
        <v>1763</v>
      </c>
      <c r="C1082" s="75" t="s">
        <v>1296</v>
      </c>
      <c r="D1082" s="74">
        <v>33.57</v>
      </c>
      <c r="E1082" s="78" t="s">
        <v>2555</v>
      </c>
      <c r="F1082" s="75" t="s">
        <v>17</v>
      </c>
      <c r="G1082" s="76">
        <v>526</v>
      </c>
      <c r="H1082" s="77">
        <v>149</v>
      </c>
      <c r="I1082" s="75" t="s">
        <v>1473</v>
      </c>
    </row>
    <row r="1083" spans="1:9" ht="12.6" customHeight="1" x14ac:dyDescent="0.25">
      <c r="A1083" s="71">
        <v>1043</v>
      </c>
      <c r="B1083" s="72" t="s">
        <v>1763</v>
      </c>
      <c r="C1083" s="75" t="s">
        <v>1306</v>
      </c>
      <c r="D1083" s="74">
        <v>33.58</v>
      </c>
      <c r="E1083" s="78" t="s">
        <v>2556</v>
      </c>
      <c r="F1083" s="75" t="s">
        <v>17</v>
      </c>
      <c r="G1083" s="76">
        <v>1192</v>
      </c>
      <c r="H1083" s="77">
        <v>148</v>
      </c>
      <c r="I1083" s="75" t="s">
        <v>1625</v>
      </c>
    </row>
    <row r="1084" spans="1:9" ht="12.6" customHeight="1" x14ac:dyDescent="0.25">
      <c r="A1084" s="71">
        <v>1044</v>
      </c>
      <c r="B1084" s="72" t="s">
        <v>1763</v>
      </c>
      <c r="C1084" s="97">
        <v>0</v>
      </c>
      <c r="D1084" s="74">
        <v>33.590000000000003</v>
      </c>
      <c r="E1084" s="72" t="s">
        <v>473</v>
      </c>
      <c r="F1084" s="75" t="s">
        <v>17</v>
      </c>
      <c r="G1084" s="76">
        <v>1611</v>
      </c>
      <c r="H1084" s="77">
        <v>148</v>
      </c>
      <c r="I1084" s="75" t="s">
        <v>1627</v>
      </c>
    </row>
    <row r="1085" spans="1:9" ht="12.6" customHeight="1" x14ac:dyDescent="0.25">
      <c r="A1085" s="71">
        <v>1045</v>
      </c>
      <c r="B1085" s="72" t="s">
        <v>1763</v>
      </c>
      <c r="C1085" s="97">
        <v>0</v>
      </c>
      <c r="D1085" s="74">
        <v>33.61</v>
      </c>
      <c r="E1085" s="72" t="s">
        <v>474</v>
      </c>
      <c r="F1085" s="75" t="s">
        <v>17</v>
      </c>
      <c r="G1085" s="76">
        <v>2198</v>
      </c>
      <c r="H1085" s="77">
        <v>148</v>
      </c>
      <c r="I1085" s="75" t="s">
        <v>1628</v>
      </c>
    </row>
    <row r="1086" spans="1:9" ht="12.6" customHeight="1" x14ac:dyDescent="0.25">
      <c r="A1086" s="71">
        <v>1046</v>
      </c>
      <c r="B1086" s="72" t="s">
        <v>1763</v>
      </c>
      <c r="C1086" s="97">
        <v>0</v>
      </c>
      <c r="D1086" s="74">
        <v>33.619999999999997</v>
      </c>
      <c r="E1086" s="72" t="s">
        <v>475</v>
      </c>
      <c r="F1086" s="75" t="s">
        <v>17</v>
      </c>
      <c r="G1086" s="76">
        <v>1733</v>
      </c>
      <c r="H1086" s="77">
        <v>185</v>
      </c>
      <c r="I1086" s="75" t="s">
        <v>1627</v>
      </c>
    </row>
    <row r="1087" spans="1:9" ht="12.6" customHeight="1" x14ac:dyDescent="0.25">
      <c r="A1087" s="71">
        <v>1047</v>
      </c>
      <c r="B1087" s="72" t="s">
        <v>1763</v>
      </c>
      <c r="C1087" s="75" t="s">
        <v>1306</v>
      </c>
      <c r="D1087" s="74">
        <v>33.65</v>
      </c>
      <c r="E1087" s="78" t="s">
        <v>2557</v>
      </c>
      <c r="F1087" s="75" t="s">
        <v>17</v>
      </c>
      <c r="G1087" s="76">
        <v>1786</v>
      </c>
      <c r="H1087" s="77">
        <v>185</v>
      </c>
      <c r="I1087" s="75" t="s">
        <v>1625</v>
      </c>
    </row>
    <row r="1088" spans="1:9" ht="12.6" customHeight="1" x14ac:dyDescent="0.25">
      <c r="A1088" s="71">
        <v>1048</v>
      </c>
      <c r="B1088" s="72" t="s">
        <v>1763</v>
      </c>
      <c r="C1088" s="75" t="s">
        <v>1296</v>
      </c>
      <c r="D1088" s="74">
        <v>33.659999999999997</v>
      </c>
      <c r="E1088" s="78" t="s">
        <v>2558</v>
      </c>
      <c r="F1088" s="75" t="s">
        <v>17</v>
      </c>
      <c r="G1088" s="76">
        <v>707</v>
      </c>
      <c r="H1088" s="77">
        <v>186</v>
      </c>
      <c r="I1088" s="75" t="s">
        <v>1625</v>
      </c>
    </row>
    <row r="1089" spans="1:9" ht="12.6" customHeight="1" x14ac:dyDescent="0.25">
      <c r="A1089" s="71">
        <v>1049</v>
      </c>
      <c r="B1089" s="72" t="s">
        <v>1763</v>
      </c>
      <c r="C1089" s="75" t="s">
        <v>1296</v>
      </c>
      <c r="D1089" s="74">
        <v>33.67</v>
      </c>
      <c r="E1089" s="72" t="s">
        <v>476</v>
      </c>
      <c r="F1089" s="75" t="s">
        <v>17</v>
      </c>
      <c r="G1089" s="76">
        <v>1176</v>
      </c>
      <c r="H1089" s="77">
        <v>336</v>
      </c>
      <c r="I1089" s="75" t="s">
        <v>1625</v>
      </c>
    </row>
    <row r="1090" spans="1:9" ht="12.6" customHeight="1" x14ac:dyDescent="0.25">
      <c r="A1090" s="71">
        <v>1050</v>
      </c>
      <c r="B1090" s="72" t="s">
        <v>1763</v>
      </c>
      <c r="C1090" s="75" t="s">
        <v>1296</v>
      </c>
      <c r="D1090" s="74">
        <v>33.68</v>
      </c>
      <c r="E1090" s="72" t="s">
        <v>477</v>
      </c>
      <c r="F1090" s="75" t="s">
        <v>17</v>
      </c>
      <c r="G1090" s="76">
        <v>4354</v>
      </c>
      <c r="H1090" s="77">
        <v>641</v>
      </c>
      <c r="I1090" s="75" t="s">
        <v>1629</v>
      </c>
    </row>
    <row r="1091" spans="1:9" ht="12.6" customHeight="1" x14ac:dyDescent="0.25">
      <c r="A1091" s="71">
        <v>1051</v>
      </c>
      <c r="B1091" s="72" t="s">
        <v>1763</v>
      </c>
      <c r="C1091" s="75" t="s">
        <v>1296</v>
      </c>
      <c r="D1091" s="74">
        <v>33.75</v>
      </c>
      <c r="E1091" s="78" t="s">
        <v>2559</v>
      </c>
      <c r="F1091" s="75" t="s">
        <v>17</v>
      </c>
      <c r="G1091" s="76">
        <v>1481</v>
      </c>
      <c r="H1091" s="77">
        <v>453</v>
      </c>
      <c r="I1091" s="75" t="s">
        <v>1630</v>
      </c>
    </row>
    <row r="1092" spans="1:9" ht="12.6" customHeight="1" x14ac:dyDescent="0.25">
      <c r="A1092" s="71">
        <v>1052</v>
      </c>
      <c r="B1092" s="72" t="s">
        <v>1763</v>
      </c>
      <c r="C1092" s="75" t="s">
        <v>1296</v>
      </c>
      <c r="D1092" s="74">
        <v>33.76</v>
      </c>
      <c r="E1092" s="78" t="s">
        <v>2560</v>
      </c>
      <c r="F1092" s="75" t="s">
        <v>17</v>
      </c>
      <c r="G1092" s="76">
        <v>1078</v>
      </c>
      <c r="H1092" s="77">
        <v>336</v>
      </c>
      <c r="I1092" s="75" t="s">
        <v>1631</v>
      </c>
    </row>
    <row r="1093" spans="1:9" ht="12.6" customHeight="1" x14ac:dyDescent="0.25">
      <c r="A1093" s="71">
        <v>1053</v>
      </c>
      <c r="B1093" s="72" t="s">
        <v>1763</v>
      </c>
      <c r="C1093" s="75" t="s">
        <v>1296</v>
      </c>
      <c r="D1093" s="74">
        <v>33.770000000000003</v>
      </c>
      <c r="E1093" s="78" t="s">
        <v>2561</v>
      </c>
      <c r="F1093" s="75" t="s">
        <v>17</v>
      </c>
      <c r="G1093" s="76">
        <v>1147</v>
      </c>
      <c r="H1093" s="77">
        <v>410</v>
      </c>
      <c r="I1093" s="75" t="s">
        <v>1631</v>
      </c>
    </row>
    <row r="1094" spans="1:9" ht="12.6" customHeight="1" x14ac:dyDescent="0.25">
      <c r="A1094" s="71">
        <v>1054</v>
      </c>
      <c r="B1094" s="72" t="s">
        <v>1763</v>
      </c>
      <c r="C1094" s="75" t="s">
        <v>1296</v>
      </c>
      <c r="D1094" s="74">
        <v>33.78</v>
      </c>
      <c r="E1094" s="72" t="s">
        <v>478</v>
      </c>
      <c r="F1094" s="75" t="s">
        <v>17</v>
      </c>
      <c r="G1094" s="76">
        <v>163</v>
      </c>
      <c r="H1094" s="77">
        <v>140</v>
      </c>
      <c r="I1094" s="79" t="s">
        <v>2562</v>
      </c>
    </row>
    <row r="1095" spans="1:9" ht="12.6" customHeight="1" x14ac:dyDescent="0.25">
      <c r="A1095" s="71">
        <v>1055</v>
      </c>
      <c r="B1095" s="72" t="s">
        <v>1763</v>
      </c>
      <c r="C1095" s="75" t="s">
        <v>1296</v>
      </c>
      <c r="D1095" s="74">
        <v>33.79</v>
      </c>
      <c r="E1095" s="72" t="s">
        <v>479</v>
      </c>
      <c r="F1095" s="75" t="s">
        <v>17</v>
      </c>
      <c r="G1095" s="76">
        <v>75</v>
      </c>
      <c r="H1095" s="77">
        <v>71</v>
      </c>
      <c r="I1095" s="79" t="s">
        <v>2562</v>
      </c>
    </row>
    <row r="1096" spans="1:9" ht="12.6" customHeight="1" x14ac:dyDescent="0.25">
      <c r="A1096" s="71">
        <v>1056</v>
      </c>
      <c r="B1096" s="72" t="s">
        <v>1763</v>
      </c>
      <c r="C1096" s="75" t="s">
        <v>1296</v>
      </c>
      <c r="D1096" s="74">
        <v>33.799999999999997</v>
      </c>
      <c r="E1096" s="72" t="s">
        <v>480</v>
      </c>
      <c r="F1096" s="75" t="s">
        <v>17</v>
      </c>
      <c r="G1096" s="76">
        <v>406</v>
      </c>
      <c r="H1096" s="77">
        <v>210</v>
      </c>
      <c r="I1096" s="79" t="s">
        <v>2562</v>
      </c>
    </row>
    <row r="1097" spans="1:9" ht="12.6" customHeight="1" x14ac:dyDescent="0.25">
      <c r="A1097" s="71">
        <v>1057</v>
      </c>
      <c r="B1097" s="72" t="s">
        <v>1763</v>
      </c>
      <c r="C1097" s="75" t="s">
        <v>1296</v>
      </c>
      <c r="D1097" s="74">
        <v>33.81</v>
      </c>
      <c r="E1097" s="78" t="s">
        <v>2563</v>
      </c>
      <c r="F1097" s="75" t="s">
        <v>17</v>
      </c>
      <c r="G1097" s="76">
        <v>1281</v>
      </c>
      <c r="H1097" s="77">
        <v>345</v>
      </c>
      <c r="I1097" s="75" t="s">
        <v>1547</v>
      </c>
    </row>
    <row r="1098" spans="1:9" ht="12.6" customHeight="1" x14ac:dyDescent="0.25">
      <c r="A1098" s="71">
        <v>1058</v>
      </c>
      <c r="B1098" s="72" t="s">
        <v>1764</v>
      </c>
      <c r="C1098" s="75" t="s">
        <v>1309</v>
      </c>
      <c r="D1098" s="74">
        <v>34.01</v>
      </c>
      <c r="E1098" s="78" t="s">
        <v>2564</v>
      </c>
      <c r="F1098" s="75" t="s">
        <v>17</v>
      </c>
      <c r="G1098" s="76">
        <v>25</v>
      </c>
      <c r="H1098" s="77">
        <v>16</v>
      </c>
      <c r="I1098" s="79" t="s">
        <v>2565</v>
      </c>
    </row>
    <row r="1099" spans="1:9" ht="12.6" customHeight="1" x14ac:dyDescent="0.25">
      <c r="A1099" s="71">
        <v>1059</v>
      </c>
      <c r="B1099" s="72" t="s">
        <v>1764</v>
      </c>
      <c r="C1099" s="75" t="s">
        <v>1309</v>
      </c>
      <c r="D1099" s="74">
        <v>34.020000000000003</v>
      </c>
      <c r="E1099" s="78" t="s">
        <v>2566</v>
      </c>
      <c r="F1099" s="75" t="s">
        <v>17</v>
      </c>
      <c r="G1099" s="76">
        <v>41</v>
      </c>
      <c r="H1099" s="77">
        <v>29</v>
      </c>
      <c r="I1099" s="79" t="s">
        <v>2567</v>
      </c>
    </row>
    <row r="1100" spans="1:9" ht="12.6" customHeight="1" x14ac:dyDescent="0.25">
      <c r="A1100" s="71">
        <v>1060</v>
      </c>
      <c r="B1100" s="72" t="s">
        <v>1764</v>
      </c>
      <c r="C1100" s="75" t="s">
        <v>1310</v>
      </c>
      <c r="D1100" s="74">
        <v>34.03</v>
      </c>
      <c r="E1100" s="78" t="s">
        <v>2568</v>
      </c>
      <c r="F1100" s="79" t="s">
        <v>3203</v>
      </c>
      <c r="G1100" s="76">
        <v>52</v>
      </c>
      <c r="H1100" s="77">
        <v>45</v>
      </c>
      <c r="I1100" s="79" t="s">
        <v>2569</v>
      </c>
    </row>
    <row r="1101" spans="1:9" ht="12.6" customHeight="1" x14ac:dyDescent="0.25">
      <c r="A1101" s="71">
        <v>1061</v>
      </c>
      <c r="B1101" s="72" t="s">
        <v>1764</v>
      </c>
      <c r="C1101" s="75" t="s">
        <v>1310</v>
      </c>
      <c r="D1101" s="74">
        <v>34.04</v>
      </c>
      <c r="E1101" s="78" t="s">
        <v>2570</v>
      </c>
      <c r="F1101" s="75" t="s">
        <v>17</v>
      </c>
      <c r="G1101" s="76">
        <v>42</v>
      </c>
      <c r="H1101" s="77">
        <v>29</v>
      </c>
      <c r="I1101" s="79" t="s">
        <v>2571</v>
      </c>
    </row>
    <row r="1102" spans="1:9" ht="12.6" customHeight="1" x14ac:dyDescent="0.25">
      <c r="A1102" s="71">
        <v>1062</v>
      </c>
      <c r="B1102" s="72" t="s">
        <v>1764</v>
      </c>
      <c r="C1102" s="75" t="s">
        <v>1311</v>
      </c>
      <c r="D1102" s="74">
        <v>34.049999999999997</v>
      </c>
      <c r="E1102" s="78" t="s">
        <v>2572</v>
      </c>
      <c r="F1102" s="75" t="s">
        <v>17</v>
      </c>
      <c r="G1102" s="76">
        <v>118</v>
      </c>
      <c r="H1102" s="77">
        <v>83</v>
      </c>
      <c r="I1102" s="79" t="s">
        <v>2573</v>
      </c>
    </row>
    <row r="1103" spans="1:9" ht="12.6" customHeight="1" x14ac:dyDescent="0.25">
      <c r="A1103" s="71">
        <v>1063</v>
      </c>
      <c r="B1103" s="72" t="s">
        <v>1764</v>
      </c>
      <c r="C1103" s="75" t="s">
        <v>1311</v>
      </c>
      <c r="D1103" s="74">
        <v>34.06</v>
      </c>
      <c r="E1103" s="78" t="s">
        <v>2574</v>
      </c>
      <c r="F1103" s="75" t="s">
        <v>17</v>
      </c>
      <c r="G1103" s="76">
        <v>230</v>
      </c>
      <c r="H1103" s="77">
        <v>181</v>
      </c>
      <c r="I1103" s="79" t="s">
        <v>2573</v>
      </c>
    </row>
    <row r="1104" spans="1:9" ht="12.6" customHeight="1" x14ac:dyDescent="0.25">
      <c r="A1104" s="71">
        <v>1064</v>
      </c>
      <c r="B1104" s="72" t="s">
        <v>1764</v>
      </c>
      <c r="C1104" s="75" t="s">
        <v>1312</v>
      </c>
      <c r="D1104" s="74">
        <v>34.07</v>
      </c>
      <c r="E1104" s="78" t="s">
        <v>2575</v>
      </c>
      <c r="F1104" s="75" t="s">
        <v>17</v>
      </c>
      <c r="G1104" s="76">
        <v>38</v>
      </c>
      <c r="H1104" s="77">
        <v>20</v>
      </c>
      <c r="I1104" s="79" t="s">
        <v>2576</v>
      </c>
    </row>
    <row r="1105" spans="1:9" ht="12.6" customHeight="1" x14ac:dyDescent="0.25">
      <c r="A1105" s="71">
        <v>1065</v>
      </c>
      <c r="B1105" s="72" t="s">
        <v>1764</v>
      </c>
      <c r="C1105" s="75" t="s">
        <v>1312</v>
      </c>
      <c r="D1105" s="74">
        <v>34.08</v>
      </c>
      <c r="E1105" s="78" t="s">
        <v>2577</v>
      </c>
      <c r="F1105" s="79" t="s">
        <v>3203</v>
      </c>
      <c r="G1105" s="76">
        <v>59</v>
      </c>
      <c r="H1105" s="77">
        <v>29</v>
      </c>
      <c r="I1105" s="79" t="s">
        <v>2576</v>
      </c>
    </row>
    <row r="1106" spans="1:9" ht="12.6" customHeight="1" x14ac:dyDescent="0.25">
      <c r="A1106" s="71">
        <v>1066</v>
      </c>
      <c r="B1106" s="72" t="s">
        <v>1764</v>
      </c>
      <c r="C1106" s="75" t="s">
        <v>1313</v>
      </c>
      <c r="D1106" s="74">
        <v>34.090000000000003</v>
      </c>
      <c r="E1106" s="78" t="s">
        <v>2578</v>
      </c>
      <c r="F1106" s="75" t="s">
        <v>17</v>
      </c>
      <c r="G1106" s="76">
        <v>799</v>
      </c>
      <c r="H1106" s="77">
        <v>515</v>
      </c>
      <c r="I1106" s="75" t="s">
        <v>1632</v>
      </c>
    </row>
    <row r="1107" spans="1:9" ht="12.6" customHeight="1" x14ac:dyDescent="0.25">
      <c r="A1107" s="71">
        <v>1067</v>
      </c>
      <c r="B1107" s="72" t="s">
        <v>1764</v>
      </c>
      <c r="C1107" s="75" t="s">
        <v>1313</v>
      </c>
      <c r="D1107" s="74">
        <v>34.1</v>
      </c>
      <c r="E1107" s="78" t="s">
        <v>2579</v>
      </c>
      <c r="F1107" s="75" t="s">
        <v>17</v>
      </c>
      <c r="G1107" s="76">
        <v>63</v>
      </c>
      <c r="H1107" s="77">
        <v>35</v>
      </c>
      <c r="I1107" s="75" t="s">
        <v>1632</v>
      </c>
    </row>
    <row r="1108" spans="1:9" ht="12.6" customHeight="1" x14ac:dyDescent="0.25">
      <c r="A1108" s="71">
        <v>1068</v>
      </c>
      <c r="B1108" s="72" t="s">
        <v>1764</v>
      </c>
      <c r="C1108" s="75" t="s">
        <v>1313</v>
      </c>
      <c r="D1108" s="74">
        <v>34.11</v>
      </c>
      <c r="E1108" s="72" t="s">
        <v>481</v>
      </c>
      <c r="F1108" s="75" t="s">
        <v>17</v>
      </c>
      <c r="G1108" s="76">
        <v>99</v>
      </c>
      <c r="H1108" s="77">
        <v>53</v>
      </c>
      <c r="I1108" s="79" t="s">
        <v>2580</v>
      </c>
    </row>
    <row r="1109" spans="1:9" ht="12.6" customHeight="1" x14ac:dyDescent="0.25">
      <c r="A1109" s="71">
        <v>1069</v>
      </c>
      <c r="B1109" s="72" t="s">
        <v>1765</v>
      </c>
      <c r="C1109" s="75" t="s">
        <v>1314</v>
      </c>
      <c r="D1109" s="74">
        <v>35.01</v>
      </c>
      <c r="E1109" s="78" t="s">
        <v>2581</v>
      </c>
      <c r="F1109" s="75" t="s">
        <v>17</v>
      </c>
      <c r="G1109" s="76">
        <v>85</v>
      </c>
      <c r="H1109" s="77">
        <v>30</v>
      </c>
      <c r="I1109" s="79" t="s">
        <v>2582</v>
      </c>
    </row>
    <row r="1110" spans="1:9" ht="12.6" customHeight="1" x14ac:dyDescent="0.25">
      <c r="A1110" s="71">
        <v>1070</v>
      </c>
      <c r="B1110" s="72" t="s">
        <v>1765</v>
      </c>
      <c r="C1110" s="75" t="s">
        <v>1315</v>
      </c>
      <c r="D1110" s="74">
        <v>35.020000000000003</v>
      </c>
      <c r="E1110" s="78" t="s">
        <v>2583</v>
      </c>
      <c r="F1110" s="75" t="s">
        <v>17</v>
      </c>
      <c r="G1110" s="76">
        <v>44</v>
      </c>
      <c r="H1110" s="77">
        <v>15</v>
      </c>
      <c r="I1110" s="75" t="s">
        <v>1633</v>
      </c>
    </row>
    <row r="1111" spans="1:9" ht="12.6" customHeight="1" x14ac:dyDescent="0.25">
      <c r="A1111" s="71">
        <v>1071</v>
      </c>
      <c r="B1111" s="72" t="s">
        <v>1765</v>
      </c>
      <c r="C1111" s="75" t="s">
        <v>1316</v>
      </c>
      <c r="D1111" s="74">
        <v>35.03</v>
      </c>
      <c r="E1111" s="78" t="s">
        <v>2584</v>
      </c>
      <c r="F1111" s="75" t="s">
        <v>17</v>
      </c>
      <c r="G1111" s="76">
        <v>68</v>
      </c>
      <c r="H1111" s="77">
        <v>30</v>
      </c>
      <c r="I1111" s="75" t="s">
        <v>1633</v>
      </c>
    </row>
    <row r="1112" spans="1:9" ht="12.6" customHeight="1" x14ac:dyDescent="0.25">
      <c r="A1112" s="71">
        <v>1072</v>
      </c>
      <c r="B1112" s="72" t="s">
        <v>1765</v>
      </c>
      <c r="C1112" s="75" t="s">
        <v>1317</v>
      </c>
      <c r="D1112" s="74">
        <v>35.04</v>
      </c>
      <c r="E1112" s="78" t="s">
        <v>2585</v>
      </c>
      <c r="F1112" s="75" t="s">
        <v>17</v>
      </c>
      <c r="G1112" s="76">
        <v>85</v>
      </c>
      <c r="H1112" s="77">
        <v>33</v>
      </c>
      <c r="I1112" s="75" t="s">
        <v>1634</v>
      </c>
    </row>
    <row r="1113" spans="1:9" ht="12.6" customHeight="1" x14ac:dyDescent="0.25">
      <c r="A1113" s="71">
        <v>1073</v>
      </c>
      <c r="B1113" s="72" t="s">
        <v>1765</v>
      </c>
      <c r="C1113" s="75" t="s">
        <v>1318</v>
      </c>
      <c r="D1113" s="74">
        <v>35.049999999999997</v>
      </c>
      <c r="E1113" s="78" t="s">
        <v>2586</v>
      </c>
      <c r="F1113" s="75" t="s">
        <v>17</v>
      </c>
      <c r="G1113" s="76">
        <v>76</v>
      </c>
      <c r="H1113" s="77">
        <v>26</v>
      </c>
      <c r="I1113" s="75" t="s">
        <v>1635</v>
      </c>
    </row>
    <row r="1114" spans="1:9" ht="12.6" customHeight="1" x14ac:dyDescent="0.25">
      <c r="A1114" s="71">
        <v>1074</v>
      </c>
      <c r="B1114" s="72" t="s">
        <v>1765</v>
      </c>
      <c r="C1114" s="75" t="s">
        <v>1319</v>
      </c>
      <c r="D1114" s="74">
        <v>35.06</v>
      </c>
      <c r="E1114" s="78" t="s">
        <v>2587</v>
      </c>
      <c r="F1114" s="75" t="s">
        <v>17</v>
      </c>
      <c r="G1114" s="76">
        <v>114</v>
      </c>
      <c r="H1114" s="77">
        <v>45</v>
      </c>
      <c r="I1114" s="75" t="s">
        <v>1636</v>
      </c>
    </row>
    <row r="1115" spans="1:9" ht="12.6" customHeight="1" x14ac:dyDescent="0.25">
      <c r="A1115" s="71">
        <v>1075</v>
      </c>
      <c r="B1115" s="72" t="s">
        <v>1765</v>
      </c>
      <c r="C1115" s="75" t="s">
        <v>1320</v>
      </c>
      <c r="D1115" s="74">
        <v>35.07</v>
      </c>
      <c r="E1115" s="78" t="s">
        <v>2588</v>
      </c>
      <c r="F1115" s="75" t="s">
        <v>17</v>
      </c>
      <c r="G1115" s="76">
        <v>89</v>
      </c>
      <c r="H1115" s="77">
        <v>45</v>
      </c>
      <c r="I1115" s="75" t="s">
        <v>1637</v>
      </c>
    </row>
    <row r="1116" spans="1:9" ht="12.6" customHeight="1" x14ac:dyDescent="0.25">
      <c r="A1116" s="71">
        <v>1076</v>
      </c>
      <c r="B1116" s="72" t="s">
        <v>1765</v>
      </c>
      <c r="C1116" s="75" t="s">
        <v>1321</v>
      </c>
      <c r="D1116" s="74">
        <v>35.08</v>
      </c>
      <c r="E1116" s="78" t="s">
        <v>2589</v>
      </c>
      <c r="F1116" s="75" t="s">
        <v>17</v>
      </c>
      <c r="G1116" s="76">
        <v>54</v>
      </c>
      <c r="H1116" s="77">
        <v>24</v>
      </c>
      <c r="I1116" s="75" t="s">
        <v>1638</v>
      </c>
    </row>
    <row r="1117" spans="1:9" ht="12.6" customHeight="1" x14ac:dyDescent="0.25">
      <c r="A1117" s="71">
        <v>1077</v>
      </c>
      <c r="B1117" s="72" t="s">
        <v>1765</v>
      </c>
      <c r="C1117" s="75" t="s">
        <v>1322</v>
      </c>
      <c r="D1117" s="74">
        <v>35.090000000000003</v>
      </c>
      <c r="E1117" s="78" t="s">
        <v>2590</v>
      </c>
      <c r="F1117" s="75" t="s">
        <v>17</v>
      </c>
      <c r="G1117" s="76">
        <v>80</v>
      </c>
      <c r="H1117" s="77">
        <v>44</v>
      </c>
      <c r="I1117" s="75" t="s">
        <v>1638</v>
      </c>
    </row>
    <row r="1118" spans="1:9" ht="12.6" customHeight="1" x14ac:dyDescent="0.25">
      <c r="A1118" s="71">
        <v>1078</v>
      </c>
      <c r="B1118" s="72" t="s">
        <v>1765</v>
      </c>
      <c r="C1118" s="75" t="s">
        <v>1323</v>
      </c>
      <c r="D1118" s="74">
        <v>35.1</v>
      </c>
      <c r="E1118" s="78" t="s">
        <v>2591</v>
      </c>
      <c r="F1118" s="75" t="s">
        <v>17</v>
      </c>
      <c r="G1118" s="76">
        <v>51</v>
      </c>
      <c r="H1118" s="77">
        <v>24</v>
      </c>
      <c r="I1118" s="75" t="s">
        <v>1639</v>
      </c>
    </row>
    <row r="1119" spans="1:9" ht="12.6" customHeight="1" x14ac:dyDescent="0.25">
      <c r="A1119" s="71">
        <v>1079</v>
      </c>
      <c r="B1119" s="72" t="s">
        <v>1765</v>
      </c>
      <c r="C1119" s="97">
        <v>0</v>
      </c>
      <c r="D1119" s="74">
        <v>35.11</v>
      </c>
      <c r="E1119" s="78" t="s">
        <v>2592</v>
      </c>
      <c r="F1119" s="75" t="s">
        <v>17</v>
      </c>
      <c r="G1119" s="76">
        <v>83</v>
      </c>
      <c r="H1119" s="77">
        <v>42</v>
      </c>
      <c r="I1119" s="75" t="s">
        <v>1640</v>
      </c>
    </row>
    <row r="1120" spans="1:9" ht="12.6" customHeight="1" x14ac:dyDescent="0.25">
      <c r="A1120" s="71">
        <v>1080</v>
      </c>
      <c r="B1120" s="72" t="s">
        <v>1765</v>
      </c>
      <c r="C1120" s="75" t="s">
        <v>1324</v>
      </c>
      <c r="D1120" s="74">
        <v>35.119999999999997</v>
      </c>
      <c r="E1120" s="78" t="s">
        <v>2593</v>
      </c>
      <c r="F1120" s="75" t="s">
        <v>17</v>
      </c>
      <c r="G1120" s="76">
        <v>96</v>
      </c>
      <c r="H1120" s="77">
        <v>42</v>
      </c>
      <c r="I1120" s="75" t="s">
        <v>1641</v>
      </c>
    </row>
    <row r="1121" spans="1:9" ht="12.6" customHeight="1" x14ac:dyDescent="0.25">
      <c r="A1121" s="71">
        <v>1081</v>
      </c>
      <c r="B1121" s="72" t="s">
        <v>1765</v>
      </c>
      <c r="C1121" s="75" t="s">
        <v>1325</v>
      </c>
      <c r="D1121" s="74">
        <v>35.130000000000003</v>
      </c>
      <c r="E1121" s="78" t="s">
        <v>2594</v>
      </c>
      <c r="F1121" s="75" t="s">
        <v>17</v>
      </c>
      <c r="G1121" s="76">
        <v>74</v>
      </c>
      <c r="H1121" s="77">
        <v>48</v>
      </c>
      <c r="I1121" s="75" t="s">
        <v>1642</v>
      </c>
    </row>
    <row r="1122" spans="1:9" ht="12.6" customHeight="1" x14ac:dyDescent="0.25">
      <c r="A1122" s="71">
        <v>1082</v>
      </c>
      <c r="B1122" s="72" t="s">
        <v>1765</v>
      </c>
      <c r="C1122" s="73"/>
      <c r="D1122" s="74">
        <v>35.14</v>
      </c>
      <c r="E1122" s="78" t="s">
        <v>2595</v>
      </c>
      <c r="F1122" s="75" t="s">
        <v>17</v>
      </c>
      <c r="G1122" s="76">
        <v>73</v>
      </c>
      <c r="H1122" s="77">
        <v>48</v>
      </c>
      <c r="I1122" s="75" t="s">
        <v>1640</v>
      </c>
    </row>
    <row r="1123" spans="1:9" ht="12.6" customHeight="1" x14ac:dyDescent="0.25">
      <c r="A1123" s="71">
        <v>1083</v>
      </c>
      <c r="B1123" s="72" t="s">
        <v>1765</v>
      </c>
      <c r="C1123" s="73"/>
      <c r="D1123" s="74">
        <v>35.15</v>
      </c>
      <c r="E1123" s="78" t="s">
        <v>2596</v>
      </c>
      <c r="F1123" s="75" t="s">
        <v>17</v>
      </c>
      <c r="G1123" s="76">
        <v>97</v>
      </c>
      <c r="H1123" s="77">
        <v>64</v>
      </c>
      <c r="I1123" s="79" t="s">
        <v>2597</v>
      </c>
    </row>
    <row r="1124" spans="1:9" ht="12.6" customHeight="1" x14ac:dyDescent="0.25">
      <c r="A1124" s="71">
        <v>1084</v>
      </c>
      <c r="B1124" s="72" t="s">
        <v>1765</v>
      </c>
      <c r="C1124" s="73"/>
      <c r="D1124" s="74">
        <v>35.159999999999997</v>
      </c>
      <c r="E1124" s="78" t="s">
        <v>2598</v>
      </c>
      <c r="F1124" s="75" t="s">
        <v>17</v>
      </c>
      <c r="G1124" s="76">
        <v>91</v>
      </c>
      <c r="H1124" s="77">
        <v>64</v>
      </c>
      <c r="I1124" s="79" t="s">
        <v>2599</v>
      </c>
    </row>
    <row r="1125" spans="1:9" ht="12.6" customHeight="1" x14ac:dyDescent="0.25">
      <c r="A1125" s="71">
        <v>1085</v>
      </c>
      <c r="B1125" s="72" t="s">
        <v>1765</v>
      </c>
      <c r="C1125" s="75" t="s">
        <v>1326</v>
      </c>
      <c r="D1125" s="74">
        <v>35.18</v>
      </c>
      <c r="E1125" s="72" t="s">
        <v>482</v>
      </c>
      <c r="F1125" s="75" t="s">
        <v>17</v>
      </c>
      <c r="G1125" s="76">
        <v>16</v>
      </c>
      <c r="H1125" s="77">
        <v>16</v>
      </c>
      <c r="I1125" s="79" t="s">
        <v>2331</v>
      </c>
    </row>
    <row r="1126" spans="1:9" ht="12.6" customHeight="1" x14ac:dyDescent="0.25">
      <c r="A1126" s="71">
        <v>1086</v>
      </c>
      <c r="B1126" s="72" t="s">
        <v>1765</v>
      </c>
      <c r="C1126" s="75" t="s">
        <v>1327</v>
      </c>
      <c r="D1126" s="74">
        <v>35.19</v>
      </c>
      <c r="E1126" s="78" t="s">
        <v>2600</v>
      </c>
      <c r="F1126" s="75" t="s">
        <v>17</v>
      </c>
      <c r="G1126" s="76">
        <v>31</v>
      </c>
      <c r="H1126" s="77">
        <v>12</v>
      </c>
      <c r="I1126" s="75" t="s">
        <v>1496</v>
      </c>
    </row>
    <row r="1127" spans="1:9" ht="12.6" customHeight="1" x14ac:dyDescent="0.25">
      <c r="A1127" s="71">
        <v>1087</v>
      </c>
      <c r="B1127" s="72" t="s">
        <v>1765</v>
      </c>
      <c r="C1127" s="75" t="s">
        <v>1328</v>
      </c>
      <c r="D1127" s="74">
        <v>35.200000000000003</v>
      </c>
      <c r="E1127" s="78" t="s">
        <v>2601</v>
      </c>
      <c r="F1127" s="75" t="s">
        <v>17</v>
      </c>
      <c r="G1127" s="76">
        <v>33</v>
      </c>
      <c r="H1127" s="77">
        <v>18</v>
      </c>
      <c r="I1127" s="75" t="s">
        <v>1643</v>
      </c>
    </row>
    <row r="1128" spans="1:9" ht="12.6" customHeight="1" x14ac:dyDescent="0.25">
      <c r="A1128" s="71">
        <v>1088</v>
      </c>
      <c r="B1128" s="72" t="s">
        <v>1765</v>
      </c>
      <c r="C1128" s="75" t="s">
        <v>1329</v>
      </c>
      <c r="D1128" s="74">
        <v>35.21</v>
      </c>
      <c r="E1128" s="78" t="s">
        <v>2602</v>
      </c>
      <c r="F1128" s="75" t="s">
        <v>17</v>
      </c>
      <c r="G1128" s="76">
        <v>34</v>
      </c>
      <c r="H1128" s="77">
        <v>12</v>
      </c>
      <c r="I1128" s="75" t="s">
        <v>1496</v>
      </c>
    </row>
    <row r="1129" spans="1:9" ht="12.6" customHeight="1" x14ac:dyDescent="0.25">
      <c r="A1129" s="71">
        <v>1089</v>
      </c>
      <c r="B1129" s="72" t="s">
        <v>1765</v>
      </c>
      <c r="C1129" s="75" t="s">
        <v>1330</v>
      </c>
      <c r="D1129" s="74">
        <v>35.22</v>
      </c>
      <c r="E1129" s="78" t="s">
        <v>2603</v>
      </c>
      <c r="F1129" s="75" t="s">
        <v>17</v>
      </c>
      <c r="G1129" s="76">
        <v>19</v>
      </c>
      <c r="H1129" s="77">
        <v>15</v>
      </c>
      <c r="I1129" s="75" t="s">
        <v>1496</v>
      </c>
    </row>
    <row r="1130" spans="1:9" ht="12.6" customHeight="1" x14ac:dyDescent="0.25">
      <c r="A1130" s="71">
        <v>1090</v>
      </c>
      <c r="B1130" s="72" t="s">
        <v>1765</v>
      </c>
      <c r="C1130" s="75" t="s">
        <v>1331</v>
      </c>
      <c r="D1130" s="74">
        <v>35.229999999999997</v>
      </c>
      <c r="E1130" s="78" t="s">
        <v>2604</v>
      </c>
      <c r="F1130" s="75" t="s">
        <v>17</v>
      </c>
      <c r="G1130" s="76">
        <v>197</v>
      </c>
      <c r="H1130" s="77">
        <v>65</v>
      </c>
      <c r="I1130" s="79" t="s">
        <v>2089</v>
      </c>
    </row>
    <row r="1131" spans="1:9" ht="12.6" customHeight="1" x14ac:dyDescent="0.25">
      <c r="A1131" s="71">
        <v>1091</v>
      </c>
      <c r="B1131" s="72" t="s">
        <v>1765</v>
      </c>
      <c r="C1131" s="75" t="s">
        <v>1331</v>
      </c>
      <c r="D1131" s="74">
        <v>35.24</v>
      </c>
      <c r="E1131" s="72" t="s">
        <v>483</v>
      </c>
      <c r="F1131" s="75" t="s">
        <v>17</v>
      </c>
      <c r="G1131" s="76">
        <v>148</v>
      </c>
      <c r="H1131" s="77">
        <v>26</v>
      </c>
      <c r="I1131" s="75" t="s">
        <v>1496</v>
      </c>
    </row>
    <row r="1132" spans="1:9" ht="12.6" customHeight="1" x14ac:dyDescent="0.25">
      <c r="A1132" s="71">
        <v>1092</v>
      </c>
      <c r="B1132" s="72" t="s">
        <v>1765</v>
      </c>
      <c r="C1132" s="75" t="s">
        <v>1331</v>
      </c>
      <c r="D1132" s="74">
        <v>35.25</v>
      </c>
      <c r="E1132" s="78" t="s">
        <v>2605</v>
      </c>
      <c r="F1132" s="75" t="s">
        <v>17</v>
      </c>
      <c r="G1132" s="76">
        <v>240</v>
      </c>
      <c r="H1132" s="77">
        <v>162</v>
      </c>
      <c r="I1132" s="75" t="s">
        <v>1496</v>
      </c>
    </row>
    <row r="1133" spans="1:9" ht="12.6" customHeight="1" x14ac:dyDescent="0.25">
      <c r="A1133" s="71">
        <v>1093</v>
      </c>
      <c r="B1133" s="72" t="s">
        <v>1765</v>
      </c>
      <c r="C1133" s="75" t="s">
        <v>1331</v>
      </c>
      <c r="D1133" s="74">
        <v>35.26</v>
      </c>
      <c r="E1133" s="78" t="s">
        <v>2606</v>
      </c>
      <c r="F1133" s="75" t="s">
        <v>17</v>
      </c>
      <c r="G1133" s="76">
        <v>238</v>
      </c>
      <c r="H1133" s="77">
        <v>162</v>
      </c>
      <c r="I1133" s="75" t="s">
        <v>1496</v>
      </c>
    </row>
    <row r="1134" spans="1:9" ht="12.6" customHeight="1" x14ac:dyDescent="0.25">
      <c r="A1134" s="71">
        <v>1094</v>
      </c>
      <c r="B1134" s="72" t="s">
        <v>1765</v>
      </c>
      <c r="C1134" s="75" t="s">
        <v>1331</v>
      </c>
      <c r="D1134" s="74">
        <v>35.29</v>
      </c>
      <c r="E1134" s="72" t="s">
        <v>484</v>
      </c>
      <c r="F1134" s="75" t="s">
        <v>17</v>
      </c>
      <c r="G1134" s="76">
        <v>241</v>
      </c>
      <c r="H1134" s="77">
        <v>30</v>
      </c>
      <c r="I1134" s="75" t="s">
        <v>1496</v>
      </c>
    </row>
    <row r="1135" spans="1:9" ht="12.6" customHeight="1" x14ac:dyDescent="0.25">
      <c r="A1135" s="71">
        <v>1095</v>
      </c>
      <c r="B1135" s="72" t="s">
        <v>1766</v>
      </c>
      <c r="C1135" s="75" t="s">
        <v>1332</v>
      </c>
      <c r="D1135" s="74">
        <v>36.020000000000003</v>
      </c>
      <c r="E1135" s="72" t="s">
        <v>485</v>
      </c>
      <c r="F1135" s="75" t="s">
        <v>17</v>
      </c>
      <c r="G1135" s="76">
        <v>7</v>
      </c>
      <c r="H1135" s="77">
        <v>6</v>
      </c>
      <c r="I1135" s="75" t="s">
        <v>1644</v>
      </c>
    </row>
    <row r="1136" spans="1:9" ht="12.6" customHeight="1" x14ac:dyDescent="0.25">
      <c r="A1136" s="71">
        <v>1096</v>
      </c>
      <c r="B1136" s="72" t="s">
        <v>1766</v>
      </c>
      <c r="C1136" s="75" t="s">
        <v>1333</v>
      </c>
      <c r="D1136" s="74">
        <v>36.03</v>
      </c>
      <c r="E1136" s="72" t="s">
        <v>486</v>
      </c>
      <c r="F1136" s="75" t="s">
        <v>17</v>
      </c>
      <c r="G1136" s="76">
        <v>11</v>
      </c>
      <c r="H1136" s="77">
        <v>8</v>
      </c>
      <c r="I1136" s="75" t="s">
        <v>1645</v>
      </c>
    </row>
    <row r="1137" spans="1:9" ht="12.6" customHeight="1" x14ac:dyDescent="0.25">
      <c r="A1137" s="71">
        <v>1097</v>
      </c>
      <c r="B1137" s="72" t="s">
        <v>1766</v>
      </c>
      <c r="C1137" s="75" t="s">
        <v>1334</v>
      </c>
      <c r="D1137" s="74">
        <v>36.04</v>
      </c>
      <c r="E1137" s="78" t="s">
        <v>2607</v>
      </c>
      <c r="F1137" s="75" t="s">
        <v>17</v>
      </c>
      <c r="G1137" s="76">
        <v>9</v>
      </c>
      <c r="H1137" s="77">
        <v>7</v>
      </c>
      <c r="I1137" s="75" t="s">
        <v>1646</v>
      </c>
    </row>
    <row r="1138" spans="1:9" ht="12.6" customHeight="1" x14ac:dyDescent="0.25">
      <c r="A1138" s="71">
        <v>1098</v>
      </c>
      <c r="B1138" s="72" t="s">
        <v>1766</v>
      </c>
      <c r="C1138" s="75" t="s">
        <v>1335</v>
      </c>
      <c r="D1138" s="74">
        <v>36.049999999999997</v>
      </c>
      <c r="E1138" s="78" t="s">
        <v>2608</v>
      </c>
      <c r="F1138" s="75" t="s">
        <v>3204</v>
      </c>
      <c r="G1138" s="76">
        <v>17</v>
      </c>
      <c r="H1138" s="77">
        <v>10</v>
      </c>
      <c r="I1138" s="75" t="s">
        <v>1647</v>
      </c>
    </row>
    <row r="1139" spans="1:9" ht="12.6" customHeight="1" x14ac:dyDescent="0.25">
      <c r="A1139" s="71">
        <v>1099</v>
      </c>
      <c r="B1139" s="72" t="s">
        <v>1766</v>
      </c>
      <c r="C1139" s="75" t="s">
        <v>1336</v>
      </c>
      <c r="D1139" s="74">
        <v>36.06</v>
      </c>
      <c r="E1139" s="78" t="s">
        <v>2609</v>
      </c>
      <c r="F1139" s="75" t="s">
        <v>17</v>
      </c>
      <c r="G1139" s="76">
        <v>7</v>
      </c>
      <c r="H1139" s="77">
        <v>5</v>
      </c>
      <c r="I1139" s="75" t="s">
        <v>1648</v>
      </c>
    </row>
    <row r="1140" spans="1:9" ht="12.6" customHeight="1" x14ac:dyDescent="0.25">
      <c r="A1140" s="71">
        <v>1100</v>
      </c>
      <c r="B1140" s="72" t="s">
        <v>1766</v>
      </c>
      <c r="C1140" s="75" t="s">
        <v>1337</v>
      </c>
      <c r="D1140" s="74">
        <v>36.07</v>
      </c>
      <c r="E1140" s="78" t="s">
        <v>2610</v>
      </c>
      <c r="F1140" s="75" t="s">
        <v>17</v>
      </c>
      <c r="G1140" s="76">
        <v>15</v>
      </c>
      <c r="H1140" s="77">
        <v>11</v>
      </c>
      <c r="I1140" s="75" t="s">
        <v>1648</v>
      </c>
    </row>
    <row r="1141" spans="1:9" ht="12.6" customHeight="1" x14ac:dyDescent="0.25">
      <c r="A1141" s="71">
        <v>1101</v>
      </c>
      <c r="B1141" s="72" t="s">
        <v>1766</v>
      </c>
      <c r="C1141" s="75" t="s">
        <v>1338</v>
      </c>
      <c r="D1141" s="74">
        <v>36.08</v>
      </c>
      <c r="E1141" s="72" t="s">
        <v>487</v>
      </c>
      <c r="F1141" s="75" t="s">
        <v>17</v>
      </c>
      <c r="G1141" s="76">
        <v>17</v>
      </c>
      <c r="H1141" s="77">
        <v>7</v>
      </c>
      <c r="I1141" s="75" t="s">
        <v>1649</v>
      </c>
    </row>
    <row r="1142" spans="1:9" ht="12.6" customHeight="1" x14ac:dyDescent="0.25">
      <c r="A1142" s="71">
        <v>1102</v>
      </c>
      <c r="B1142" s="72" t="s">
        <v>1766</v>
      </c>
      <c r="C1142" s="75" t="s">
        <v>1339</v>
      </c>
      <c r="D1142" s="74">
        <v>36.090000000000003</v>
      </c>
      <c r="E1142" s="72" t="s">
        <v>488</v>
      </c>
      <c r="F1142" s="75" t="s">
        <v>17</v>
      </c>
      <c r="G1142" s="76">
        <v>26</v>
      </c>
      <c r="H1142" s="77">
        <v>12</v>
      </c>
      <c r="I1142" s="75" t="s">
        <v>1650</v>
      </c>
    </row>
    <row r="1143" spans="1:9" ht="12.6" customHeight="1" x14ac:dyDescent="0.25">
      <c r="A1143" s="71">
        <v>1103</v>
      </c>
      <c r="B1143" s="72" t="s">
        <v>1766</v>
      </c>
      <c r="C1143" s="75" t="s">
        <v>1340</v>
      </c>
      <c r="D1143" s="74">
        <v>36.1</v>
      </c>
      <c r="E1143" s="78" t="s">
        <v>2611</v>
      </c>
      <c r="F1143" s="75" t="s">
        <v>17</v>
      </c>
      <c r="G1143" s="76">
        <v>29</v>
      </c>
      <c r="H1143" s="77">
        <v>13</v>
      </c>
      <c r="I1143" s="75" t="s">
        <v>1651</v>
      </c>
    </row>
    <row r="1144" spans="1:9" ht="12.6" customHeight="1" x14ac:dyDescent="0.25">
      <c r="A1144" s="71">
        <v>1104</v>
      </c>
      <c r="B1144" s="72" t="s">
        <v>1766</v>
      </c>
      <c r="C1144" s="75" t="s">
        <v>1341</v>
      </c>
      <c r="D1144" s="74">
        <v>36.11</v>
      </c>
      <c r="E1144" s="72" t="s">
        <v>489</v>
      </c>
      <c r="F1144" s="75" t="s">
        <v>17</v>
      </c>
      <c r="G1144" s="76">
        <v>43</v>
      </c>
      <c r="H1144" s="77">
        <v>18</v>
      </c>
      <c r="I1144" s="75" t="s">
        <v>1652</v>
      </c>
    </row>
    <row r="1145" spans="1:9" ht="12.6" customHeight="1" x14ac:dyDescent="0.25">
      <c r="A1145" s="71">
        <v>1105</v>
      </c>
      <c r="B1145" s="72" t="s">
        <v>1766</v>
      </c>
      <c r="C1145" s="75" t="s">
        <v>1342</v>
      </c>
      <c r="D1145" s="74">
        <v>36.119999999999997</v>
      </c>
      <c r="E1145" s="72" t="s">
        <v>490</v>
      </c>
      <c r="F1145" s="75" t="s">
        <v>17</v>
      </c>
      <c r="G1145" s="76">
        <v>70</v>
      </c>
      <c r="H1145" s="77">
        <v>22</v>
      </c>
      <c r="I1145" s="75" t="s">
        <v>1653</v>
      </c>
    </row>
    <row r="1146" spans="1:9" ht="12.6" customHeight="1" x14ac:dyDescent="0.25">
      <c r="A1146" s="71">
        <v>1106</v>
      </c>
      <c r="B1146" s="72" t="s">
        <v>1766</v>
      </c>
      <c r="C1146" s="75" t="s">
        <v>1343</v>
      </c>
      <c r="D1146" s="74">
        <v>36.130000000000003</v>
      </c>
      <c r="E1146" s="72" t="s">
        <v>491</v>
      </c>
      <c r="F1146" s="75" t="s">
        <v>17</v>
      </c>
      <c r="G1146" s="76">
        <v>88</v>
      </c>
      <c r="H1146" s="77">
        <v>26</v>
      </c>
      <c r="I1146" s="79" t="s">
        <v>2612</v>
      </c>
    </row>
    <row r="1147" spans="1:9" ht="12.6" customHeight="1" x14ac:dyDescent="0.25">
      <c r="A1147" s="71">
        <v>1107</v>
      </c>
      <c r="B1147" s="72" t="s">
        <v>1766</v>
      </c>
      <c r="C1147" s="75" t="s">
        <v>1343</v>
      </c>
      <c r="D1147" s="74">
        <v>36.14</v>
      </c>
      <c r="E1147" s="72" t="s">
        <v>492</v>
      </c>
      <c r="F1147" s="75" t="s">
        <v>17</v>
      </c>
      <c r="G1147" s="76">
        <v>100</v>
      </c>
      <c r="H1147" s="77">
        <v>38</v>
      </c>
      <c r="I1147" s="79" t="s">
        <v>2612</v>
      </c>
    </row>
    <row r="1148" spans="1:9" ht="12.6" customHeight="1" x14ac:dyDescent="0.25">
      <c r="A1148" s="71">
        <v>1108</v>
      </c>
      <c r="B1148" s="72" t="s">
        <v>1766</v>
      </c>
      <c r="C1148" s="75" t="s">
        <v>1344</v>
      </c>
      <c r="D1148" s="74">
        <v>36.15</v>
      </c>
      <c r="E1148" s="72" t="s">
        <v>493</v>
      </c>
      <c r="F1148" s="75" t="s">
        <v>17</v>
      </c>
      <c r="G1148" s="76">
        <v>3</v>
      </c>
      <c r="H1148" s="77">
        <v>3</v>
      </c>
      <c r="I1148" s="79" t="s">
        <v>2331</v>
      </c>
    </row>
    <row r="1149" spans="1:9" ht="12.6" customHeight="1" x14ac:dyDescent="0.25">
      <c r="A1149" s="71">
        <v>1109</v>
      </c>
      <c r="B1149" s="72" t="s">
        <v>1766</v>
      </c>
      <c r="C1149" s="75" t="s">
        <v>1344</v>
      </c>
      <c r="D1149" s="74">
        <v>36.159999999999997</v>
      </c>
      <c r="E1149" s="72" t="s">
        <v>494</v>
      </c>
      <c r="F1149" s="75" t="s">
        <v>17</v>
      </c>
      <c r="G1149" s="76">
        <v>52</v>
      </c>
      <c r="H1149" s="77">
        <v>13</v>
      </c>
      <c r="I1149" s="75" t="s">
        <v>1653</v>
      </c>
    </row>
    <row r="1150" spans="1:9" ht="12.6" customHeight="1" x14ac:dyDescent="0.25">
      <c r="A1150" s="71">
        <v>1110</v>
      </c>
      <c r="B1150" s="72" t="s">
        <v>1766</v>
      </c>
      <c r="C1150" s="75" t="s">
        <v>1344</v>
      </c>
      <c r="D1150" s="74">
        <v>36.19</v>
      </c>
      <c r="E1150" s="78" t="s">
        <v>2613</v>
      </c>
      <c r="F1150" s="75" t="s">
        <v>17</v>
      </c>
      <c r="G1150" s="76">
        <v>34</v>
      </c>
      <c r="H1150" s="77">
        <v>30</v>
      </c>
      <c r="I1150" s="79" t="s">
        <v>2089</v>
      </c>
    </row>
    <row r="1151" spans="1:9" ht="12.6" customHeight="1" x14ac:dyDescent="0.25">
      <c r="A1151" s="71">
        <v>1111</v>
      </c>
      <c r="B1151" s="72" t="s">
        <v>1766</v>
      </c>
      <c r="C1151" s="75" t="s">
        <v>1344</v>
      </c>
      <c r="D1151" s="74">
        <v>36.200000000000003</v>
      </c>
      <c r="E1151" s="72" t="s">
        <v>495</v>
      </c>
      <c r="F1151" s="75" t="s">
        <v>17</v>
      </c>
      <c r="G1151" s="76">
        <v>225</v>
      </c>
      <c r="H1151" s="77">
        <v>124</v>
      </c>
      <c r="I1151" s="75" t="s">
        <v>1496</v>
      </c>
    </row>
    <row r="1152" spans="1:9" ht="12.6" customHeight="1" x14ac:dyDescent="0.25">
      <c r="A1152" s="71">
        <v>1112</v>
      </c>
      <c r="B1152" s="72" t="s">
        <v>1766</v>
      </c>
      <c r="C1152" s="75" t="s">
        <v>1344</v>
      </c>
      <c r="D1152" s="74">
        <v>36.21</v>
      </c>
      <c r="E1152" s="78" t="s">
        <v>2614</v>
      </c>
      <c r="F1152" s="75" t="s">
        <v>17</v>
      </c>
      <c r="G1152" s="76">
        <v>250</v>
      </c>
      <c r="H1152" s="77">
        <v>126</v>
      </c>
      <c r="I1152" s="75" t="s">
        <v>1496</v>
      </c>
    </row>
    <row r="1153" spans="1:9" ht="12.6" customHeight="1" x14ac:dyDescent="0.25">
      <c r="A1153" s="71">
        <v>1113</v>
      </c>
      <c r="B1153" s="72" t="s">
        <v>1767</v>
      </c>
      <c r="C1153" s="75" t="s">
        <v>1345</v>
      </c>
      <c r="D1153" s="74">
        <v>37.01</v>
      </c>
      <c r="E1153" s="78" t="s">
        <v>2615</v>
      </c>
      <c r="F1153" s="75" t="s">
        <v>17</v>
      </c>
      <c r="G1153" s="76">
        <v>3187</v>
      </c>
      <c r="H1153" s="77">
        <v>148</v>
      </c>
      <c r="I1153" s="79" t="s">
        <v>2616</v>
      </c>
    </row>
    <row r="1154" spans="1:9" ht="12.6" customHeight="1" x14ac:dyDescent="0.25">
      <c r="A1154" s="71">
        <v>1114</v>
      </c>
      <c r="B1154" s="72" t="s">
        <v>1767</v>
      </c>
      <c r="C1154" s="75" t="s">
        <v>1346</v>
      </c>
      <c r="D1154" s="74">
        <v>37.020000000000003</v>
      </c>
      <c r="E1154" s="78" t="s">
        <v>2617</v>
      </c>
      <c r="F1154" s="75" t="s">
        <v>17</v>
      </c>
      <c r="G1154" s="76">
        <v>6238</v>
      </c>
      <c r="H1154" s="77">
        <v>114</v>
      </c>
      <c r="I1154" s="75" t="s">
        <v>1654</v>
      </c>
    </row>
    <row r="1155" spans="1:9" ht="12.6" customHeight="1" x14ac:dyDescent="0.25">
      <c r="A1155" s="71">
        <v>1115</v>
      </c>
      <c r="B1155" s="72" t="s">
        <v>1767</v>
      </c>
      <c r="C1155" s="75" t="s">
        <v>1347</v>
      </c>
      <c r="D1155" s="74">
        <v>37.03</v>
      </c>
      <c r="E1155" s="78" t="s">
        <v>2618</v>
      </c>
      <c r="F1155" s="75" t="s">
        <v>5</v>
      </c>
      <c r="G1155" s="76">
        <v>117864</v>
      </c>
      <c r="H1155" s="77">
        <v>1484</v>
      </c>
      <c r="I1155" s="79" t="s">
        <v>2619</v>
      </c>
    </row>
    <row r="1156" spans="1:9" ht="12.6" customHeight="1" x14ac:dyDescent="0.25">
      <c r="A1156" s="71">
        <v>1116</v>
      </c>
      <c r="B1156" s="72" t="s">
        <v>1767</v>
      </c>
      <c r="C1156" s="75" t="s">
        <v>1348</v>
      </c>
      <c r="D1156" s="74">
        <v>37.04</v>
      </c>
      <c r="E1156" s="78" t="s">
        <v>2620</v>
      </c>
      <c r="F1156" s="75" t="s">
        <v>5</v>
      </c>
      <c r="G1156" s="76">
        <v>59598</v>
      </c>
      <c r="H1156" s="77">
        <v>4995</v>
      </c>
      <c r="I1156" s="75" t="s">
        <v>1655</v>
      </c>
    </row>
    <row r="1157" spans="1:9" ht="12.6" customHeight="1" x14ac:dyDescent="0.25">
      <c r="A1157" s="71">
        <v>1117</v>
      </c>
      <c r="B1157" s="72" t="s">
        <v>1767</v>
      </c>
      <c r="C1157" s="75" t="s">
        <v>1349</v>
      </c>
      <c r="D1157" s="74">
        <v>37.049999999999997</v>
      </c>
      <c r="E1157" s="78" t="s">
        <v>2621</v>
      </c>
      <c r="F1157" s="75" t="s">
        <v>17</v>
      </c>
      <c r="G1157" s="76">
        <v>2714</v>
      </c>
      <c r="H1157" s="77">
        <v>223</v>
      </c>
      <c r="I1157" s="75" t="s">
        <v>1656</v>
      </c>
    </row>
    <row r="1158" spans="1:9" ht="12.6" customHeight="1" x14ac:dyDescent="0.25">
      <c r="A1158" s="71">
        <v>1118</v>
      </c>
      <c r="B1158" s="72" t="s">
        <v>1767</v>
      </c>
      <c r="C1158" s="75" t="s">
        <v>1350</v>
      </c>
      <c r="D1158" s="74">
        <v>37.06</v>
      </c>
      <c r="E1158" s="78" t="s">
        <v>2622</v>
      </c>
      <c r="F1158" s="75" t="s">
        <v>5</v>
      </c>
      <c r="G1158" s="76">
        <v>157761</v>
      </c>
      <c r="H1158" s="77">
        <v>34609</v>
      </c>
      <c r="I1158" s="79" t="s">
        <v>2623</v>
      </c>
    </row>
    <row r="1159" spans="1:9" ht="12.6" customHeight="1" x14ac:dyDescent="0.25">
      <c r="A1159" s="71">
        <v>1119</v>
      </c>
      <c r="B1159" s="72" t="s">
        <v>1767</v>
      </c>
      <c r="C1159" s="75" t="s">
        <v>1351</v>
      </c>
      <c r="D1159" s="74">
        <v>37.07</v>
      </c>
      <c r="E1159" s="78" t="s">
        <v>2624</v>
      </c>
      <c r="F1159" s="75" t="s">
        <v>5</v>
      </c>
      <c r="G1159" s="76">
        <v>86763</v>
      </c>
      <c r="H1159" s="77">
        <v>34609</v>
      </c>
      <c r="I1159" s="79" t="s">
        <v>2623</v>
      </c>
    </row>
    <row r="1160" spans="1:9" ht="12.6" customHeight="1" x14ac:dyDescent="0.25">
      <c r="A1160" s="71">
        <v>1120</v>
      </c>
      <c r="B1160" s="72" t="s">
        <v>1767</v>
      </c>
      <c r="C1160" s="75" t="s">
        <v>1352</v>
      </c>
      <c r="D1160" s="74">
        <v>37.08</v>
      </c>
      <c r="E1160" s="78" t="s">
        <v>2625</v>
      </c>
      <c r="F1160" s="75" t="s">
        <v>5</v>
      </c>
      <c r="G1160" s="76">
        <v>142424</v>
      </c>
      <c r="H1160" s="77">
        <v>14836</v>
      </c>
      <c r="I1160" s="75" t="s">
        <v>1657</v>
      </c>
    </row>
    <row r="1161" spans="1:9" ht="12.6" customHeight="1" x14ac:dyDescent="0.25">
      <c r="A1161" s="71">
        <v>1121</v>
      </c>
      <c r="B1161" s="72" t="s">
        <v>1767</v>
      </c>
      <c r="C1161" s="75" t="s">
        <v>1353</v>
      </c>
      <c r="D1161" s="74">
        <v>37.090000000000003</v>
      </c>
      <c r="E1161" s="78" t="s">
        <v>2626</v>
      </c>
      <c r="F1161" s="75" t="s">
        <v>5</v>
      </c>
      <c r="G1161" s="76">
        <v>70273</v>
      </c>
      <c r="H1161" s="77">
        <v>14836</v>
      </c>
      <c r="I1161" s="75" t="s">
        <v>1657</v>
      </c>
    </row>
    <row r="1162" spans="1:9" ht="12.6" customHeight="1" x14ac:dyDescent="0.25">
      <c r="A1162" s="71">
        <v>1122</v>
      </c>
      <c r="B1162" s="72" t="s">
        <v>1767</v>
      </c>
      <c r="C1162" s="75" t="s">
        <v>1354</v>
      </c>
      <c r="D1162" s="74">
        <v>37.1</v>
      </c>
      <c r="E1162" s="78" t="s">
        <v>2627</v>
      </c>
      <c r="F1162" s="75" t="s">
        <v>16</v>
      </c>
      <c r="G1162" s="76">
        <v>1207</v>
      </c>
      <c r="H1162" s="77">
        <v>445</v>
      </c>
      <c r="I1162" s="75" t="s">
        <v>1658</v>
      </c>
    </row>
    <row r="1163" spans="1:9" ht="12.6" customHeight="1" x14ac:dyDescent="0.25">
      <c r="A1163" s="71">
        <v>1123</v>
      </c>
      <c r="B1163" s="72" t="s">
        <v>1767</v>
      </c>
      <c r="C1163" s="97">
        <v>0</v>
      </c>
      <c r="D1163" s="74">
        <v>37.11</v>
      </c>
      <c r="E1163" s="78" t="s">
        <v>2628</v>
      </c>
      <c r="F1163" s="75" t="s">
        <v>17</v>
      </c>
      <c r="G1163" s="76">
        <v>1944</v>
      </c>
      <c r="H1163" s="77">
        <v>148</v>
      </c>
      <c r="I1163" s="75" t="s">
        <v>1659</v>
      </c>
    </row>
    <row r="1164" spans="1:9" ht="12.6" customHeight="1" x14ac:dyDescent="0.25">
      <c r="A1164" s="71">
        <v>1124</v>
      </c>
      <c r="B1164" s="72" t="s">
        <v>1767</v>
      </c>
      <c r="C1164" s="97">
        <v>0</v>
      </c>
      <c r="D1164" s="74">
        <v>37.119999999999997</v>
      </c>
      <c r="E1164" s="78" t="s">
        <v>2629</v>
      </c>
      <c r="F1164" s="75" t="s">
        <v>17</v>
      </c>
      <c r="G1164" s="76">
        <v>863</v>
      </c>
      <c r="H1164" s="77">
        <v>148</v>
      </c>
      <c r="I1164" s="75" t="s">
        <v>1660</v>
      </c>
    </row>
    <row r="1165" spans="1:9" ht="12.6" customHeight="1" x14ac:dyDescent="0.25">
      <c r="A1165" s="71">
        <v>1125</v>
      </c>
      <c r="B1165" s="72" t="s">
        <v>1767</v>
      </c>
      <c r="C1165" s="75" t="s">
        <v>1355</v>
      </c>
      <c r="D1165" s="74">
        <v>37.130000000000003</v>
      </c>
      <c r="E1165" s="72" t="s">
        <v>496</v>
      </c>
      <c r="F1165" s="75" t="s">
        <v>17</v>
      </c>
      <c r="G1165" s="76">
        <v>1187</v>
      </c>
      <c r="H1165" s="77">
        <v>319</v>
      </c>
      <c r="I1165" s="79" t="s">
        <v>2630</v>
      </c>
    </row>
    <row r="1166" spans="1:9" ht="12.6" customHeight="1" x14ac:dyDescent="0.25">
      <c r="A1166" s="71">
        <v>1126</v>
      </c>
      <c r="B1166" s="72" t="s">
        <v>1767</v>
      </c>
      <c r="C1166" s="97">
        <v>0</v>
      </c>
      <c r="D1166" s="74">
        <v>37.14</v>
      </c>
      <c r="E1166" s="78" t="s">
        <v>2631</v>
      </c>
      <c r="F1166" s="75" t="s">
        <v>17</v>
      </c>
      <c r="G1166" s="76">
        <v>3663</v>
      </c>
      <c r="H1166" s="77">
        <v>2022</v>
      </c>
      <c r="I1166" s="75" t="s">
        <v>1640</v>
      </c>
    </row>
    <row r="1167" spans="1:9" ht="12.6" customHeight="1" x14ac:dyDescent="0.25">
      <c r="A1167" s="71">
        <v>1127</v>
      </c>
      <c r="B1167" s="72" t="s">
        <v>1767</v>
      </c>
      <c r="C1167" s="97">
        <v>0</v>
      </c>
      <c r="D1167" s="74">
        <v>37.15</v>
      </c>
      <c r="E1167" s="78" t="s">
        <v>2632</v>
      </c>
      <c r="F1167" s="75" t="s">
        <v>17</v>
      </c>
      <c r="G1167" s="76">
        <v>3324</v>
      </c>
      <c r="H1167" s="77">
        <v>2022</v>
      </c>
      <c r="I1167" s="75" t="s">
        <v>1640</v>
      </c>
    </row>
    <row r="1168" spans="1:9" ht="12.6" customHeight="1" x14ac:dyDescent="0.25">
      <c r="A1168" s="71">
        <v>1128</v>
      </c>
      <c r="B1168" s="72" t="s">
        <v>1767</v>
      </c>
      <c r="C1168" s="75" t="s">
        <v>1356</v>
      </c>
      <c r="D1168" s="74">
        <v>37.159999999999997</v>
      </c>
      <c r="E1168" s="78" t="s">
        <v>2633</v>
      </c>
      <c r="F1168" s="75" t="s">
        <v>16</v>
      </c>
      <c r="G1168" s="76">
        <v>649</v>
      </c>
      <c r="H1168" s="77">
        <v>148</v>
      </c>
      <c r="I1168" s="79" t="s">
        <v>2634</v>
      </c>
    </row>
    <row r="1169" spans="1:9" ht="12.6" customHeight="1" x14ac:dyDescent="0.25">
      <c r="A1169" s="71">
        <v>1129</v>
      </c>
      <c r="B1169" s="72" t="s">
        <v>1767</v>
      </c>
      <c r="C1169" s="75" t="s">
        <v>1357</v>
      </c>
      <c r="D1169" s="74">
        <v>37.17</v>
      </c>
      <c r="E1169" s="78" t="s">
        <v>2635</v>
      </c>
      <c r="F1169" s="75" t="s">
        <v>16</v>
      </c>
      <c r="G1169" s="76">
        <v>436</v>
      </c>
      <c r="H1169" s="77">
        <v>160</v>
      </c>
      <c r="I1169" s="79" t="s">
        <v>2634</v>
      </c>
    </row>
    <row r="1170" spans="1:9" ht="12.6" customHeight="1" x14ac:dyDescent="0.25">
      <c r="A1170" s="71">
        <v>1130</v>
      </c>
      <c r="B1170" s="72" t="s">
        <v>1767</v>
      </c>
      <c r="C1170" s="75" t="s">
        <v>1358</v>
      </c>
      <c r="D1170" s="74">
        <v>37.18</v>
      </c>
      <c r="E1170" s="78" t="s">
        <v>2636</v>
      </c>
      <c r="F1170" s="79" t="s">
        <v>3205</v>
      </c>
      <c r="G1170" s="76">
        <v>342</v>
      </c>
      <c r="H1170" s="77">
        <v>89</v>
      </c>
      <c r="I1170" s="79" t="s">
        <v>2637</v>
      </c>
    </row>
    <row r="1171" spans="1:9" ht="12.6" customHeight="1" x14ac:dyDescent="0.25">
      <c r="A1171" s="71">
        <v>1131</v>
      </c>
      <c r="B1171" s="72" t="s">
        <v>1767</v>
      </c>
      <c r="C1171" s="75" t="s">
        <v>1359</v>
      </c>
      <c r="D1171" s="74">
        <v>37.19</v>
      </c>
      <c r="E1171" s="78" t="s">
        <v>2638</v>
      </c>
      <c r="F1171" s="75" t="s">
        <v>16</v>
      </c>
      <c r="G1171" s="76">
        <v>712</v>
      </c>
      <c r="H1171" s="77">
        <v>148</v>
      </c>
      <c r="I1171" s="79" t="s">
        <v>2639</v>
      </c>
    </row>
    <row r="1172" spans="1:9" ht="12.6" customHeight="1" x14ac:dyDescent="0.25">
      <c r="A1172" s="71">
        <v>1132</v>
      </c>
      <c r="B1172" s="72" t="s">
        <v>1767</v>
      </c>
      <c r="C1172" s="75" t="s">
        <v>1360</v>
      </c>
      <c r="D1172" s="74">
        <v>37.200000000000003</v>
      </c>
      <c r="E1172" s="78" t="s">
        <v>2640</v>
      </c>
      <c r="F1172" s="75" t="s">
        <v>16</v>
      </c>
      <c r="G1172" s="76">
        <v>413</v>
      </c>
      <c r="H1172" s="77">
        <v>148</v>
      </c>
      <c r="I1172" s="75" t="s">
        <v>1661</v>
      </c>
    </row>
    <row r="1173" spans="1:9" ht="12.6" customHeight="1" x14ac:dyDescent="0.25">
      <c r="A1173" s="71">
        <v>1133</v>
      </c>
      <c r="B1173" s="72" t="s">
        <v>1767</v>
      </c>
      <c r="C1173" s="75" t="s">
        <v>1361</v>
      </c>
      <c r="D1173" s="74">
        <v>37.21</v>
      </c>
      <c r="E1173" s="78" t="s">
        <v>2641</v>
      </c>
      <c r="F1173" s="75" t="s">
        <v>17</v>
      </c>
      <c r="G1173" s="76">
        <v>3370</v>
      </c>
      <c r="H1173" s="77">
        <v>159</v>
      </c>
      <c r="I1173" s="75" t="s">
        <v>1496</v>
      </c>
    </row>
    <row r="1174" spans="1:9" ht="12.6" customHeight="1" x14ac:dyDescent="0.25">
      <c r="A1174" s="71">
        <v>1134</v>
      </c>
      <c r="B1174" s="72" t="s">
        <v>1767</v>
      </c>
      <c r="C1174" s="75" t="s">
        <v>1361</v>
      </c>
      <c r="D1174" s="74">
        <v>37.22</v>
      </c>
      <c r="E1174" s="78" t="s">
        <v>2642</v>
      </c>
      <c r="F1174" s="75" t="s">
        <v>17</v>
      </c>
      <c r="G1174" s="76">
        <v>3457</v>
      </c>
      <c r="H1174" s="77">
        <v>199</v>
      </c>
      <c r="I1174" s="75" t="s">
        <v>1496</v>
      </c>
    </row>
    <row r="1175" spans="1:9" ht="12.6" customHeight="1" x14ac:dyDescent="0.25">
      <c r="A1175" s="71">
        <v>1135</v>
      </c>
      <c r="B1175" s="72" t="s">
        <v>1767</v>
      </c>
      <c r="C1175" s="75" t="s">
        <v>1362</v>
      </c>
      <c r="D1175" s="74">
        <v>37.229999999999997</v>
      </c>
      <c r="E1175" s="78" t="s">
        <v>2643</v>
      </c>
      <c r="F1175" s="75" t="s">
        <v>16</v>
      </c>
      <c r="G1175" s="76">
        <v>460</v>
      </c>
      <c r="H1175" s="77">
        <v>151</v>
      </c>
      <c r="I1175" s="75" t="s">
        <v>1662</v>
      </c>
    </row>
    <row r="1176" spans="1:9" ht="12.6" customHeight="1" x14ac:dyDescent="0.25">
      <c r="A1176" s="71">
        <v>1136</v>
      </c>
      <c r="B1176" s="72" t="s">
        <v>1767</v>
      </c>
      <c r="C1176" s="75" t="s">
        <v>1363</v>
      </c>
      <c r="D1176" s="74">
        <v>37.24</v>
      </c>
      <c r="E1176" s="78" t="s">
        <v>2644</v>
      </c>
      <c r="F1176" s="75" t="s">
        <v>16</v>
      </c>
      <c r="G1176" s="76">
        <v>302</v>
      </c>
      <c r="H1176" s="77">
        <v>38</v>
      </c>
      <c r="I1176" s="75" t="s">
        <v>1662</v>
      </c>
    </row>
    <row r="1177" spans="1:9" ht="12.6" customHeight="1" x14ac:dyDescent="0.25">
      <c r="A1177" s="71">
        <v>1137</v>
      </c>
      <c r="B1177" s="72" t="s">
        <v>1767</v>
      </c>
      <c r="C1177" s="75" t="s">
        <v>1364</v>
      </c>
      <c r="D1177" s="74">
        <v>37.25</v>
      </c>
      <c r="E1177" s="78" t="s">
        <v>2645</v>
      </c>
      <c r="F1177" s="79" t="s">
        <v>3203</v>
      </c>
      <c r="G1177" s="76">
        <v>53</v>
      </c>
      <c r="H1177" s="77">
        <v>39</v>
      </c>
      <c r="I1177" s="79" t="s">
        <v>2646</v>
      </c>
    </row>
    <row r="1178" spans="1:9" ht="12.6" customHeight="1" x14ac:dyDescent="0.25">
      <c r="A1178" s="71">
        <v>1138</v>
      </c>
      <c r="B1178" s="72" t="s">
        <v>1767</v>
      </c>
      <c r="C1178" s="75" t="s">
        <v>1361</v>
      </c>
      <c r="D1178" s="74">
        <v>37.26</v>
      </c>
      <c r="E1178" s="78" t="s">
        <v>2647</v>
      </c>
      <c r="F1178" s="75" t="s">
        <v>17</v>
      </c>
      <c r="G1178" s="76">
        <v>4455</v>
      </c>
      <c r="H1178" s="77">
        <v>2198</v>
      </c>
      <c r="I1178" s="75" t="s">
        <v>1496</v>
      </c>
    </row>
    <row r="1179" spans="1:9" ht="12.6" customHeight="1" x14ac:dyDescent="0.25">
      <c r="A1179" s="71">
        <v>1139</v>
      </c>
      <c r="B1179" s="72" t="s">
        <v>1768</v>
      </c>
      <c r="C1179" s="75" t="s">
        <v>1365</v>
      </c>
      <c r="D1179" s="74">
        <v>38.01</v>
      </c>
      <c r="E1179" s="72" t="s">
        <v>497</v>
      </c>
      <c r="F1179" s="75" t="s">
        <v>17</v>
      </c>
      <c r="G1179" s="76">
        <v>1096</v>
      </c>
      <c r="H1179" s="77">
        <v>140</v>
      </c>
      <c r="I1179" s="75" t="s">
        <v>1663</v>
      </c>
    </row>
    <row r="1180" spans="1:9" ht="12.6" customHeight="1" x14ac:dyDescent="0.25">
      <c r="A1180" s="71">
        <v>1140</v>
      </c>
      <c r="B1180" s="72" t="s">
        <v>1768</v>
      </c>
      <c r="C1180" s="75" t="s">
        <v>1366</v>
      </c>
      <c r="D1180" s="74">
        <v>38.020000000000003</v>
      </c>
      <c r="E1180" s="78" t="s">
        <v>2648</v>
      </c>
      <c r="F1180" s="75" t="s">
        <v>17</v>
      </c>
      <c r="G1180" s="76">
        <v>1114</v>
      </c>
      <c r="H1180" s="77">
        <v>148</v>
      </c>
      <c r="I1180" s="75" t="s">
        <v>1664</v>
      </c>
    </row>
    <row r="1181" spans="1:9" ht="12.6" customHeight="1" x14ac:dyDescent="0.25">
      <c r="A1181" s="71">
        <v>1141</v>
      </c>
      <c r="B1181" s="72" t="s">
        <v>1768</v>
      </c>
      <c r="C1181" s="75" t="s">
        <v>1367</v>
      </c>
      <c r="D1181" s="74">
        <v>38.03</v>
      </c>
      <c r="E1181" s="78" t="s">
        <v>2649</v>
      </c>
      <c r="F1181" s="75" t="s">
        <v>16</v>
      </c>
      <c r="G1181" s="76">
        <v>286</v>
      </c>
      <c r="H1181" s="77">
        <v>149</v>
      </c>
      <c r="I1181" s="79" t="s">
        <v>2650</v>
      </c>
    </row>
    <row r="1182" spans="1:9" ht="12.6" customHeight="1" x14ac:dyDescent="0.25">
      <c r="A1182" s="71">
        <v>1142</v>
      </c>
      <c r="B1182" s="72" t="s">
        <v>1768</v>
      </c>
      <c r="C1182" s="75" t="s">
        <v>1368</v>
      </c>
      <c r="D1182" s="74">
        <v>38.04</v>
      </c>
      <c r="E1182" s="78" t="s">
        <v>2651</v>
      </c>
      <c r="F1182" s="75" t="s">
        <v>17</v>
      </c>
      <c r="G1182" s="76">
        <v>816</v>
      </c>
      <c r="H1182" s="77">
        <v>111</v>
      </c>
      <c r="I1182" s="75" t="s">
        <v>1665</v>
      </c>
    </row>
    <row r="1183" spans="1:9" ht="12.6" customHeight="1" x14ac:dyDescent="0.25">
      <c r="A1183" s="71">
        <v>1143</v>
      </c>
      <c r="B1183" s="72" t="s">
        <v>1768</v>
      </c>
      <c r="C1183" s="75" t="s">
        <v>1368</v>
      </c>
      <c r="D1183" s="74">
        <v>38.049999999999997</v>
      </c>
      <c r="E1183" s="78" t="s">
        <v>2652</v>
      </c>
      <c r="F1183" s="75" t="s">
        <v>17</v>
      </c>
      <c r="G1183" s="76">
        <v>1042</v>
      </c>
      <c r="H1183" s="77">
        <v>135</v>
      </c>
      <c r="I1183" s="75" t="s">
        <v>1665</v>
      </c>
    </row>
    <row r="1184" spans="1:9" ht="12.6" customHeight="1" x14ac:dyDescent="0.25">
      <c r="A1184" s="71">
        <v>1144</v>
      </c>
      <c r="B1184" s="72" t="s">
        <v>1768</v>
      </c>
      <c r="C1184" s="75" t="s">
        <v>1369</v>
      </c>
      <c r="D1184" s="74">
        <v>38.06</v>
      </c>
      <c r="E1184" s="78" t="s">
        <v>2653</v>
      </c>
      <c r="F1184" s="75" t="s">
        <v>17</v>
      </c>
      <c r="G1184" s="76">
        <v>403</v>
      </c>
      <c r="H1184" s="77">
        <v>186</v>
      </c>
      <c r="I1184" s="75" t="s">
        <v>1666</v>
      </c>
    </row>
    <row r="1185" spans="1:9" ht="12.6" customHeight="1" x14ac:dyDescent="0.25">
      <c r="A1185" s="71">
        <v>1145</v>
      </c>
      <c r="B1185" s="72" t="s">
        <v>1768</v>
      </c>
      <c r="C1185" s="75" t="s">
        <v>1370</v>
      </c>
      <c r="D1185" s="74">
        <v>38.07</v>
      </c>
      <c r="E1185" s="78" t="s">
        <v>2654</v>
      </c>
      <c r="F1185" s="75" t="s">
        <v>16</v>
      </c>
      <c r="G1185" s="76">
        <v>591</v>
      </c>
      <c r="H1185" s="77">
        <v>198</v>
      </c>
      <c r="I1185" s="75" t="s">
        <v>1667</v>
      </c>
    </row>
    <row r="1186" spans="1:9" ht="12.6" customHeight="1" x14ac:dyDescent="0.25">
      <c r="A1186" s="71">
        <v>1146</v>
      </c>
      <c r="B1186" s="72" t="s">
        <v>1768</v>
      </c>
      <c r="C1186" s="75" t="s">
        <v>1371</v>
      </c>
      <c r="D1186" s="74">
        <v>38.08</v>
      </c>
      <c r="E1186" s="78" t="s">
        <v>2655</v>
      </c>
      <c r="F1186" s="75" t="s">
        <v>16</v>
      </c>
      <c r="G1186" s="76">
        <v>2734</v>
      </c>
      <c r="H1186" s="77">
        <v>422</v>
      </c>
      <c r="I1186" s="75" t="s">
        <v>1668</v>
      </c>
    </row>
    <row r="1187" spans="1:9" ht="12.6" customHeight="1" x14ac:dyDescent="0.25">
      <c r="A1187" s="71">
        <v>1147</v>
      </c>
      <c r="B1187" s="72" t="s">
        <v>1768</v>
      </c>
      <c r="C1187" s="75" t="s">
        <v>1372</v>
      </c>
      <c r="D1187" s="74">
        <v>38.090000000000003</v>
      </c>
      <c r="E1187" s="78" t="s">
        <v>2656</v>
      </c>
      <c r="F1187" s="75" t="s">
        <v>16</v>
      </c>
      <c r="G1187" s="76">
        <v>2067</v>
      </c>
      <c r="H1187" s="77">
        <v>452</v>
      </c>
      <c r="I1187" s="75" t="s">
        <v>1668</v>
      </c>
    </row>
    <row r="1188" spans="1:9" ht="12.6" customHeight="1" x14ac:dyDescent="0.25">
      <c r="A1188" s="71">
        <v>1148</v>
      </c>
      <c r="B1188" s="72" t="s">
        <v>1768</v>
      </c>
      <c r="C1188" s="75" t="s">
        <v>1373</v>
      </c>
      <c r="D1188" s="74">
        <v>38.1</v>
      </c>
      <c r="E1188" s="78" t="s">
        <v>2657</v>
      </c>
      <c r="F1188" s="75" t="s">
        <v>16</v>
      </c>
      <c r="G1188" s="76">
        <v>2494</v>
      </c>
      <c r="H1188" s="77">
        <v>301</v>
      </c>
      <c r="I1188" s="79" t="s">
        <v>2658</v>
      </c>
    </row>
    <row r="1189" spans="1:9" ht="12.6" customHeight="1" x14ac:dyDescent="0.25">
      <c r="A1189" s="71">
        <v>1149</v>
      </c>
      <c r="B1189" s="78" t="s">
        <v>2659</v>
      </c>
      <c r="C1189" s="75" t="s">
        <v>1374</v>
      </c>
      <c r="D1189" s="74">
        <v>38.11</v>
      </c>
      <c r="E1189" s="78" t="s">
        <v>2660</v>
      </c>
      <c r="F1189" s="75" t="s">
        <v>3</v>
      </c>
      <c r="G1189" s="76">
        <v>623</v>
      </c>
      <c r="H1189" s="77">
        <v>71</v>
      </c>
      <c r="I1189" s="79" t="s">
        <v>2661</v>
      </c>
    </row>
    <row r="1190" spans="1:9" ht="12.6" customHeight="1" x14ac:dyDescent="0.25">
      <c r="A1190" s="71">
        <v>1150</v>
      </c>
      <c r="B1190" s="72" t="s">
        <v>1768</v>
      </c>
      <c r="C1190" s="75" t="s">
        <v>1375</v>
      </c>
      <c r="D1190" s="74">
        <v>38.119999999999997</v>
      </c>
      <c r="E1190" s="78" t="s">
        <v>2662</v>
      </c>
      <c r="F1190" s="75" t="s">
        <v>3</v>
      </c>
      <c r="G1190" s="76">
        <v>364</v>
      </c>
      <c r="H1190" s="77">
        <v>42</v>
      </c>
      <c r="I1190" s="79" t="s">
        <v>2663</v>
      </c>
    </row>
    <row r="1191" spans="1:9" ht="12.6" customHeight="1" x14ac:dyDescent="0.25">
      <c r="A1191" s="71">
        <v>1151</v>
      </c>
      <c r="B1191" s="72" t="s">
        <v>1768</v>
      </c>
      <c r="C1191" s="75" t="s">
        <v>1376</v>
      </c>
      <c r="D1191" s="74">
        <v>38.130000000000003</v>
      </c>
      <c r="E1191" s="72" t="s">
        <v>498</v>
      </c>
      <c r="F1191" s="75" t="s">
        <v>17</v>
      </c>
      <c r="G1191" s="76">
        <v>1759</v>
      </c>
      <c r="H1191" s="77">
        <v>232</v>
      </c>
      <c r="I1191" s="75" t="s">
        <v>1669</v>
      </c>
    </row>
    <row r="1192" spans="1:9" ht="12.6" customHeight="1" x14ac:dyDescent="0.25">
      <c r="A1192" s="71">
        <v>1152</v>
      </c>
      <c r="B1192" s="72" t="s">
        <v>1768</v>
      </c>
      <c r="C1192" s="75" t="s">
        <v>1377</v>
      </c>
      <c r="D1192" s="74">
        <v>38.14</v>
      </c>
      <c r="E1192" s="78" t="s">
        <v>2664</v>
      </c>
      <c r="F1192" s="75" t="s">
        <v>17</v>
      </c>
      <c r="G1192" s="76">
        <v>1178</v>
      </c>
      <c r="H1192" s="77">
        <v>753</v>
      </c>
      <c r="I1192" s="75" t="s">
        <v>1496</v>
      </c>
    </row>
    <row r="1193" spans="1:9" ht="12.6" customHeight="1" x14ac:dyDescent="0.25">
      <c r="A1193" s="71">
        <v>1153</v>
      </c>
      <c r="B1193" s="72" t="s">
        <v>1768</v>
      </c>
      <c r="C1193" s="75" t="s">
        <v>1377</v>
      </c>
      <c r="D1193" s="74">
        <v>38.15</v>
      </c>
      <c r="E1193" s="78" t="s">
        <v>2665</v>
      </c>
      <c r="F1193" s="75" t="s">
        <v>17</v>
      </c>
      <c r="G1193" s="76">
        <v>1118</v>
      </c>
      <c r="H1193" s="77">
        <v>763</v>
      </c>
      <c r="I1193" s="75" t="s">
        <v>1496</v>
      </c>
    </row>
    <row r="1194" spans="1:9" ht="12.6" customHeight="1" x14ac:dyDescent="0.25">
      <c r="A1194" s="71">
        <v>1154</v>
      </c>
      <c r="B1194" s="72" t="s">
        <v>1768</v>
      </c>
      <c r="C1194" s="75" t="s">
        <v>1378</v>
      </c>
      <c r="D1194" s="74">
        <v>38.159999999999997</v>
      </c>
      <c r="E1194" s="78" t="s">
        <v>2666</v>
      </c>
      <c r="F1194" s="75" t="s">
        <v>17</v>
      </c>
      <c r="G1194" s="76">
        <v>927</v>
      </c>
      <c r="H1194" s="77">
        <v>309</v>
      </c>
      <c r="I1194" s="75" t="s">
        <v>1670</v>
      </c>
    </row>
    <row r="1195" spans="1:9" ht="12.6" customHeight="1" x14ac:dyDescent="0.25">
      <c r="A1195" s="71">
        <v>1155</v>
      </c>
      <c r="B1195" s="72" t="s">
        <v>1768</v>
      </c>
      <c r="C1195" s="75" t="s">
        <v>1377</v>
      </c>
      <c r="D1195" s="74">
        <v>38.17</v>
      </c>
      <c r="E1195" s="78" t="s">
        <v>2667</v>
      </c>
      <c r="F1195" s="75" t="s">
        <v>17</v>
      </c>
      <c r="G1195" s="76">
        <v>1132</v>
      </c>
      <c r="H1195" s="77">
        <v>452</v>
      </c>
      <c r="I1195" s="75" t="s">
        <v>1496</v>
      </c>
    </row>
    <row r="1196" spans="1:9" ht="12.6" customHeight="1" x14ac:dyDescent="0.25">
      <c r="A1196" s="71">
        <v>1156</v>
      </c>
      <c r="B1196" s="72" t="s">
        <v>1768</v>
      </c>
      <c r="C1196" s="75" t="s">
        <v>1379</v>
      </c>
      <c r="D1196" s="74">
        <v>38.18</v>
      </c>
      <c r="E1196" s="72" t="s">
        <v>499</v>
      </c>
      <c r="F1196" s="75" t="s">
        <v>17</v>
      </c>
      <c r="G1196" s="76">
        <v>1438</v>
      </c>
      <c r="H1196" s="77">
        <v>678</v>
      </c>
      <c r="I1196" s="75" t="s">
        <v>1671</v>
      </c>
    </row>
    <row r="1197" spans="1:9" ht="12.6" customHeight="1" x14ac:dyDescent="0.25">
      <c r="A1197" s="71">
        <v>1157</v>
      </c>
      <c r="B1197" s="72" t="s">
        <v>1768</v>
      </c>
      <c r="C1197" s="75" t="s">
        <v>1377</v>
      </c>
      <c r="D1197" s="74">
        <v>38.19</v>
      </c>
      <c r="E1197" s="72" t="s">
        <v>500</v>
      </c>
      <c r="F1197" s="75" t="s">
        <v>17</v>
      </c>
      <c r="G1197" s="76">
        <v>1642</v>
      </c>
      <c r="H1197" s="77">
        <v>744</v>
      </c>
      <c r="I1197" s="75" t="s">
        <v>1496</v>
      </c>
    </row>
    <row r="1198" spans="1:9" ht="12.6" customHeight="1" x14ac:dyDescent="0.25">
      <c r="A1198" s="71">
        <v>1158</v>
      </c>
      <c r="B1198" s="72" t="s">
        <v>1768</v>
      </c>
      <c r="C1198" s="75" t="s">
        <v>1378</v>
      </c>
      <c r="D1198" s="74">
        <v>38.200000000000003</v>
      </c>
      <c r="E1198" s="78" t="s">
        <v>2668</v>
      </c>
      <c r="F1198" s="75" t="s">
        <v>17</v>
      </c>
      <c r="G1198" s="76">
        <v>1521</v>
      </c>
      <c r="H1198" s="77">
        <v>335</v>
      </c>
      <c r="I1198" s="75" t="s">
        <v>1672</v>
      </c>
    </row>
    <row r="1199" spans="1:9" ht="12.6" customHeight="1" x14ac:dyDescent="0.25">
      <c r="A1199" s="71">
        <v>1159</v>
      </c>
      <c r="B1199" s="72" t="s">
        <v>1768</v>
      </c>
      <c r="C1199" s="75" t="s">
        <v>1378</v>
      </c>
      <c r="D1199" s="74">
        <v>38.21</v>
      </c>
      <c r="E1199" s="78" t="s">
        <v>2669</v>
      </c>
      <c r="F1199" s="75" t="s">
        <v>17</v>
      </c>
      <c r="G1199" s="76">
        <v>2237</v>
      </c>
      <c r="H1199" s="77">
        <v>335</v>
      </c>
      <c r="I1199" s="75" t="s">
        <v>1672</v>
      </c>
    </row>
    <row r="1200" spans="1:9" ht="12.6" customHeight="1" x14ac:dyDescent="0.25">
      <c r="A1200" s="71">
        <v>1160</v>
      </c>
      <c r="B1200" s="72" t="s">
        <v>1768</v>
      </c>
      <c r="C1200" s="75" t="s">
        <v>1377</v>
      </c>
      <c r="D1200" s="74">
        <v>38.22</v>
      </c>
      <c r="E1200" s="72" t="s">
        <v>501</v>
      </c>
      <c r="F1200" s="75" t="s">
        <v>17</v>
      </c>
      <c r="G1200" s="76">
        <v>149</v>
      </c>
      <c r="H1200" s="77">
        <v>50</v>
      </c>
      <c r="I1200" s="79" t="s">
        <v>2331</v>
      </c>
    </row>
    <row r="1201" spans="1:9" ht="12.6" customHeight="1" x14ac:dyDescent="0.25">
      <c r="A1201" s="71">
        <v>1161</v>
      </c>
      <c r="B1201" s="72" t="s">
        <v>1768</v>
      </c>
      <c r="C1201" s="75" t="s">
        <v>1377</v>
      </c>
      <c r="D1201" s="74">
        <v>38.229999999999997</v>
      </c>
      <c r="E1201" s="72" t="s">
        <v>502</v>
      </c>
      <c r="F1201" s="75" t="s">
        <v>17</v>
      </c>
      <c r="G1201" s="76">
        <v>49</v>
      </c>
      <c r="H1201" s="77">
        <v>36</v>
      </c>
      <c r="I1201" s="79" t="s">
        <v>2089</v>
      </c>
    </row>
    <row r="1202" spans="1:9" ht="12.6" customHeight="1" x14ac:dyDescent="0.25">
      <c r="A1202" s="71">
        <v>1162</v>
      </c>
      <c r="B1202" s="72" t="s">
        <v>1768</v>
      </c>
      <c r="C1202" s="75" t="s">
        <v>1377</v>
      </c>
      <c r="D1202" s="74">
        <v>38.24</v>
      </c>
      <c r="E1202" s="72" t="s">
        <v>503</v>
      </c>
      <c r="F1202" s="75" t="s">
        <v>17</v>
      </c>
      <c r="G1202" s="76">
        <v>91</v>
      </c>
      <c r="H1202" s="77">
        <v>89</v>
      </c>
      <c r="I1202" s="79" t="s">
        <v>2089</v>
      </c>
    </row>
    <row r="1203" spans="1:9" ht="12.6" customHeight="1" x14ac:dyDescent="0.25">
      <c r="A1203" s="71">
        <v>1163</v>
      </c>
      <c r="B1203" s="72" t="s">
        <v>1768</v>
      </c>
      <c r="C1203" s="75" t="s">
        <v>1377</v>
      </c>
      <c r="D1203" s="74">
        <v>38.25</v>
      </c>
      <c r="E1203" s="78" t="s">
        <v>2670</v>
      </c>
      <c r="F1203" s="75" t="s">
        <v>17</v>
      </c>
      <c r="G1203" s="76">
        <v>68</v>
      </c>
      <c r="H1203" s="77">
        <v>68</v>
      </c>
      <c r="I1203" s="75" t="s">
        <v>1473</v>
      </c>
    </row>
    <row r="1204" spans="1:9" ht="12.6" customHeight="1" x14ac:dyDescent="0.25">
      <c r="A1204" s="71">
        <v>1164</v>
      </c>
      <c r="B1204" s="72" t="s">
        <v>1768</v>
      </c>
      <c r="C1204" s="75" t="s">
        <v>1377</v>
      </c>
      <c r="D1204" s="74">
        <v>38.26</v>
      </c>
      <c r="E1204" s="78" t="s">
        <v>2671</v>
      </c>
      <c r="F1204" s="75" t="s">
        <v>17</v>
      </c>
      <c r="G1204" s="76">
        <v>84</v>
      </c>
      <c r="H1204" s="77">
        <v>84</v>
      </c>
      <c r="I1204" s="75" t="s">
        <v>1496</v>
      </c>
    </row>
    <row r="1205" spans="1:9" ht="12.6" customHeight="1" x14ac:dyDescent="0.25">
      <c r="A1205" s="71">
        <v>1165</v>
      </c>
      <c r="B1205" s="72" t="s">
        <v>1768</v>
      </c>
      <c r="C1205" s="75" t="s">
        <v>1377</v>
      </c>
      <c r="D1205" s="74">
        <v>38.270000000000003</v>
      </c>
      <c r="E1205" s="72" t="s">
        <v>504</v>
      </c>
      <c r="F1205" s="75" t="s">
        <v>3</v>
      </c>
      <c r="G1205" s="76">
        <v>730</v>
      </c>
      <c r="H1205" s="77">
        <v>730</v>
      </c>
      <c r="I1205" s="79" t="s">
        <v>2089</v>
      </c>
    </row>
    <row r="1206" spans="1:9" ht="12.6" customHeight="1" x14ac:dyDescent="0.25">
      <c r="A1206" s="71">
        <v>1166</v>
      </c>
      <c r="B1206" s="72" t="s">
        <v>1768</v>
      </c>
      <c r="C1206" s="75" t="s">
        <v>1377</v>
      </c>
      <c r="D1206" s="74">
        <v>38.28</v>
      </c>
      <c r="E1206" s="72" t="s">
        <v>505</v>
      </c>
      <c r="F1206" s="75" t="s">
        <v>241</v>
      </c>
      <c r="G1206" s="76">
        <v>2271</v>
      </c>
      <c r="H1206" s="77">
        <v>2271</v>
      </c>
      <c r="I1206" s="79" t="s">
        <v>2331</v>
      </c>
    </row>
    <row r="1207" spans="1:9" ht="12.6" customHeight="1" x14ac:dyDescent="0.25">
      <c r="A1207" s="71">
        <v>1167</v>
      </c>
      <c r="B1207" s="72" t="s">
        <v>1768</v>
      </c>
      <c r="C1207" s="75" t="s">
        <v>1377</v>
      </c>
      <c r="D1207" s="74">
        <v>38.29</v>
      </c>
      <c r="E1207" s="78" t="s">
        <v>2672</v>
      </c>
      <c r="F1207" s="75" t="s">
        <v>16</v>
      </c>
      <c r="G1207" s="76">
        <v>104</v>
      </c>
      <c r="H1207" s="77">
        <v>19</v>
      </c>
      <c r="I1207" s="79" t="s">
        <v>2089</v>
      </c>
    </row>
    <row r="1208" spans="1:9" ht="12.6" customHeight="1" x14ac:dyDescent="0.25">
      <c r="A1208" s="71">
        <v>1168</v>
      </c>
      <c r="B1208" s="72" t="s">
        <v>1768</v>
      </c>
      <c r="C1208" s="75" t="s">
        <v>1377</v>
      </c>
      <c r="D1208" s="74">
        <v>38.299999999999997</v>
      </c>
      <c r="E1208" s="72" t="s">
        <v>506</v>
      </c>
      <c r="F1208" s="75" t="s">
        <v>16</v>
      </c>
      <c r="G1208" s="76">
        <v>45</v>
      </c>
      <c r="H1208" s="77">
        <v>23</v>
      </c>
      <c r="I1208" s="79" t="s">
        <v>2331</v>
      </c>
    </row>
    <row r="1209" spans="1:9" ht="12.6" customHeight="1" x14ac:dyDescent="0.25">
      <c r="A1209" s="71">
        <v>1169</v>
      </c>
      <c r="B1209" s="72" t="s">
        <v>1768</v>
      </c>
      <c r="C1209" s="75" t="s">
        <v>1377</v>
      </c>
      <c r="D1209" s="74">
        <v>38.31</v>
      </c>
      <c r="E1209" s="78" t="s">
        <v>2673</v>
      </c>
      <c r="F1209" s="75" t="s">
        <v>17</v>
      </c>
      <c r="G1209" s="76">
        <v>1491</v>
      </c>
      <c r="H1209" s="77">
        <v>117</v>
      </c>
      <c r="I1209" s="75" t="s">
        <v>1496</v>
      </c>
    </row>
    <row r="1210" spans="1:9" ht="12.6" customHeight="1" x14ac:dyDescent="0.25">
      <c r="A1210" s="71">
        <v>1170</v>
      </c>
      <c r="B1210" s="72" t="s">
        <v>1768</v>
      </c>
      <c r="C1210" s="75" t="s">
        <v>1377</v>
      </c>
      <c r="D1210" s="74">
        <v>38.32</v>
      </c>
      <c r="E1210" s="78" t="s">
        <v>2674</v>
      </c>
      <c r="F1210" s="75" t="s">
        <v>3</v>
      </c>
      <c r="G1210" s="76">
        <v>128</v>
      </c>
      <c r="H1210" s="77">
        <v>103</v>
      </c>
      <c r="I1210" s="79" t="s">
        <v>2089</v>
      </c>
    </row>
    <row r="1211" spans="1:9" ht="12.6" customHeight="1" x14ac:dyDescent="0.25">
      <c r="A1211" s="71">
        <v>1171</v>
      </c>
      <c r="B1211" s="72" t="s">
        <v>1768</v>
      </c>
      <c r="C1211" s="75" t="s">
        <v>1367</v>
      </c>
      <c r="D1211" s="74">
        <v>38.33</v>
      </c>
      <c r="E1211" s="78" t="s">
        <v>2675</v>
      </c>
      <c r="F1211" s="75" t="s">
        <v>17</v>
      </c>
      <c r="G1211" s="76">
        <v>979</v>
      </c>
      <c r="H1211" s="77">
        <v>435</v>
      </c>
      <c r="I1211" s="79" t="s">
        <v>2676</v>
      </c>
    </row>
    <row r="1212" spans="1:9" ht="12.6" customHeight="1" x14ac:dyDescent="0.25">
      <c r="A1212" s="71">
        <v>1172</v>
      </c>
      <c r="B1212" s="72" t="s">
        <v>1768</v>
      </c>
      <c r="C1212" s="75" t="s">
        <v>1377</v>
      </c>
      <c r="D1212" s="74">
        <v>38.340000000000003</v>
      </c>
      <c r="E1212" s="78" t="s">
        <v>2677</v>
      </c>
      <c r="F1212" s="75" t="s">
        <v>17</v>
      </c>
      <c r="G1212" s="76">
        <v>1095</v>
      </c>
      <c r="H1212" s="77">
        <v>112</v>
      </c>
      <c r="I1212" s="75" t="s">
        <v>1496</v>
      </c>
    </row>
    <row r="1213" spans="1:9" ht="12.6" customHeight="1" x14ac:dyDescent="0.25">
      <c r="A1213" s="71">
        <v>1173</v>
      </c>
      <c r="B1213" s="72" t="s">
        <v>1768</v>
      </c>
      <c r="C1213" s="75" t="s">
        <v>1377</v>
      </c>
      <c r="D1213" s="74">
        <v>38.35</v>
      </c>
      <c r="E1213" s="78" t="s">
        <v>2678</v>
      </c>
      <c r="F1213" s="75" t="s">
        <v>292</v>
      </c>
      <c r="G1213" s="76">
        <v>702</v>
      </c>
      <c r="H1213" s="77">
        <v>67</v>
      </c>
      <c r="I1213" s="75" t="s">
        <v>1496</v>
      </c>
    </row>
    <row r="1214" spans="1:9" ht="12.6" customHeight="1" x14ac:dyDescent="0.25">
      <c r="A1214" s="71">
        <v>1174</v>
      </c>
      <c r="B1214" s="72" t="s">
        <v>1768</v>
      </c>
      <c r="C1214" s="75" t="s">
        <v>1377</v>
      </c>
      <c r="D1214" s="74">
        <v>38.36</v>
      </c>
      <c r="E1214" s="78" t="s">
        <v>2679</v>
      </c>
      <c r="F1214" s="75" t="s">
        <v>292</v>
      </c>
      <c r="G1214" s="76">
        <v>996</v>
      </c>
      <c r="H1214" s="77">
        <v>101</v>
      </c>
      <c r="I1214" s="75" t="s">
        <v>1496</v>
      </c>
    </row>
    <row r="1215" spans="1:9" ht="12.6" customHeight="1" x14ac:dyDescent="0.25">
      <c r="A1215" s="71">
        <v>1175</v>
      </c>
      <c r="B1215" s="72" t="s">
        <v>1768</v>
      </c>
      <c r="C1215" s="75" t="s">
        <v>1377</v>
      </c>
      <c r="D1215" s="74">
        <v>38.369999999999997</v>
      </c>
      <c r="E1215" s="72" t="s">
        <v>507</v>
      </c>
      <c r="F1215" s="75" t="s">
        <v>17</v>
      </c>
      <c r="G1215" s="76">
        <v>1477</v>
      </c>
      <c r="H1215" s="77">
        <v>111</v>
      </c>
      <c r="I1215" s="75" t="s">
        <v>1496</v>
      </c>
    </row>
    <row r="1216" spans="1:9" ht="12.6" customHeight="1" x14ac:dyDescent="0.25">
      <c r="A1216" s="71">
        <v>1176</v>
      </c>
      <c r="B1216" s="72" t="s">
        <v>1768</v>
      </c>
      <c r="C1216" s="75" t="s">
        <v>1377</v>
      </c>
      <c r="D1216" s="74">
        <v>38.380000000000003</v>
      </c>
      <c r="E1216" s="78" t="s">
        <v>2680</v>
      </c>
      <c r="F1216" s="75" t="s">
        <v>16</v>
      </c>
      <c r="G1216" s="76">
        <v>1271</v>
      </c>
      <c r="H1216" s="77">
        <v>67</v>
      </c>
      <c r="I1216" s="75" t="s">
        <v>1496</v>
      </c>
    </row>
    <row r="1217" spans="1:9" ht="12.6" customHeight="1" x14ac:dyDescent="0.25">
      <c r="A1217" s="71">
        <v>1177</v>
      </c>
      <c r="B1217" s="72" t="s">
        <v>1768</v>
      </c>
      <c r="C1217" s="75" t="s">
        <v>1377</v>
      </c>
      <c r="D1217" s="74">
        <v>38.39</v>
      </c>
      <c r="E1217" s="78" t="s">
        <v>2681</v>
      </c>
      <c r="F1217" s="75" t="s">
        <v>17</v>
      </c>
      <c r="G1217" s="76">
        <v>2235</v>
      </c>
      <c r="H1217" s="77">
        <v>385</v>
      </c>
      <c r="I1217" s="75" t="s">
        <v>1496</v>
      </c>
    </row>
    <row r="1218" spans="1:9" ht="12.6" customHeight="1" x14ac:dyDescent="0.25">
      <c r="A1218" s="71">
        <v>1178</v>
      </c>
      <c r="B1218" s="72" t="s">
        <v>1768</v>
      </c>
      <c r="C1218" s="75" t="s">
        <v>1377</v>
      </c>
      <c r="D1218" s="74">
        <v>38.4</v>
      </c>
      <c r="E1218" s="78" t="s">
        <v>2682</v>
      </c>
      <c r="F1218" s="75" t="s">
        <v>17</v>
      </c>
      <c r="G1218" s="76">
        <v>2236</v>
      </c>
      <c r="H1218" s="77">
        <v>386</v>
      </c>
      <c r="I1218" s="75" t="s">
        <v>1496</v>
      </c>
    </row>
    <row r="1219" spans="1:9" ht="12.6" customHeight="1" x14ac:dyDescent="0.25">
      <c r="A1219" s="71">
        <v>1179</v>
      </c>
      <c r="B1219" s="72" t="s">
        <v>1768</v>
      </c>
      <c r="C1219" s="75" t="s">
        <v>1377</v>
      </c>
      <c r="D1219" s="74">
        <v>38.409999999999997</v>
      </c>
      <c r="E1219" s="72" t="s">
        <v>508</v>
      </c>
      <c r="F1219" s="75" t="s">
        <v>17</v>
      </c>
      <c r="G1219" s="76">
        <v>2068</v>
      </c>
      <c r="H1219" s="77">
        <v>376</v>
      </c>
      <c r="I1219" s="75" t="s">
        <v>1496</v>
      </c>
    </row>
    <row r="1220" spans="1:9" ht="12.6" customHeight="1" x14ac:dyDescent="0.25">
      <c r="A1220" s="71">
        <v>1180</v>
      </c>
      <c r="B1220" s="72" t="s">
        <v>1768</v>
      </c>
      <c r="C1220" s="75" t="s">
        <v>1377</v>
      </c>
      <c r="D1220" s="74">
        <v>38.42</v>
      </c>
      <c r="E1220" s="72" t="s">
        <v>509</v>
      </c>
      <c r="F1220" s="75" t="s">
        <v>17</v>
      </c>
      <c r="G1220" s="76">
        <v>2150</v>
      </c>
      <c r="H1220" s="77">
        <v>376</v>
      </c>
      <c r="I1220" s="75" t="s">
        <v>1496</v>
      </c>
    </row>
    <row r="1221" spans="1:9" ht="12.6" customHeight="1" x14ac:dyDescent="0.25">
      <c r="A1221" s="71">
        <v>1181</v>
      </c>
      <c r="B1221" s="72" t="s">
        <v>1768</v>
      </c>
      <c r="C1221" s="75" t="s">
        <v>1377</v>
      </c>
      <c r="D1221" s="74">
        <v>38.43</v>
      </c>
      <c r="E1221" s="72" t="s">
        <v>510</v>
      </c>
      <c r="F1221" s="75" t="s">
        <v>17</v>
      </c>
      <c r="G1221" s="76">
        <v>2271</v>
      </c>
      <c r="H1221" s="77">
        <v>376</v>
      </c>
      <c r="I1221" s="75" t="s">
        <v>1496</v>
      </c>
    </row>
    <row r="1222" spans="1:9" ht="12.6" customHeight="1" x14ac:dyDescent="0.25">
      <c r="A1222" s="71">
        <v>1182</v>
      </c>
      <c r="B1222" s="72" t="s">
        <v>1768</v>
      </c>
      <c r="C1222" s="75" t="s">
        <v>1377</v>
      </c>
      <c r="D1222" s="74">
        <v>38.44</v>
      </c>
      <c r="E1222" s="72" t="s">
        <v>511</v>
      </c>
      <c r="F1222" s="75" t="s">
        <v>17</v>
      </c>
      <c r="G1222" s="76">
        <v>2614</v>
      </c>
      <c r="H1222" s="77">
        <v>376</v>
      </c>
      <c r="I1222" s="75" t="s">
        <v>1496</v>
      </c>
    </row>
    <row r="1223" spans="1:9" ht="12.6" customHeight="1" x14ac:dyDescent="0.25">
      <c r="A1223" s="71">
        <v>1183</v>
      </c>
      <c r="B1223" s="72" t="s">
        <v>1768</v>
      </c>
      <c r="C1223" s="75" t="s">
        <v>1377</v>
      </c>
      <c r="D1223" s="74">
        <v>38.450000000000003</v>
      </c>
      <c r="E1223" s="72" t="s">
        <v>512</v>
      </c>
      <c r="F1223" s="75" t="s">
        <v>17</v>
      </c>
      <c r="G1223" s="76">
        <v>2020</v>
      </c>
      <c r="H1223" s="77">
        <v>226</v>
      </c>
      <c r="I1223" s="75" t="s">
        <v>1496</v>
      </c>
    </row>
    <row r="1224" spans="1:9" ht="12.6" customHeight="1" x14ac:dyDescent="0.25">
      <c r="A1224" s="71">
        <v>1184</v>
      </c>
      <c r="B1224" s="72" t="s">
        <v>1768</v>
      </c>
      <c r="C1224" s="75" t="s">
        <v>1377</v>
      </c>
      <c r="D1224" s="74">
        <v>38.46</v>
      </c>
      <c r="E1224" s="72" t="s">
        <v>513</v>
      </c>
      <c r="F1224" s="75" t="s">
        <v>17</v>
      </c>
      <c r="G1224" s="76">
        <v>1884</v>
      </c>
      <c r="H1224" s="77">
        <v>226</v>
      </c>
      <c r="I1224" s="75" t="s">
        <v>1496</v>
      </c>
    </row>
    <row r="1225" spans="1:9" ht="12.6" customHeight="1" x14ac:dyDescent="0.25">
      <c r="A1225" s="71">
        <v>1185</v>
      </c>
      <c r="B1225" s="72" t="s">
        <v>1768</v>
      </c>
      <c r="C1225" s="75" t="s">
        <v>1377</v>
      </c>
      <c r="D1225" s="74">
        <v>38.47</v>
      </c>
      <c r="E1225" s="72" t="s">
        <v>514</v>
      </c>
      <c r="F1225" s="75" t="s">
        <v>17</v>
      </c>
      <c r="G1225" s="76">
        <v>2646</v>
      </c>
      <c r="H1225" s="77">
        <v>196</v>
      </c>
      <c r="I1225" s="75" t="s">
        <v>1496</v>
      </c>
    </row>
    <row r="1226" spans="1:9" ht="12.6" customHeight="1" x14ac:dyDescent="0.25">
      <c r="A1226" s="71">
        <v>1186</v>
      </c>
      <c r="B1226" s="72" t="s">
        <v>1768</v>
      </c>
      <c r="C1226" s="75" t="s">
        <v>1377</v>
      </c>
      <c r="D1226" s="74">
        <v>38.479999999999997</v>
      </c>
      <c r="E1226" s="72" t="s">
        <v>515</v>
      </c>
      <c r="F1226" s="75" t="s">
        <v>17</v>
      </c>
      <c r="G1226" s="76">
        <v>2027</v>
      </c>
      <c r="H1226" s="77">
        <v>237</v>
      </c>
      <c r="I1226" s="75" t="s">
        <v>1496</v>
      </c>
    </row>
    <row r="1227" spans="1:9" ht="12.6" customHeight="1" x14ac:dyDescent="0.25">
      <c r="A1227" s="71">
        <v>1187</v>
      </c>
      <c r="B1227" s="72" t="s">
        <v>1768</v>
      </c>
      <c r="C1227" s="75" t="s">
        <v>1377</v>
      </c>
      <c r="D1227" s="74">
        <v>38.49</v>
      </c>
      <c r="E1227" s="78" t="s">
        <v>2683</v>
      </c>
      <c r="F1227" s="75" t="s">
        <v>17</v>
      </c>
      <c r="G1227" s="76">
        <v>1670</v>
      </c>
      <c r="H1227" s="77">
        <v>196</v>
      </c>
      <c r="I1227" s="75" t="s">
        <v>1496</v>
      </c>
    </row>
    <row r="1228" spans="1:9" ht="12.6" customHeight="1" x14ac:dyDescent="0.25">
      <c r="A1228" s="71">
        <v>1188</v>
      </c>
      <c r="B1228" s="72" t="s">
        <v>1768</v>
      </c>
      <c r="C1228" s="75" t="s">
        <v>1377</v>
      </c>
      <c r="D1228" s="74">
        <v>38.5</v>
      </c>
      <c r="E1228" s="78" t="s">
        <v>2684</v>
      </c>
      <c r="F1228" s="75" t="s">
        <v>17</v>
      </c>
      <c r="G1228" s="76">
        <v>1463</v>
      </c>
      <c r="H1228" s="77">
        <v>196</v>
      </c>
      <c r="I1228" s="75" t="s">
        <v>1496</v>
      </c>
    </row>
    <row r="1229" spans="1:9" ht="12.6" customHeight="1" x14ac:dyDescent="0.25">
      <c r="A1229" s="71">
        <v>1189</v>
      </c>
      <c r="B1229" s="72" t="s">
        <v>1768</v>
      </c>
      <c r="C1229" s="75" t="s">
        <v>1377</v>
      </c>
      <c r="D1229" s="74">
        <v>38.51</v>
      </c>
      <c r="E1229" s="72" t="s">
        <v>516</v>
      </c>
      <c r="F1229" s="75" t="s">
        <v>17</v>
      </c>
      <c r="G1229" s="76">
        <v>1637</v>
      </c>
      <c r="H1229" s="77">
        <v>940</v>
      </c>
      <c r="I1229" s="75" t="s">
        <v>1496</v>
      </c>
    </row>
    <row r="1230" spans="1:9" ht="12.6" customHeight="1" x14ac:dyDescent="0.25">
      <c r="A1230" s="71">
        <v>1190</v>
      </c>
      <c r="B1230" s="72" t="s">
        <v>1768</v>
      </c>
      <c r="C1230" s="75" t="s">
        <v>1377</v>
      </c>
      <c r="D1230" s="74">
        <v>38.520000000000003</v>
      </c>
      <c r="E1230" s="78" t="s">
        <v>2685</v>
      </c>
      <c r="F1230" s="75" t="s">
        <v>17</v>
      </c>
      <c r="G1230" s="76">
        <v>2160</v>
      </c>
      <c r="H1230" s="77">
        <v>828</v>
      </c>
      <c r="I1230" s="75" t="s">
        <v>1496</v>
      </c>
    </row>
    <row r="1231" spans="1:9" ht="12.6" customHeight="1" x14ac:dyDescent="0.25">
      <c r="A1231" s="71">
        <v>1191</v>
      </c>
      <c r="B1231" s="72" t="s">
        <v>1769</v>
      </c>
      <c r="C1231" s="79"/>
      <c r="D1231" s="74">
        <v>38.53</v>
      </c>
      <c r="E1231" s="72" t="s">
        <v>517</v>
      </c>
      <c r="F1231" s="75" t="s">
        <v>17</v>
      </c>
      <c r="G1231" s="76">
        <v>2568</v>
      </c>
      <c r="H1231" s="77">
        <v>373</v>
      </c>
      <c r="I1231" s="75" t="s">
        <v>1496</v>
      </c>
    </row>
    <row r="1232" spans="1:9" ht="12.6" customHeight="1" x14ac:dyDescent="0.25">
      <c r="A1232" s="71">
        <v>1192</v>
      </c>
      <c r="B1232" s="72" t="s">
        <v>1770</v>
      </c>
      <c r="C1232" s="75" t="s">
        <v>1380</v>
      </c>
      <c r="D1232" s="74">
        <v>39.01</v>
      </c>
      <c r="E1232" s="78" t="s">
        <v>2686</v>
      </c>
      <c r="F1232" s="75" t="s">
        <v>518</v>
      </c>
      <c r="G1232" s="76">
        <v>183164</v>
      </c>
      <c r="H1232" s="77">
        <v>2199</v>
      </c>
      <c r="I1232" s="75" t="s">
        <v>1496</v>
      </c>
    </row>
    <row r="1233" spans="1:9" ht="12.6" customHeight="1" x14ac:dyDescent="0.25">
      <c r="A1233" s="71">
        <v>1193</v>
      </c>
      <c r="B1233" s="72" t="s">
        <v>1770</v>
      </c>
      <c r="C1233" s="75" t="s">
        <v>1380</v>
      </c>
      <c r="D1233" s="74">
        <v>39.020000000000003</v>
      </c>
      <c r="E1233" s="78" t="s">
        <v>2687</v>
      </c>
      <c r="F1233" s="75" t="s">
        <v>518</v>
      </c>
      <c r="G1233" s="76">
        <v>99553</v>
      </c>
      <c r="H1233" s="77">
        <v>128</v>
      </c>
      <c r="I1233" s="75" t="s">
        <v>1496</v>
      </c>
    </row>
    <row r="1234" spans="1:9" ht="12.6" customHeight="1" x14ac:dyDescent="0.25">
      <c r="A1234" s="71">
        <v>1194</v>
      </c>
      <c r="B1234" s="72" t="s">
        <v>1770</v>
      </c>
      <c r="C1234" s="75" t="s">
        <v>1381</v>
      </c>
      <c r="D1234" s="74">
        <v>39.03</v>
      </c>
      <c r="E1234" s="78" t="s">
        <v>2688</v>
      </c>
      <c r="F1234" s="75" t="s">
        <v>17</v>
      </c>
      <c r="G1234" s="76">
        <v>4692</v>
      </c>
      <c r="H1234" s="77">
        <v>2019</v>
      </c>
      <c r="I1234" s="75" t="s">
        <v>1673</v>
      </c>
    </row>
    <row r="1235" spans="1:9" ht="12.6" customHeight="1" x14ac:dyDescent="0.25">
      <c r="A1235" s="71">
        <v>1195</v>
      </c>
      <c r="B1235" s="72" t="s">
        <v>1770</v>
      </c>
      <c r="C1235" s="75" t="s">
        <v>1382</v>
      </c>
      <c r="D1235" s="74">
        <v>39.04</v>
      </c>
      <c r="E1235" s="72" t="s">
        <v>519</v>
      </c>
      <c r="F1235" s="75" t="s">
        <v>17</v>
      </c>
      <c r="G1235" s="76">
        <v>8784</v>
      </c>
      <c r="H1235" s="77">
        <v>2695</v>
      </c>
      <c r="I1235" s="75" t="s">
        <v>1674</v>
      </c>
    </row>
    <row r="1236" spans="1:9" ht="12.6" customHeight="1" x14ac:dyDescent="0.25">
      <c r="A1236" s="71">
        <v>1196</v>
      </c>
      <c r="B1236" s="72" t="s">
        <v>1770</v>
      </c>
      <c r="C1236" s="75" t="s">
        <v>1383</v>
      </c>
      <c r="D1236" s="74">
        <v>39.049999999999997</v>
      </c>
      <c r="E1236" s="72" t="s">
        <v>520</v>
      </c>
      <c r="F1236" s="75" t="s">
        <v>17</v>
      </c>
      <c r="G1236" s="76">
        <v>5401</v>
      </c>
      <c r="H1236" s="77">
        <v>1629</v>
      </c>
      <c r="I1236" s="75" t="s">
        <v>1496</v>
      </c>
    </row>
    <row r="1237" spans="1:9" ht="12.6" customHeight="1" x14ac:dyDescent="0.25">
      <c r="A1237" s="71">
        <v>1197</v>
      </c>
      <c r="B1237" s="72" t="s">
        <v>1770</v>
      </c>
      <c r="C1237" s="75" t="s">
        <v>1383</v>
      </c>
      <c r="D1237" s="74">
        <v>39.06</v>
      </c>
      <c r="E1237" s="78" t="s">
        <v>2689</v>
      </c>
      <c r="F1237" s="75" t="s">
        <v>17</v>
      </c>
      <c r="G1237" s="76">
        <v>7512</v>
      </c>
      <c r="H1237" s="77">
        <v>2308</v>
      </c>
      <c r="I1237" s="75" t="s">
        <v>1496</v>
      </c>
    </row>
    <row r="1238" spans="1:9" ht="12.6" customHeight="1" x14ac:dyDescent="0.25">
      <c r="A1238" s="71">
        <v>1198</v>
      </c>
      <c r="B1238" s="72" t="s">
        <v>1770</v>
      </c>
      <c r="C1238" s="75" t="s">
        <v>1383</v>
      </c>
      <c r="D1238" s="74">
        <v>39.07</v>
      </c>
      <c r="E1238" s="72" t="s">
        <v>521</v>
      </c>
      <c r="F1238" s="75" t="s">
        <v>17</v>
      </c>
      <c r="G1238" s="76">
        <v>6723</v>
      </c>
      <c r="H1238" s="77">
        <v>2435</v>
      </c>
      <c r="I1238" s="75" t="s">
        <v>1496</v>
      </c>
    </row>
    <row r="1239" spans="1:9" ht="12.6" customHeight="1" x14ac:dyDescent="0.25">
      <c r="A1239" s="71">
        <v>1199</v>
      </c>
      <c r="B1239" s="72" t="s">
        <v>1770</v>
      </c>
      <c r="C1239" s="75" t="s">
        <v>1384</v>
      </c>
      <c r="D1239" s="74">
        <v>39.08</v>
      </c>
      <c r="E1239" s="78" t="s">
        <v>2690</v>
      </c>
      <c r="F1239" s="75" t="s">
        <v>17</v>
      </c>
      <c r="G1239" s="76">
        <v>8732</v>
      </c>
      <c r="H1239" s="77">
        <v>2467</v>
      </c>
      <c r="I1239" s="79" t="s">
        <v>2691</v>
      </c>
    </row>
    <row r="1240" spans="1:9" ht="12.6" customHeight="1" x14ac:dyDescent="0.25">
      <c r="A1240" s="71">
        <v>1200</v>
      </c>
      <c r="B1240" s="72" t="s">
        <v>1770</v>
      </c>
      <c r="C1240" s="75" t="s">
        <v>1385</v>
      </c>
      <c r="D1240" s="74">
        <v>39.090000000000003</v>
      </c>
      <c r="E1240" s="72" t="s">
        <v>522</v>
      </c>
      <c r="F1240" s="75" t="s">
        <v>17</v>
      </c>
      <c r="G1240" s="76">
        <v>2824</v>
      </c>
      <c r="H1240" s="77">
        <v>700</v>
      </c>
      <c r="I1240" s="79" t="s">
        <v>2692</v>
      </c>
    </row>
    <row r="1241" spans="1:9" ht="12.6" customHeight="1" x14ac:dyDescent="0.25">
      <c r="A1241" s="71">
        <v>1201</v>
      </c>
      <c r="B1241" s="72" t="s">
        <v>1770</v>
      </c>
      <c r="C1241" s="75" t="s">
        <v>1386</v>
      </c>
      <c r="D1241" s="74">
        <v>39.1</v>
      </c>
      <c r="E1241" s="72" t="s">
        <v>523</v>
      </c>
      <c r="F1241" s="75" t="s">
        <v>17</v>
      </c>
      <c r="G1241" s="76">
        <v>2652</v>
      </c>
      <c r="H1241" s="77">
        <v>804</v>
      </c>
      <c r="I1241" s="79" t="s">
        <v>2693</v>
      </c>
    </row>
    <row r="1242" spans="1:9" ht="12.6" customHeight="1" x14ac:dyDescent="0.25">
      <c r="A1242" s="71">
        <v>1202</v>
      </c>
      <c r="B1242" s="72" t="s">
        <v>1770</v>
      </c>
      <c r="C1242" s="75" t="s">
        <v>1380</v>
      </c>
      <c r="D1242" s="74">
        <v>39.11</v>
      </c>
      <c r="E1242" s="72" t="s">
        <v>524</v>
      </c>
      <c r="F1242" s="75" t="s">
        <v>17</v>
      </c>
      <c r="G1242" s="76">
        <v>3583</v>
      </c>
      <c r="H1242" s="77">
        <v>808</v>
      </c>
      <c r="I1242" s="75" t="s">
        <v>1496</v>
      </c>
    </row>
    <row r="1243" spans="1:9" ht="12.6" customHeight="1" x14ac:dyDescent="0.25">
      <c r="A1243" s="71">
        <v>1203</v>
      </c>
      <c r="B1243" s="72" t="s">
        <v>1770</v>
      </c>
      <c r="C1243" s="75" t="s">
        <v>1387</v>
      </c>
      <c r="D1243" s="74">
        <v>39.119999999999997</v>
      </c>
      <c r="E1243" s="72" t="s">
        <v>525</v>
      </c>
      <c r="F1243" s="75" t="s">
        <v>17</v>
      </c>
      <c r="G1243" s="76">
        <v>4980</v>
      </c>
      <c r="H1243" s="77">
        <v>827</v>
      </c>
      <c r="I1243" s="79" t="s">
        <v>2694</v>
      </c>
    </row>
    <row r="1244" spans="1:9" ht="12.6" customHeight="1" x14ac:dyDescent="0.25">
      <c r="A1244" s="71">
        <v>1204</v>
      </c>
      <c r="B1244" s="72" t="s">
        <v>1770</v>
      </c>
      <c r="C1244" s="75" t="s">
        <v>1380</v>
      </c>
      <c r="D1244" s="74">
        <v>39.130000000000003</v>
      </c>
      <c r="E1244" s="78" t="s">
        <v>2695</v>
      </c>
      <c r="F1244" s="75" t="s">
        <v>17</v>
      </c>
      <c r="G1244" s="76">
        <v>2285</v>
      </c>
      <c r="H1244" s="77">
        <v>526</v>
      </c>
      <c r="I1244" s="75" t="s">
        <v>1496</v>
      </c>
    </row>
    <row r="1245" spans="1:9" ht="12.6" customHeight="1" x14ac:dyDescent="0.25">
      <c r="A1245" s="71">
        <v>1205</v>
      </c>
      <c r="B1245" s="72" t="s">
        <v>1770</v>
      </c>
      <c r="C1245" s="75" t="s">
        <v>1380</v>
      </c>
      <c r="D1245" s="74">
        <v>39.14</v>
      </c>
      <c r="E1245" s="78" t="s">
        <v>2696</v>
      </c>
      <c r="F1245" s="75" t="s">
        <v>17</v>
      </c>
      <c r="G1245" s="76">
        <v>4382</v>
      </c>
      <c r="H1245" s="77">
        <v>680</v>
      </c>
      <c r="I1245" s="75" t="s">
        <v>1496</v>
      </c>
    </row>
    <row r="1246" spans="1:9" ht="12.6" customHeight="1" x14ac:dyDescent="0.25">
      <c r="A1246" s="71">
        <v>1206</v>
      </c>
      <c r="B1246" s="72" t="s">
        <v>1770</v>
      </c>
      <c r="C1246" s="75" t="s">
        <v>1388</v>
      </c>
      <c r="D1246" s="74">
        <v>39.15</v>
      </c>
      <c r="E1246" s="72" t="s">
        <v>526</v>
      </c>
      <c r="F1246" s="75" t="s">
        <v>17</v>
      </c>
      <c r="G1246" s="76">
        <v>4330</v>
      </c>
      <c r="H1246" s="77">
        <v>1414</v>
      </c>
      <c r="I1246" s="79" t="s">
        <v>2697</v>
      </c>
    </row>
    <row r="1247" spans="1:9" ht="12.6" customHeight="1" x14ac:dyDescent="0.25">
      <c r="A1247" s="71">
        <v>1207</v>
      </c>
      <c r="B1247" s="72" t="s">
        <v>1770</v>
      </c>
      <c r="C1247" s="75" t="s">
        <v>1388</v>
      </c>
      <c r="D1247" s="74">
        <v>39.159999999999997</v>
      </c>
      <c r="E1247" s="78" t="s">
        <v>2698</v>
      </c>
      <c r="F1247" s="75" t="s">
        <v>17</v>
      </c>
      <c r="G1247" s="76">
        <v>5001</v>
      </c>
      <c r="H1247" s="77">
        <v>1423</v>
      </c>
      <c r="I1247" s="79" t="s">
        <v>2697</v>
      </c>
    </row>
    <row r="1248" spans="1:9" ht="12.6" customHeight="1" x14ac:dyDescent="0.25">
      <c r="A1248" s="71">
        <v>1208</v>
      </c>
      <c r="B1248" s="72" t="s">
        <v>1770</v>
      </c>
      <c r="C1248" s="75" t="s">
        <v>1389</v>
      </c>
      <c r="D1248" s="74">
        <v>39.17</v>
      </c>
      <c r="E1248" s="78" t="s">
        <v>2699</v>
      </c>
      <c r="F1248" s="75" t="s">
        <v>17</v>
      </c>
      <c r="G1248" s="76">
        <v>6081</v>
      </c>
      <c r="H1248" s="77">
        <v>1073</v>
      </c>
      <c r="I1248" s="79" t="s">
        <v>2700</v>
      </c>
    </row>
    <row r="1249" spans="1:9" ht="12.6" customHeight="1" x14ac:dyDescent="0.25">
      <c r="A1249" s="71">
        <v>1209</v>
      </c>
      <c r="B1249" s="72" t="s">
        <v>1770</v>
      </c>
      <c r="C1249" s="75" t="s">
        <v>1389</v>
      </c>
      <c r="D1249" s="74">
        <v>39.18</v>
      </c>
      <c r="E1249" s="78" t="s">
        <v>2701</v>
      </c>
      <c r="F1249" s="75" t="s">
        <v>17</v>
      </c>
      <c r="G1249" s="76">
        <v>7030</v>
      </c>
      <c r="H1249" s="77">
        <v>1194</v>
      </c>
      <c r="I1249" s="79" t="s">
        <v>2700</v>
      </c>
    </row>
    <row r="1250" spans="1:9" ht="12.6" customHeight="1" x14ac:dyDescent="0.25">
      <c r="A1250" s="71">
        <v>1210</v>
      </c>
      <c r="B1250" s="72" t="s">
        <v>1770</v>
      </c>
      <c r="C1250" s="75" t="s">
        <v>1390</v>
      </c>
      <c r="D1250" s="74">
        <v>39.19</v>
      </c>
      <c r="E1250" s="78" t="s">
        <v>2702</v>
      </c>
      <c r="F1250" s="75" t="s">
        <v>17</v>
      </c>
      <c r="G1250" s="76">
        <v>4244</v>
      </c>
      <c r="H1250" s="77">
        <v>1369</v>
      </c>
      <c r="I1250" s="79" t="s">
        <v>2703</v>
      </c>
    </row>
    <row r="1251" spans="1:9" ht="12.6" customHeight="1" x14ac:dyDescent="0.25">
      <c r="A1251" s="71">
        <v>1211</v>
      </c>
      <c r="B1251" s="72" t="s">
        <v>1770</v>
      </c>
      <c r="C1251" s="75" t="s">
        <v>1390</v>
      </c>
      <c r="D1251" s="74">
        <v>39.200000000000003</v>
      </c>
      <c r="E1251" s="78" t="s">
        <v>2704</v>
      </c>
      <c r="F1251" s="75" t="s">
        <v>17</v>
      </c>
      <c r="G1251" s="76">
        <v>4485</v>
      </c>
      <c r="H1251" s="77">
        <v>912</v>
      </c>
      <c r="I1251" s="79" t="s">
        <v>2703</v>
      </c>
    </row>
    <row r="1252" spans="1:9" ht="12.6" customHeight="1" x14ac:dyDescent="0.25">
      <c r="A1252" s="71">
        <v>1212</v>
      </c>
      <c r="B1252" s="72" t="s">
        <v>1770</v>
      </c>
      <c r="C1252" s="75" t="s">
        <v>1380</v>
      </c>
      <c r="D1252" s="74">
        <v>39.21</v>
      </c>
      <c r="E1252" s="72" t="s">
        <v>527</v>
      </c>
      <c r="F1252" s="75" t="s">
        <v>17</v>
      </c>
      <c r="G1252" s="76">
        <v>3839</v>
      </c>
      <c r="H1252" s="77">
        <v>1295</v>
      </c>
      <c r="I1252" s="75" t="s">
        <v>1496</v>
      </c>
    </row>
    <row r="1253" spans="1:9" ht="12.6" customHeight="1" x14ac:dyDescent="0.25">
      <c r="A1253" s="71">
        <v>1213</v>
      </c>
      <c r="B1253" s="72" t="s">
        <v>1770</v>
      </c>
      <c r="C1253" s="75" t="s">
        <v>1380</v>
      </c>
      <c r="D1253" s="74">
        <v>39.22</v>
      </c>
      <c r="E1253" s="72" t="s">
        <v>528</v>
      </c>
      <c r="F1253" s="75" t="s">
        <v>17</v>
      </c>
      <c r="G1253" s="76">
        <v>5150</v>
      </c>
      <c r="H1253" s="77">
        <v>982</v>
      </c>
      <c r="I1253" s="75" t="s">
        <v>1496</v>
      </c>
    </row>
    <row r="1254" spans="1:9" ht="12.6" customHeight="1" x14ac:dyDescent="0.25">
      <c r="A1254" s="71">
        <v>1214</v>
      </c>
      <c r="B1254" s="72" t="s">
        <v>1770</v>
      </c>
      <c r="C1254" s="75" t="s">
        <v>1380</v>
      </c>
      <c r="D1254" s="74">
        <v>39.229999999999997</v>
      </c>
      <c r="E1254" s="72" t="s">
        <v>529</v>
      </c>
      <c r="F1254" s="75" t="s">
        <v>17</v>
      </c>
      <c r="G1254" s="76">
        <v>4475</v>
      </c>
      <c r="H1254" s="77">
        <v>982</v>
      </c>
      <c r="I1254" s="75" t="s">
        <v>1496</v>
      </c>
    </row>
    <row r="1255" spans="1:9" ht="12.6" customHeight="1" x14ac:dyDescent="0.25">
      <c r="A1255" s="71">
        <v>1215</v>
      </c>
      <c r="B1255" s="72" t="s">
        <v>1770</v>
      </c>
      <c r="C1255" s="75" t="s">
        <v>1391</v>
      </c>
      <c r="D1255" s="74">
        <v>39.24</v>
      </c>
      <c r="E1255" s="72" t="s">
        <v>530</v>
      </c>
      <c r="F1255" s="75" t="s">
        <v>17</v>
      </c>
      <c r="G1255" s="76">
        <v>4310</v>
      </c>
      <c r="H1255" s="77">
        <v>800</v>
      </c>
      <c r="I1255" s="79" t="s">
        <v>2705</v>
      </c>
    </row>
    <row r="1256" spans="1:9" ht="12.6" customHeight="1" x14ac:dyDescent="0.25">
      <c r="A1256" s="71">
        <v>1216</v>
      </c>
      <c r="B1256" s="72" t="s">
        <v>1770</v>
      </c>
      <c r="C1256" s="75" t="s">
        <v>1391</v>
      </c>
      <c r="D1256" s="74">
        <v>39.25</v>
      </c>
      <c r="E1256" s="72" t="s">
        <v>531</v>
      </c>
      <c r="F1256" s="75" t="s">
        <v>17</v>
      </c>
      <c r="G1256" s="76">
        <v>4730</v>
      </c>
      <c r="H1256" s="77">
        <v>851</v>
      </c>
      <c r="I1256" s="79" t="s">
        <v>2705</v>
      </c>
    </row>
    <row r="1257" spans="1:9" ht="12.6" customHeight="1" x14ac:dyDescent="0.25">
      <c r="A1257" s="71">
        <v>1217</v>
      </c>
      <c r="B1257" s="72" t="s">
        <v>1770</v>
      </c>
      <c r="C1257" s="75" t="s">
        <v>1392</v>
      </c>
      <c r="D1257" s="74">
        <v>39.26</v>
      </c>
      <c r="E1257" s="72" t="s">
        <v>532</v>
      </c>
      <c r="F1257" s="75" t="s">
        <v>17</v>
      </c>
      <c r="G1257" s="76">
        <v>3736</v>
      </c>
      <c r="H1257" s="77">
        <v>1027</v>
      </c>
      <c r="I1257" s="79" t="s">
        <v>2706</v>
      </c>
    </row>
    <row r="1258" spans="1:9" ht="12.6" customHeight="1" x14ac:dyDescent="0.25">
      <c r="A1258" s="71">
        <v>1218</v>
      </c>
      <c r="B1258" s="72" t="s">
        <v>1770</v>
      </c>
      <c r="C1258" s="75" t="s">
        <v>1393</v>
      </c>
      <c r="D1258" s="74">
        <v>39.270000000000003</v>
      </c>
      <c r="E1258" s="78" t="s">
        <v>2707</v>
      </c>
      <c r="F1258" s="75" t="s">
        <v>17</v>
      </c>
      <c r="G1258" s="76">
        <v>2436</v>
      </c>
      <c r="H1258" s="77">
        <v>824</v>
      </c>
      <c r="I1258" s="79" t="s">
        <v>2708</v>
      </c>
    </row>
    <row r="1259" spans="1:9" ht="12.6" customHeight="1" x14ac:dyDescent="0.25">
      <c r="A1259" s="71">
        <v>1219</v>
      </c>
      <c r="B1259" s="72" t="s">
        <v>1770</v>
      </c>
      <c r="C1259" s="75" t="s">
        <v>1394</v>
      </c>
      <c r="D1259" s="74">
        <v>39.28</v>
      </c>
      <c r="E1259" s="72" t="s">
        <v>533</v>
      </c>
      <c r="F1259" s="75" t="s">
        <v>17</v>
      </c>
      <c r="G1259" s="76">
        <v>876</v>
      </c>
      <c r="H1259" s="77">
        <v>407</v>
      </c>
      <c r="I1259" s="79" t="s">
        <v>2709</v>
      </c>
    </row>
    <row r="1260" spans="1:9" ht="12.6" customHeight="1" x14ac:dyDescent="0.25">
      <c r="A1260" s="71">
        <v>1220</v>
      </c>
      <c r="B1260" s="72" t="s">
        <v>1770</v>
      </c>
      <c r="C1260" s="75" t="s">
        <v>1390</v>
      </c>
      <c r="D1260" s="74">
        <v>39.29</v>
      </c>
      <c r="E1260" s="72" t="s">
        <v>534</v>
      </c>
      <c r="F1260" s="75" t="s">
        <v>17</v>
      </c>
      <c r="G1260" s="76">
        <v>3090</v>
      </c>
      <c r="H1260" s="77">
        <v>762</v>
      </c>
      <c r="I1260" s="79" t="s">
        <v>2710</v>
      </c>
    </row>
    <row r="1261" spans="1:9" ht="12.6" customHeight="1" x14ac:dyDescent="0.25">
      <c r="A1261" s="71">
        <v>1221</v>
      </c>
      <c r="B1261" s="72" t="s">
        <v>1770</v>
      </c>
      <c r="C1261" s="75" t="s">
        <v>1390</v>
      </c>
      <c r="D1261" s="74">
        <v>39.299999999999997</v>
      </c>
      <c r="E1261" s="78" t="s">
        <v>2711</v>
      </c>
      <c r="F1261" s="75" t="s">
        <v>17</v>
      </c>
      <c r="G1261" s="76">
        <v>4449</v>
      </c>
      <c r="H1261" s="77">
        <v>1453</v>
      </c>
      <c r="I1261" s="79" t="s">
        <v>2712</v>
      </c>
    </row>
    <row r="1262" spans="1:9" ht="12.6" customHeight="1" x14ac:dyDescent="0.25">
      <c r="A1262" s="71">
        <v>1222</v>
      </c>
      <c r="B1262" s="78" t="s">
        <v>2713</v>
      </c>
      <c r="C1262" s="75" t="s">
        <v>1380</v>
      </c>
      <c r="D1262" s="74">
        <v>39.31</v>
      </c>
      <c r="E1262" s="78" t="s">
        <v>2714</v>
      </c>
      <c r="F1262" s="75" t="s">
        <v>17</v>
      </c>
      <c r="G1262" s="76">
        <v>3033</v>
      </c>
      <c r="H1262" s="77">
        <v>1134</v>
      </c>
      <c r="I1262" s="79" t="s">
        <v>2089</v>
      </c>
    </row>
    <row r="1263" spans="1:9" ht="12.6" customHeight="1" x14ac:dyDescent="0.25">
      <c r="A1263" s="71">
        <v>1223</v>
      </c>
      <c r="B1263" s="78" t="s">
        <v>2713</v>
      </c>
      <c r="C1263" s="75" t="s">
        <v>1380</v>
      </c>
      <c r="D1263" s="74">
        <v>39.32</v>
      </c>
      <c r="E1263" s="78" t="s">
        <v>2715</v>
      </c>
      <c r="F1263" s="75" t="s">
        <v>311</v>
      </c>
      <c r="G1263" s="76">
        <v>162</v>
      </c>
      <c r="H1263" s="77">
        <v>52</v>
      </c>
      <c r="I1263" s="79" t="s">
        <v>2089</v>
      </c>
    </row>
    <row r="1264" spans="1:9" ht="12.6" customHeight="1" x14ac:dyDescent="0.25">
      <c r="A1264" s="71">
        <v>1224</v>
      </c>
      <c r="B1264" s="72" t="s">
        <v>1770</v>
      </c>
      <c r="C1264" s="75" t="s">
        <v>1380</v>
      </c>
      <c r="D1264" s="74">
        <v>39.33</v>
      </c>
      <c r="E1264" s="72" t="s">
        <v>535</v>
      </c>
      <c r="F1264" s="75" t="s">
        <v>17</v>
      </c>
      <c r="G1264" s="76">
        <v>2735</v>
      </c>
      <c r="H1264" s="77">
        <v>688</v>
      </c>
      <c r="I1264" s="75" t="s">
        <v>1496</v>
      </c>
    </row>
    <row r="1265" spans="1:9" ht="12.6" customHeight="1" x14ac:dyDescent="0.25">
      <c r="A1265" s="71">
        <v>1225</v>
      </c>
      <c r="B1265" s="72" t="s">
        <v>1770</v>
      </c>
      <c r="C1265" s="75" t="s">
        <v>1380</v>
      </c>
      <c r="D1265" s="74">
        <v>39.340000000000003</v>
      </c>
      <c r="E1265" s="72" t="s">
        <v>536</v>
      </c>
      <c r="F1265" s="75" t="s">
        <v>17</v>
      </c>
      <c r="G1265" s="76">
        <v>2139</v>
      </c>
      <c r="H1265" s="77">
        <v>745</v>
      </c>
      <c r="I1265" s="75" t="s">
        <v>1496</v>
      </c>
    </row>
    <row r="1266" spans="1:9" ht="12.6" customHeight="1" x14ac:dyDescent="0.25">
      <c r="A1266" s="71">
        <v>1226</v>
      </c>
      <c r="B1266" s="72" t="s">
        <v>1770</v>
      </c>
      <c r="C1266" s="75" t="s">
        <v>1380</v>
      </c>
      <c r="D1266" s="74">
        <v>39.35</v>
      </c>
      <c r="E1266" s="78" t="s">
        <v>2716</v>
      </c>
      <c r="F1266" s="75" t="s">
        <v>17</v>
      </c>
      <c r="G1266" s="76">
        <v>1866</v>
      </c>
      <c r="H1266" s="77">
        <v>780</v>
      </c>
      <c r="I1266" s="75" t="s">
        <v>1496</v>
      </c>
    </row>
    <row r="1267" spans="1:9" ht="12.6" customHeight="1" x14ac:dyDescent="0.25">
      <c r="A1267" s="71">
        <v>1227</v>
      </c>
      <c r="B1267" s="72" t="s">
        <v>1770</v>
      </c>
      <c r="C1267" s="75" t="s">
        <v>1380</v>
      </c>
      <c r="D1267" s="74">
        <v>39.36</v>
      </c>
      <c r="E1267" s="78" t="s">
        <v>2717</v>
      </c>
      <c r="F1267" s="75" t="s">
        <v>17</v>
      </c>
      <c r="G1267" s="76">
        <v>1636</v>
      </c>
      <c r="H1267" s="77">
        <v>780</v>
      </c>
      <c r="I1267" s="75" t="s">
        <v>1496</v>
      </c>
    </row>
    <row r="1268" spans="1:9" ht="12.6" customHeight="1" x14ac:dyDescent="0.25">
      <c r="A1268" s="71">
        <v>1228</v>
      </c>
      <c r="B1268" s="72" t="s">
        <v>1770</v>
      </c>
      <c r="C1268" s="75" t="s">
        <v>1380</v>
      </c>
      <c r="D1268" s="74">
        <v>39.369999999999997</v>
      </c>
      <c r="E1268" s="78" t="s">
        <v>2718</v>
      </c>
      <c r="F1268" s="75" t="s">
        <v>17</v>
      </c>
      <c r="G1268" s="76">
        <v>5606</v>
      </c>
      <c r="H1268" s="77">
        <v>1132</v>
      </c>
      <c r="I1268" s="75" t="s">
        <v>1496</v>
      </c>
    </row>
    <row r="1269" spans="1:9" ht="12.6" customHeight="1" x14ac:dyDescent="0.25">
      <c r="A1269" s="71">
        <v>1229</v>
      </c>
      <c r="B1269" s="72" t="s">
        <v>1770</v>
      </c>
      <c r="C1269" s="75" t="s">
        <v>1380</v>
      </c>
      <c r="D1269" s="74">
        <v>39.380000000000003</v>
      </c>
      <c r="E1269" s="78" t="s">
        <v>2719</v>
      </c>
      <c r="F1269" s="75" t="s">
        <v>17</v>
      </c>
      <c r="G1269" s="76">
        <v>5272</v>
      </c>
      <c r="H1269" s="77">
        <v>1132</v>
      </c>
      <c r="I1269" s="75" t="s">
        <v>1496</v>
      </c>
    </row>
    <row r="1270" spans="1:9" ht="12.6" customHeight="1" x14ac:dyDescent="0.25">
      <c r="A1270" s="71">
        <v>1230</v>
      </c>
      <c r="B1270" s="72" t="s">
        <v>1770</v>
      </c>
      <c r="C1270" s="75" t="s">
        <v>1380</v>
      </c>
      <c r="D1270" s="74">
        <v>39.39</v>
      </c>
      <c r="E1270" s="78" t="s">
        <v>2720</v>
      </c>
      <c r="F1270" s="75" t="s">
        <v>17</v>
      </c>
      <c r="G1270" s="76">
        <v>4794</v>
      </c>
      <c r="H1270" s="77">
        <v>1132</v>
      </c>
      <c r="I1270" s="75" t="s">
        <v>1496</v>
      </c>
    </row>
    <row r="1271" spans="1:9" ht="12.6" customHeight="1" x14ac:dyDescent="0.25">
      <c r="A1271" s="71">
        <v>1231</v>
      </c>
      <c r="B1271" s="72" t="s">
        <v>1770</v>
      </c>
      <c r="C1271" s="75" t="s">
        <v>1380</v>
      </c>
      <c r="D1271" s="74">
        <v>39.4</v>
      </c>
      <c r="E1271" s="78" t="s">
        <v>2721</v>
      </c>
      <c r="F1271" s="75" t="s">
        <v>17</v>
      </c>
      <c r="G1271" s="76">
        <v>4769</v>
      </c>
      <c r="H1271" s="77">
        <v>1132</v>
      </c>
      <c r="I1271" s="75" t="s">
        <v>1496</v>
      </c>
    </row>
    <row r="1272" spans="1:9" ht="12.6" customHeight="1" x14ac:dyDescent="0.25">
      <c r="A1272" s="71">
        <v>1232</v>
      </c>
      <c r="B1272" s="72" t="s">
        <v>1770</v>
      </c>
      <c r="C1272" s="75" t="s">
        <v>1380</v>
      </c>
      <c r="D1272" s="74">
        <v>39.409999999999997</v>
      </c>
      <c r="E1272" s="78" t="s">
        <v>2722</v>
      </c>
      <c r="F1272" s="75" t="s">
        <v>17</v>
      </c>
      <c r="G1272" s="76">
        <v>5826</v>
      </c>
      <c r="H1272" s="77">
        <v>1359</v>
      </c>
      <c r="I1272" s="75" t="s">
        <v>1496</v>
      </c>
    </row>
    <row r="1273" spans="1:9" ht="12.6" customHeight="1" x14ac:dyDescent="0.25">
      <c r="A1273" s="71">
        <v>1233</v>
      </c>
      <c r="B1273" s="72" t="s">
        <v>1770</v>
      </c>
      <c r="C1273" s="75" t="s">
        <v>1380</v>
      </c>
      <c r="D1273" s="74">
        <v>39.42</v>
      </c>
      <c r="E1273" s="78" t="s">
        <v>2723</v>
      </c>
      <c r="F1273" s="75" t="s">
        <v>17</v>
      </c>
      <c r="G1273" s="76">
        <v>5471</v>
      </c>
      <c r="H1273" s="77">
        <v>1359</v>
      </c>
      <c r="I1273" s="75" t="s">
        <v>1496</v>
      </c>
    </row>
    <row r="1274" spans="1:9" ht="12.6" customHeight="1" x14ac:dyDescent="0.25">
      <c r="A1274" s="71">
        <v>1234</v>
      </c>
      <c r="B1274" s="72" t="s">
        <v>1770</v>
      </c>
      <c r="C1274" s="75" t="s">
        <v>1380</v>
      </c>
      <c r="D1274" s="74">
        <v>39.43</v>
      </c>
      <c r="E1274" s="78" t="s">
        <v>2724</v>
      </c>
      <c r="F1274" s="75" t="s">
        <v>17</v>
      </c>
      <c r="G1274" s="76">
        <v>5157</v>
      </c>
      <c r="H1274" s="77">
        <v>1359</v>
      </c>
      <c r="I1274" s="75" t="s">
        <v>1496</v>
      </c>
    </row>
    <row r="1275" spans="1:9" ht="12.6" customHeight="1" x14ac:dyDescent="0.25">
      <c r="A1275" s="71">
        <v>1235</v>
      </c>
      <c r="B1275" s="72" t="s">
        <v>1770</v>
      </c>
      <c r="C1275" s="75" t="s">
        <v>1380</v>
      </c>
      <c r="D1275" s="74">
        <v>39.44</v>
      </c>
      <c r="E1275" s="78" t="s">
        <v>2725</v>
      </c>
      <c r="F1275" s="75" t="s">
        <v>17</v>
      </c>
      <c r="G1275" s="76">
        <v>4864</v>
      </c>
      <c r="H1275" s="77">
        <v>1359</v>
      </c>
      <c r="I1275" s="75" t="s">
        <v>1496</v>
      </c>
    </row>
    <row r="1276" spans="1:9" ht="12.6" customHeight="1" x14ac:dyDescent="0.25">
      <c r="A1276" s="81"/>
      <c r="B1276" s="72" t="s">
        <v>1770</v>
      </c>
      <c r="C1276" s="75" t="s">
        <v>1380</v>
      </c>
      <c r="D1276" s="74">
        <v>39.450000000000003</v>
      </c>
      <c r="E1276" s="78" t="s">
        <v>2726</v>
      </c>
      <c r="F1276" s="79"/>
      <c r="G1276" s="86"/>
      <c r="H1276" s="87"/>
      <c r="I1276" s="79"/>
    </row>
    <row r="1277" spans="1:9" ht="12.6" customHeight="1" x14ac:dyDescent="0.25">
      <c r="A1277" s="71">
        <v>1236</v>
      </c>
      <c r="B1277" s="98"/>
      <c r="C1277" s="73"/>
      <c r="D1277" s="85" t="s">
        <v>112</v>
      </c>
      <c r="E1277" s="72" t="s">
        <v>537</v>
      </c>
      <c r="F1277" s="75" t="s">
        <v>17</v>
      </c>
      <c r="G1277" s="76">
        <v>7062</v>
      </c>
      <c r="H1277" s="77">
        <v>1674</v>
      </c>
      <c r="I1277" s="79" t="s">
        <v>2331</v>
      </c>
    </row>
    <row r="1278" spans="1:9" ht="12.6" customHeight="1" x14ac:dyDescent="0.25">
      <c r="A1278" s="71">
        <v>1237</v>
      </c>
      <c r="B1278" s="99">
        <v>1</v>
      </c>
      <c r="C1278" s="73"/>
      <c r="D1278" s="85" t="s">
        <v>113</v>
      </c>
      <c r="E1278" s="72" t="s">
        <v>538</v>
      </c>
      <c r="F1278" s="75" t="s">
        <v>17</v>
      </c>
      <c r="G1278" s="76">
        <v>6274</v>
      </c>
      <c r="H1278" s="77">
        <v>1674</v>
      </c>
      <c r="I1278" s="79" t="s">
        <v>2089</v>
      </c>
    </row>
    <row r="1279" spans="1:9" ht="12.6" customHeight="1" x14ac:dyDescent="0.25">
      <c r="A1279" s="71">
        <v>1238</v>
      </c>
      <c r="B1279" s="99">
        <v>2</v>
      </c>
      <c r="C1279" s="75" t="s">
        <v>1380</v>
      </c>
      <c r="D1279" s="74">
        <v>39.47</v>
      </c>
      <c r="E1279" s="78" t="s">
        <v>2727</v>
      </c>
      <c r="F1279" s="75" t="s">
        <v>17</v>
      </c>
      <c r="G1279" s="76">
        <v>6020</v>
      </c>
      <c r="H1279" s="77">
        <v>984</v>
      </c>
      <c r="I1279" s="75" t="s">
        <v>1496</v>
      </c>
    </row>
    <row r="1280" spans="1:9" ht="12.6" customHeight="1" x14ac:dyDescent="0.25">
      <c r="A1280" s="71">
        <v>1239</v>
      </c>
      <c r="B1280" s="72" t="s">
        <v>1770</v>
      </c>
      <c r="C1280" s="75" t="s">
        <v>1380</v>
      </c>
      <c r="D1280" s="74">
        <v>39.479999999999997</v>
      </c>
      <c r="E1280" s="78" t="s">
        <v>2728</v>
      </c>
      <c r="F1280" s="75" t="s">
        <v>17</v>
      </c>
      <c r="G1280" s="76">
        <v>6858</v>
      </c>
      <c r="H1280" s="77">
        <v>984</v>
      </c>
      <c r="I1280" s="75" t="s">
        <v>1496</v>
      </c>
    </row>
    <row r="1281" spans="1:9" ht="12.6" customHeight="1" x14ac:dyDescent="0.25">
      <c r="A1281" s="71">
        <v>1240</v>
      </c>
      <c r="B1281" s="72" t="s">
        <v>1770</v>
      </c>
      <c r="C1281" s="75" t="s">
        <v>1380</v>
      </c>
      <c r="D1281" s="74">
        <v>39.49</v>
      </c>
      <c r="E1281" s="78" t="s">
        <v>2729</v>
      </c>
      <c r="F1281" s="75" t="s">
        <v>16</v>
      </c>
      <c r="G1281" s="76">
        <v>1819</v>
      </c>
      <c r="H1281" s="77">
        <v>425</v>
      </c>
      <c r="I1281" s="75" t="s">
        <v>1496</v>
      </c>
    </row>
    <row r="1282" spans="1:9" ht="12.6" customHeight="1" x14ac:dyDescent="0.25">
      <c r="A1282" s="71">
        <v>1241</v>
      </c>
      <c r="B1282" s="72" t="s">
        <v>1770</v>
      </c>
      <c r="C1282" s="75" t="s">
        <v>1380</v>
      </c>
      <c r="D1282" s="74">
        <v>39.5</v>
      </c>
      <c r="E1282" s="72" t="s">
        <v>539</v>
      </c>
      <c r="F1282" s="75" t="s">
        <v>17</v>
      </c>
      <c r="G1282" s="76">
        <v>5386</v>
      </c>
      <c r="H1282" s="77">
        <v>1753</v>
      </c>
      <c r="I1282" s="75" t="s">
        <v>1496</v>
      </c>
    </row>
    <row r="1283" spans="1:9" ht="12.6" customHeight="1" x14ac:dyDescent="0.25">
      <c r="A1283" s="81"/>
      <c r="B1283" s="72" t="s">
        <v>1770</v>
      </c>
      <c r="C1283" s="75" t="s">
        <v>1380</v>
      </c>
      <c r="D1283" s="74">
        <v>39.51</v>
      </c>
      <c r="E1283" s="78" t="s">
        <v>2730</v>
      </c>
      <c r="F1283" s="73"/>
      <c r="G1283" s="90"/>
      <c r="H1283" s="91"/>
      <c r="I1283" s="73"/>
    </row>
    <row r="1284" spans="1:9" ht="12.6" customHeight="1" x14ac:dyDescent="0.25">
      <c r="A1284" s="71">
        <v>1242</v>
      </c>
      <c r="B1284" s="98"/>
      <c r="C1284" s="75" t="s">
        <v>112</v>
      </c>
      <c r="D1284" s="100"/>
      <c r="E1284" s="72" t="s">
        <v>537</v>
      </c>
      <c r="F1284" s="75" t="s">
        <v>17</v>
      </c>
      <c r="G1284" s="76">
        <v>5663</v>
      </c>
      <c r="H1284" s="77">
        <v>1753</v>
      </c>
      <c r="I1284" s="79" t="s">
        <v>2331</v>
      </c>
    </row>
    <row r="1285" spans="1:9" ht="12.6" customHeight="1" x14ac:dyDescent="0.25">
      <c r="A1285" s="71">
        <v>1243</v>
      </c>
      <c r="B1285" s="98"/>
      <c r="C1285" s="75" t="s">
        <v>113</v>
      </c>
      <c r="D1285" s="100"/>
      <c r="E1285" s="72" t="s">
        <v>538</v>
      </c>
      <c r="F1285" s="75" t="s">
        <v>17</v>
      </c>
      <c r="G1285" s="76">
        <v>5113</v>
      </c>
      <c r="H1285" s="77">
        <v>1753</v>
      </c>
      <c r="I1285" s="79" t="s">
        <v>2331</v>
      </c>
    </row>
    <row r="1286" spans="1:9" ht="12.6" customHeight="1" x14ac:dyDescent="0.25">
      <c r="A1286" s="81"/>
      <c r="B1286" s="72" t="s">
        <v>1770</v>
      </c>
      <c r="C1286" s="75" t="s">
        <v>1380</v>
      </c>
      <c r="D1286" s="74">
        <v>39.520000000000003</v>
      </c>
      <c r="E1286" s="78" t="s">
        <v>2731</v>
      </c>
      <c r="F1286" s="79"/>
      <c r="G1286" s="86"/>
      <c r="H1286" s="87"/>
      <c r="I1286" s="79"/>
    </row>
    <row r="1287" spans="1:9" ht="12.6" customHeight="1" x14ac:dyDescent="0.25">
      <c r="A1287" s="71">
        <v>1244</v>
      </c>
      <c r="B1287" s="98"/>
      <c r="C1287" s="75" t="s">
        <v>112</v>
      </c>
      <c r="D1287" s="100"/>
      <c r="E1287" s="72" t="s">
        <v>537</v>
      </c>
      <c r="F1287" s="75" t="s">
        <v>17</v>
      </c>
      <c r="G1287" s="76">
        <v>5108</v>
      </c>
      <c r="H1287" s="77">
        <v>1403</v>
      </c>
      <c r="I1287" s="79" t="s">
        <v>2089</v>
      </c>
    </row>
    <row r="1288" spans="1:9" ht="12.6" customHeight="1" x14ac:dyDescent="0.25">
      <c r="A1288" s="71">
        <v>1245</v>
      </c>
      <c r="B1288" s="98"/>
      <c r="C1288" s="75" t="s">
        <v>113</v>
      </c>
      <c r="D1288" s="100"/>
      <c r="E1288" s="72" t="s">
        <v>538</v>
      </c>
      <c r="F1288" s="75" t="s">
        <v>17</v>
      </c>
      <c r="G1288" s="76">
        <v>4820</v>
      </c>
      <c r="H1288" s="77">
        <v>1403</v>
      </c>
      <c r="I1288" s="79" t="s">
        <v>2331</v>
      </c>
    </row>
    <row r="1289" spans="1:9" ht="12.6" customHeight="1" x14ac:dyDescent="0.25">
      <c r="A1289" s="81"/>
      <c r="B1289" s="72" t="s">
        <v>1770</v>
      </c>
      <c r="C1289" s="75" t="s">
        <v>1380</v>
      </c>
      <c r="D1289" s="74">
        <v>39.53</v>
      </c>
      <c r="E1289" s="78" t="s">
        <v>2732</v>
      </c>
      <c r="F1289" s="73"/>
      <c r="G1289" s="90"/>
      <c r="H1289" s="91"/>
      <c r="I1289" s="73"/>
    </row>
    <row r="1290" spans="1:9" ht="12.6" customHeight="1" x14ac:dyDescent="0.25">
      <c r="A1290" s="71">
        <v>1246</v>
      </c>
      <c r="B1290" s="98"/>
      <c r="C1290" s="75" t="s">
        <v>112</v>
      </c>
      <c r="D1290" s="100"/>
      <c r="E1290" s="72" t="s">
        <v>537</v>
      </c>
      <c r="F1290" s="75" t="s">
        <v>17</v>
      </c>
      <c r="G1290" s="76">
        <v>5474</v>
      </c>
      <c r="H1290" s="77">
        <v>1403</v>
      </c>
      <c r="I1290" s="79" t="s">
        <v>2089</v>
      </c>
    </row>
    <row r="1291" spans="1:9" ht="12.6" customHeight="1" x14ac:dyDescent="0.25">
      <c r="A1291" s="71">
        <v>1247</v>
      </c>
      <c r="B1291" s="98"/>
      <c r="C1291" s="75" t="s">
        <v>113</v>
      </c>
      <c r="D1291" s="100"/>
      <c r="E1291" s="72" t="s">
        <v>538</v>
      </c>
      <c r="F1291" s="75" t="s">
        <v>17</v>
      </c>
      <c r="G1291" s="76">
        <v>4846</v>
      </c>
      <c r="H1291" s="77">
        <v>1403</v>
      </c>
      <c r="I1291" s="79" t="s">
        <v>2331</v>
      </c>
    </row>
    <row r="1292" spans="1:9" ht="12.6" customHeight="1" x14ac:dyDescent="0.25">
      <c r="A1292" s="71">
        <v>1248</v>
      </c>
      <c r="B1292" s="72" t="s">
        <v>1770</v>
      </c>
      <c r="C1292" s="75" t="s">
        <v>1380</v>
      </c>
      <c r="D1292" s="74">
        <v>39.54</v>
      </c>
      <c r="E1292" s="72" t="s">
        <v>540</v>
      </c>
      <c r="F1292" s="75" t="s">
        <v>17</v>
      </c>
      <c r="G1292" s="76">
        <v>5843</v>
      </c>
      <c r="H1292" s="77">
        <v>1753</v>
      </c>
      <c r="I1292" s="75" t="s">
        <v>1496</v>
      </c>
    </row>
    <row r="1293" spans="1:9" ht="12.6" customHeight="1" x14ac:dyDescent="0.25">
      <c r="A1293" s="71">
        <v>1249</v>
      </c>
      <c r="B1293" s="72" t="s">
        <v>1770</v>
      </c>
      <c r="C1293" s="75" t="s">
        <v>1380</v>
      </c>
      <c r="D1293" s="74">
        <v>39.549999999999997</v>
      </c>
      <c r="E1293" s="78" t="s">
        <v>2733</v>
      </c>
      <c r="F1293" s="75" t="s">
        <v>17</v>
      </c>
      <c r="G1293" s="76">
        <v>5824</v>
      </c>
      <c r="H1293" s="77">
        <v>1753</v>
      </c>
      <c r="I1293" s="75" t="s">
        <v>1496</v>
      </c>
    </row>
    <row r="1294" spans="1:9" ht="12.6" customHeight="1" x14ac:dyDescent="0.25">
      <c r="A1294" s="71">
        <v>1250</v>
      </c>
      <c r="B1294" s="72" t="s">
        <v>1770</v>
      </c>
      <c r="C1294" s="75" t="s">
        <v>1380</v>
      </c>
      <c r="D1294" s="74">
        <v>39.56</v>
      </c>
      <c r="E1294" s="78" t="s">
        <v>2734</v>
      </c>
      <c r="F1294" s="75" t="s">
        <v>311</v>
      </c>
      <c r="G1294" s="76">
        <v>899</v>
      </c>
      <c r="H1294" s="77">
        <v>391</v>
      </c>
      <c r="I1294" s="75" t="s">
        <v>1496</v>
      </c>
    </row>
    <row r="1295" spans="1:9" ht="12.6" customHeight="1" x14ac:dyDescent="0.25">
      <c r="A1295" s="71">
        <v>1251</v>
      </c>
      <c r="B1295" s="72" t="s">
        <v>1770</v>
      </c>
      <c r="C1295" s="75" t="s">
        <v>1380</v>
      </c>
      <c r="D1295" s="74">
        <v>39.57</v>
      </c>
      <c r="E1295" s="78" t="s">
        <v>2735</v>
      </c>
      <c r="F1295" s="75" t="s">
        <v>311</v>
      </c>
      <c r="G1295" s="76">
        <v>977</v>
      </c>
      <c r="H1295" s="77">
        <v>456</v>
      </c>
      <c r="I1295" s="75" t="s">
        <v>1496</v>
      </c>
    </row>
    <row r="1296" spans="1:9" ht="12.6" customHeight="1" x14ac:dyDescent="0.25">
      <c r="A1296" s="71">
        <v>1252</v>
      </c>
      <c r="B1296" s="72" t="s">
        <v>1770</v>
      </c>
      <c r="C1296" s="75" t="s">
        <v>1380</v>
      </c>
      <c r="D1296" s="74">
        <v>39.58</v>
      </c>
      <c r="E1296" s="78" t="s">
        <v>2736</v>
      </c>
      <c r="F1296" s="75" t="s">
        <v>17</v>
      </c>
      <c r="G1296" s="76">
        <v>2990</v>
      </c>
      <c r="H1296" s="77">
        <v>656</v>
      </c>
      <c r="I1296" s="75" t="s">
        <v>1496</v>
      </c>
    </row>
    <row r="1297" spans="1:9" ht="12.6" customHeight="1" x14ac:dyDescent="0.25">
      <c r="A1297" s="71">
        <v>1253</v>
      </c>
      <c r="B1297" s="72" t="s">
        <v>1770</v>
      </c>
      <c r="C1297" s="75" t="s">
        <v>1380</v>
      </c>
      <c r="D1297" s="74">
        <v>39.590000000000003</v>
      </c>
      <c r="E1297" s="78" t="s">
        <v>2737</v>
      </c>
      <c r="F1297" s="75" t="s">
        <v>17</v>
      </c>
      <c r="G1297" s="76">
        <v>3166</v>
      </c>
      <c r="H1297" s="77">
        <v>542</v>
      </c>
      <c r="I1297" s="75" t="s">
        <v>1496</v>
      </c>
    </row>
    <row r="1298" spans="1:9" ht="12.6" customHeight="1" x14ac:dyDescent="0.25">
      <c r="A1298" s="71">
        <v>1254</v>
      </c>
      <c r="B1298" s="72" t="s">
        <v>1770</v>
      </c>
      <c r="C1298" s="75" t="s">
        <v>1380</v>
      </c>
      <c r="D1298" s="74">
        <v>39.6</v>
      </c>
      <c r="E1298" s="78" t="s">
        <v>2738</v>
      </c>
      <c r="F1298" s="75" t="s">
        <v>17</v>
      </c>
      <c r="G1298" s="76">
        <v>1395</v>
      </c>
      <c r="H1298" s="77">
        <v>582</v>
      </c>
      <c r="I1298" s="75" t="s">
        <v>1496</v>
      </c>
    </row>
    <row r="1299" spans="1:9" ht="12.6" customHeight="1" x14ac:dyDescent="0.25">
      <c r="A1299" s="71">
        <v>1255</v>
      </c>
      <c r="B1299" s="72" t="s">
        <v>1770</v>
      </c>
      <c r="C1299" s="75" t="s">
        <v>1380</v>
      </c>
      <c r="D1299" s="74">
        <v>39.61</v>
      </c>
      <c r="E1299" s="78" t="s">
        <v>2739</v>
      </c>
      <c r="F1299" s="75" t="s">
        <v>17</v>
      </c>
      <c r="G1299" s="76">
        <v>1723</v>
      </c>
      <c r="H1299" s="77">
        <v>582</v>
      </c>
      <c r="I1299" s="75" t="s">
        <v>1496</v>
      </c>
    </row>
    <row r="1300" spans="1:9" ht="12.6" customHeight="1" x14ac:dyDescent="0.25">
      <c r="A1300" s="71">
        <v>1256</v>
      </c>
      <c r="B1300" s="72" t="s">
        <v>1770</v>
      </c>
      <c r="C1300" s="75" t="s">
        <v>1380</v>
      </c>
      <c r="D1300" s="74">
        <v>39.619999999999997</v>
      </c>
      <c r="E1300" s="78" t="s">
        <v>2740</v>
      </c>
      <c r="F1300" s="75" t="s">
        <v>17</v>
      </c>
      <c r="G1300" s="76">
        <v>1045</v>
      </c>
      <c r="H1300" s="77">
        <v>492</v>
      </c>
      <c r="I1300" s="75" t="s">
        <v>1496</v>
      </c>
    </row>
    <row r="1301" spans="1:9" ht="12.6" customHeight="1" x14ac:dyDescent="0.25">
      <c r="A1301" s="71">
        <v>1257</v>
      </c>
      <c r="B1301" s="72" t="s">
        <v>1770</v>
      </c>
      <c r="C1301" s="75" t="s">
        <v>1380</v>
      </c>
      <c r="D1301" s="74">
        <v>39.630000000000003</v>
      </c>
      <c r="E1301" s="72" t="s">
        <v>541</v>
      </c>
      <c r="F1301" s="75" t="s">
        <v>17</v>
      </c>
      <c r="G1301" s="76">
        <v>7858</v>
      </c>
      <c r="H1301" s="77">
        <v>1912</v>
      </c>
      <c r="I1301" s="75" t="s">
        <v>1496</v>
      </c>
    </row>
    <row r="1302" spans="1:9" ht="12.6" customHeight="1" x14ac:dyDescent="0.25">
      <c r="A1302" s="71">
        <v>1258</v>
      </c>
      <c r="B1302" s="72" t="s">
        <v>1770</v>
      </c>
      <c r="C1302" s="75" t="s">
        <v>1380</v>
      </c>
      <c r="D1302" s="74">
        <v>39.64</v>
      </c>
      <c r="E1302" s="72" t="s">
        <v>542</v>
      </c>
      <c r="F1302" s="75" t="s">
        <v>17</v>
      </c>
      <c r="G1302" s="76">
        <v>7387</v>
      </c>
      <c r="H1302" s="77">
        <v>2479</v>
      </c>
      <c r="I1302" s="75" t="s">
        <v>1496</v>
      </c>
    </row>
    <row r="1303" spans="1:9" ht="12.6" customHeight="1" x14ac:dyDescent="0.25">
      <c r="A1303" s="71">
        <v>1259</v>
      </c>
      <c r="B1303" s="72" t="s">
        <v>1770</v>
      </c>
      <c r="C1303" s="75" t="s">
        <v>1380</v>
      </c>
      <c r="D1303" s="74">
        <v>39.65</v>
      </c>
      <c r="E1303" s="72" t="s">
        <v>543</v>
      </c>
      <c r="F1303" s="75" t="s">
        <v>17</v>
      </c>
      <c r="G1303" s="76">
        <v>8434</v>
      </c>
      <c r="H1303" s="77">
        <v>3846</v>
      </c>
      <c r="I1303" s="75" t="s">
        <v>1496</v>
      </c>
    </row>
    <row r="1304" spans="1:9" ht="12.6" customHeight="1" x14ac:dyDescent="0.25">
      <c r="A1304" s="71">
        <v>1260</v>
      </c>
      <c r="B1304" s="72" t="s">
        <v>1770</v>
      </c>
      <c r="C1304" s="75" t="s">
        <v>1380</v>
      </c>
      <c r="D1304" s="74">
        <v>39.659999999999997</v>
      </c>
      <c r="E1304" s="72" t="s">
        <v>544</v>
      </c>
      <c r="F1304" s="75" t="s">
        <v>17</v>
      </c>
      <c r="G1304" s="76">
        <v>3096</v>
      </c>
      <c r="H1304" s="77">
        <v>1168</v>
      </c>
      <c r="I1304" s="75" t="s">
        <v>1496</v>
      </c>
    </row>
    <row r="1305" spans="1:9" ht="12.6" customHeight="1" x14ac:dyDescent="0.25">
      <c r="A1305" s="71">
        <v>1261</v>
      </c>
      <c r="B1305" s="72" t="s">
        <v>1770</v>
      </c>
      <c r="C1305" s="75" t="s">
        <v>1380</v>
      </c>
      <c r="D1305" s="74">
        <v>39.68</v>
      </c>
      <c r="E1305" s="72" t="s">
        <v>545</v>
      </c>
      <c r="F1305" s="75" t="s">
        <v>17</v>
      </c>
      <c r="G1305" s="76">
        <v>3107</v>
      </c>
      <c r="H1305" s="77">
        <v>1294</v>
      </c>
      <c r="I1305" s="75" t="s">
        <v>1496</v>
      </c>
    </row>
    <row r="1306" spans="1:9" ht="12.6" customHeight="1" x14ac:dyDescent="0.25">
      <c r="A1306" s="71">
        <v>1262</v>
      </c>
      <c r="B1306" s="72" t="s">
        <v>1770</v>
      </c>
      <c r="C1306" s="75" t="s">
        <v>1380</v>
      </c>
      <c r="D1306" s="74">
        <v>39.69</v>
      </c>
      <c r="E1306" s="72" t="s">
        <v>546</v>
      </c>
      <c r="F1306" s="75" t="s">
        <v>17</v>
      </c>
      <c r="G1306" s="76">
        <v>4611</v>
      </c>
      <c r="H1306" s="77">
        <v>873</v>
      </c>
      <c r="I1306" s="75" t="s">
        <v>1496</v>
      </c>
    </row>
    <row r="1307" spans="1:9" ht="12.6" customHeight="1" x14ac:dyDescent="0.25">
      <c r="A1307" s="71">
        <v>1263</v>
      </c>
      <c r="B1307" s="72" t="s">
        <v>1770</v>
      </c>
      <c r="C1307" s="75" t="s">
        <v>1380</v>
      </c>
      <c r="D1307" s="74">
        <v>39.700000000000003</v>
      </c>
      <c r="E1307" s="78" t="s">
        <v>2741</v>
      </c>
      <c r="F1307" s="75" t="s">
        <v>17</v>
      </c>
      <c r="G1307" s="76">
        <v>3075</v>
      </c>
      <c r="H1307" s="77">
        <v>761</v>
      </c>
      <c r="I1307" s="75" t="s">
        <v>1496</v>
      </c>
    </row>
    <row r="1308" spans="1:9" ht="12.6" customHeight="1" x14ac:dyDescent="0.25">
      <c r="A1308" s="71">
        <v>1264</v>
      </c>
      <c r="B1308" s="72" t="s">
        <v>1770</v>
      </c>
      <c r="C1308" s="75" t="s">
        <v>1380</v>
      </c>
      <c r="D1308" s="74">
        <v>39.71</v>
      </c>
      <c r="E1308" s="78" t="s">
        <v>2742</v>
      </c>
      <c r="F1308" s="75" t="s">
        <v>17</v>
      </c>
      <c r="G1308" s="76">
        <v>1821</v>
      </c>
      <c r="H1308" s="77">
        <v>251</v>
      </c>
      <c r="I1308" s="75" t="s">
        <v>1496</v>
      </c>
    </row>
    <row r="1309" spans="1:9" ht="12.6" customHeight="1" x14ac:dyDescent="0.25">
      <c r="A1309" s="71">
        <v>1265</v>
      </c>
      <c r="B1309" s="72" t="s">
        <v>1770</v>
      </c>
      <c r="C1309" s="75" t="s">
        <v>1380</v>
      </c>
      <c r="D1309" s="74">
        <v>39.72</v>
      </c>
      <c r="E1309" s="72" t="s">
        <v>547</v>
      </c>
      <c r="F1309" s="75" t="s">
        <v>17</v>
      </c>
      <c r="G1309" s="76">
        <v>3087</v>
      </c>
      <c r="H1309" s="77">
        <v>980</v>
      </c>
      <c r="I1309" s="75" t="s">
        <v>1496</v>
      </c>
    </row>
    <row r="1310" spans="1:9" ht="12.6" customHeight="1" x14ac:dyDescent="0.25">
      <c r="A1310" s="71">
        <v>1266</v>
      </c>
      <c r="B1310" s="72" t="s">
        <v>1770</v>
      </c>
      <c r="C1310" s="75" t="s">
        <v>1380</v>
      </c>
      <c r="D1310" s="74">
        <v>39.729999999999997</v>
      </c>
      <c r="E1310" s="78" t="s">
        <v>2743</v>
      </c>
      <c r="F1310" s="75" t="s">
        <v>17</v>
      </c>
      <c r="G1310" s="76">
        <v>3397</v>
      </c>
      <c r="H1310" s="77">
        <v>1161</v>
      </c>
      <c r="I1310" s="75" t="s">
        <v>1496</v>
      </c>
    </row>
    <row r="1311" spans="1:9" ht="12.6" customHeight="1" x14ac:dyDescent="0.25">
      <c r="A1311" s="71">
        <v>1267</v>
      </c>
      <c r="B1311" s="72" t="s">
        <v>1770</v>
      </c>
      <c r="C1311" s="75" t="s">
        <v>1380</v>
      </c>
      <c r="D1311" s="74">
        <v>39.74</v>
      </c>
      <c r="E1311" s="72" t="s">
        <v>548</v>
      </c>
      <c r="F1311" s="75" t="s">
        <v>17</v>
      </c>
      <c r="G1311" s="76">
        <v>3129</v>
      </c>
      <c r="H1311" s="77">
        <v>861</v>
      </c>
      <c r="I1311" s="75" t="s">
        <v>1496</v>
      </c>
    </row>
    <row r="1312" spans="1:9" ht="12.6" customHeight="1" x14ac:dyDescent="0.25">
      <c r="A1312" s="71">
        <v>1268</v>
      </c>
      <c r="B1312" s="72" t="s">
        <v>1770</v>
      </c>
      <c r="C1312" s="75" t="s">
        <v>1380</v>
      </c>
      <c r="D1312" s="74">
        <v>39.75</v>
      </c>
      <c r="E1312" s="78" t="s">
        <v>2744</v>
      </c>
      <c r="F1312" s="75" t="s">
        <v>17</v>
      </c>
      <c r="G1312" s="76">
        <v>878</v>
      </c>
      <c r="H1312" s="77">
        <v>720</v>
      </c>
      <c r="I1312" s="75" t="s">
        <v>1496</v>
      </c>
    </row>
    <row r="1313" spans="1:9" ht="12.6" customHeight="1" x14ac:dyDescent="0.25">
      <c r="A1313" s="71">
        <v>1269</v>
      </c>
      <c r="B1313" s="72" t="s">
        <v>1770</v>
      </c>
      <c r="C1313" s="75" t="s">
        <v>1380</v>
      </c>
      <c r="D1313" s="74">
        <v>39.76</v>
      </c>
      <c r="E1313" s="78" t="s">
        <v>2745</v>
      </c>
      <c r="F1313" s="75" t="s">
        <v>17</v>
      </c>
      <c r="G1313" s="76">
        <v>5390</v>
      </c>
      <c r="H1313" s="77">
        <v>1693</v>
      </c>
      <c r="I1313" s="75" t="s">
        <v>1496</v>
      </c>
    </row>
    <row r="1314" spans="1:9" ht="12.6" customHeight="1" x14ac:dyDescent="0.25">
      <c r="A1314" s="71">
        <v>1270</v>
      </c>
      <c r="B1314" s="72" t="s">
        <v>1770</v>
      </c>
      <c r="C1314" s="75" t="s">
        <v>1380</v>
      </c>
      <c r="D1314" s="74">
        <v>39.770000000000003</v>
      </c>
      <c r="E1314" s="78" t="s">
        <v>2746</v>
      </c>
      <c r="F1314" s="75" t="s">
        <v>17</v>
      </c>
      <c r="G1314" s="76">
        <v>3675</v>
      </c>
      <c r="H1314" s="77">
        <v>1077</v>
      </c>
      <c r="I1314" s="75" t="s">
        <v>1496</v>
      </c>
    </row>
    <row r="1315" spans="1:9" ht="12.6" customHeight="1" x14ac:dyDescent="0.25">
      <c r="A1315" s="71">
        <v>1271</v>
      </c>
      <c r="B1315" s="72" t="s">
        <v>1770</v>
      </c>
      <c r="C1315" s="75" t="s">
        <v>1380</v>
      </c>
      <c r="D1315" s="74">
        <v>39.78</v>
      </c>
      <c r="E1315" s="78" t="s">
        <v>2747</v>
      </c>
      <c r="F1315" s="75" t="s">
        <v>17</v>
      </c>
      <c r="G1315" s="76">
        <v>3452</v>
      </c>
      <c r="H1315" s="77">
        <v>1052</v>
      </c>
      <c r="I1315" s="75" t="s">
        <v>1496</v>
      </c>
    </row>
    <row r="1316" spans="1:9" ht="12.6" customHeight="1" x14ac:dyDescent="0.25">
      <c r="A1316" s="71">
        <v>1272</v>
      </c>
      <c r="B1316" s="72" t="s">
        <v>1770</v>
      </c>
      <c r="C1316" s="75" t="s">
        <v>1380</v>
      </c>
      <c r="D1316" s="74">
        <v>39.79</v>
      </c>
      <c r="E1316" s="78" t="s">
        <v>2748</v>
      </c>
      <c r="F1316" s="75" t="s">
        <v>17</v>
      </c>
      <c r="G1316" s="76">
        <v>2444</v>
      </c>
      <c r="H1316" s="77">
        <v>1025</v>
      </c>
      <c r="I1316" s="79" t="s">
        <v>2331</v>
      </c>
    </row>
    <row r="1317" spans="1:9" ht="12.6" customHeight="1" x14ac:dyDescent="0.25">
      <c r="A1317" s="71">
        <v>1273</v>
      </c>
      <c r="B1317" s="72" t="s">
        <v>1770</v>
      </c>
      <c r="C1317" s="75" t="s">
        <v>1380</v>
      </c>
      <c r="D1317" s="74">
        <v>39.799999999999997</v>
      </c>
      <c r="E1317" s="72" t="s">
        <v>549</v>
      </c>
      <c r="F1317" s="75" t="s">
        <v>17</v>
      </c>
      <c r="G1317" s="76">
        <v>4680</v>
      </c>
      <c r="H1317" s="77">
        <v>1794</v>
      </c>
      <c r="I1317" s="75" t="s">
        <v>1496</v>
      </c>
    </row>
    <row r="1318" spans="1:9" ht="12.6" customHeight="1" x14ac:dyDescent="0.25">
      <c r="A1318" s="71">
        <v>1274</v>
      </c>
      <c r="B1318" s="72" t="s">
        <v>1770</v>
      </c>
      <c r="C1318" s="75" t="s">
        <v>1380</v>
      </c>
      <c r="D1318" s="74">
        <v>39.81</v>
      </c>
      <c r="E1318" s="72" t="s">
        <v>550</v>
      </c>
      <c r="F1318" s="75" t="s">
        <v>17</v>
      </c>
      <c r="G1318" s="76">
        <v>5868</v>
      </c>
      <c r="H1318" s="77">
        <v>984</v>
      </c>
      <c r="I1318" s="75" t="s">
        <v>1496</v>
      </c>
    </row>
    <row r="1319" spans="1:9" ht="12.6" customHeight="1" x14ac:dyDescent="0.25">
      <c r="A1319" s="71">
        <v>1275</v>
      </c>
      <c r="B1319" s="72" t="s">
        <v>1770</v>
      </c>
      <c r="C1319" s="75" t="s">
        <v>1380</v>
      </c>
      <c r="D1319" s="74">
        <v>39.82</v>
      </c>
      <c r="E1319" s="72" t="s">
        <v>551</v>
      </c>
      <c r="F1319" s="75" t="s">
        <v>17</v>
      </c>
      <c r="G1319" s="76">
        <v>6020</v>
      </c>
      <c r="H1319" s="77">
        <v>984</v>
      </c>
      <c r="I1319" s="75" t="s">
        <v>1496</v>
      </c>
    </row>
    <row r="1320" spans="1:9" ht="12.6" customHeight="1" x14ac:dyDescent="0.25">
      <c r="A1320" s="71">
        <v>1276</v>
      </c>
      <c r="B1320" s="72" t="s">
        <v>1770</v>
      </c>
      <c r="C1320" s="75" t="s">
        <v>1380</v>
      </c>
      <c r="D1320" s="74">
        <v>39.83</v>
      </c>
      <c r="E1320" s="78" t="s">
        <v>2749</v>
      </c>
      <c r="F1320" s="75" t="s">
        <v>17</v>
      </c>
      <c r="G1320" s="76">
        <v>2978</v>
      </c>
      <c r="H1320" s="77">
        <v>514</v>
      </c>
      <c r="I1320" s="75" t="s">
        <v>1496</v>
      </c>
    </row>
    <row r="1321" spans="1:9" ht="12.6" customHeight="1" x14ac:dyDescent="0.25">
      <c r="A1321" s="71">
        <v>1277</v>
      </c>
      <c r="B1321" s="72" t="s">
        <v>1770</v>
      </c>
      <c r="C1321" s="75" t="s">
        <v>1380</v>
      </c>
      <c r="D1321" s="74">
        <v>39.840000000000003</v>
      </c>
      <c r="E1321" s="72" t="s">
        <v>552</v>
      </c>
      <c r="F1321" s="75" t="s">
        <v>17</v>
      </c>
      <c r="G1321" s="76">
        <v>3332</v>
      </c>
      <c r="H1321" s="77">
        <v>551</v>
      </c>
      <c r="I1321" s="79" t="s">
        <v>2750</v>
      </c>
    </row>
    <row r="1322" spans="1:9" ht="12.6" customHeight="1" x14ac:dyDescent="0.25">
      <c r="A1322" s="71">
        <v>1278</v>
      </c>
      <c r="B1322" s="72" t="s">
        <v>1770</v>
      </c>
      <c r="C1322" s="75" t="s">
        <v>1380</v>
      </c>
      <c r="D1322" s="74">
        <v>39.85</v>
      </c>
      <c r="E1322" s="78" t="s">
        <v>2751</v>
      </c>
      <c r="F1322" s="75" t="s">
        <v>17</v>
      </c>
      <c r="G1322" s="76">
        <v>3963</v>
      </c>
      <c r="H1322" s="77">
        <v>551</v>
      </c>
      <c r="I1322" s="79" t="s">
        <v>2750</v>
      </c>
    </row>
    <row r="1323" spans="1:9" ht="12.6" customHeight="1" x14ac:dyDescent="0.25">
      <c r="A1323" s="71">
        <v>1279</v>
      </c>
      <c r="B1323" s="72" t="s">
        <v>1770</v>
      </c>
      <c r="C1323" s="75" t="s">
        <v>1380</v>
      </c>
      <c r="D1323" s="74">
        <v>39.86</v>
      </c>
      <c r="E1323" s="72" t="s">
        <v>553</v>
      </c>
      <c r="F1323" s="75" t="s">
        <v>17</v>
      </c>
      <c r="G1323" s="76">
        <v>2614</v>
      </c>
      <c r="H1323" s="77">
        <v>847</v>
      </c>
      <c r="I1323" s="79" t="s">
        <v>2752</v>
      </c>
    </row>
    <row r="1324" spans="1:9" ht="12.6" customHeight="1" x14ac:dyDescent="0.25">
      <c r="A1324" s="71">
        <v>1280</v>
      </c>
      <c r="B1324" s="72" t="s">
        <v>1770</v>
      </c>
      <c r="C1324" s="75" t="s">
        <v>1380</v>
      </c>
      <c r="D1324" s="74">
        <v>39.869999999999997</v>
      </c>
      <c r="E1324" s="78" t="s">
        <v>2753</v>
      </c>
      <c r="F1324" s="75" t="s">
        <v>518</v>
      </c>
      <c r="G1324" s="76">
        <v>128748</v>
      </c>
      <c r="H1324" s="77">
        <v>20667</v>
      </c>
      <c r="I1324" s="75" t="s">
        <v>1496</v>
      </c>
    </row>
    <row r="1325" spans="1:9" ht="12.6" customHeight="1" x14ac:dyDescent="0.25">
      <c r="A1325" s="71">
        <v>1281</v>
      </c>
      <c r="B1325" s="72" t="s">
        <v>1770</v>
      </c>
      <c r="C1325" s="75" t="s">
        <v>1380</v>
      </c>
      <c r="D1325" s="74">
        <v>39.880000000000003</v>
      </c>
      <c r="E1325" s="78" t="s">
        <v>2754</v>
      </c>
      <c r="F1325" s="75" t="s">
        <v>17</v>
      </c>
      <c r="G1325" s="76">
        <v>1041</v>
      </c>
      <c r="H1325" s="77">
        <v>221</v>
      </c>
      <c r="I1325" s="75" t="s">
        <v>1496</v>
      </c>
    </row>
    <row r="1326" spans="1:9" ht="12.6" customHeight="1" x14ac:dyDescent="0.25">
      <c r="A1326" s="71">
        <v>1282</v>
      </c>
      <c r="B1326" s="72" t="s">
        <v>1770</v>
      </c>
      <c r="C1326" s="75" t="s">
        <v>1380</v>
      </c>
      <c r="D1326" s="74">
        <v>39.89</v>
      </c>
      <c r="E1326" s="78" t="s">
        <v>2755</v>
      </c>
      <c r="F1326" s="75" t="s">
        <v>17</v>
      </c>
      <c r="G1326" s="76">
        <v>3144</v>
      </c>
      <c r="H1326" s="77">
        <v>221</v>
      </c>
      <c r="I1326" s="75" t="s">
        <v>1496</v>
      </c>
    </row>
    <row r="1327" spans="1:9" ht="12.6" customHeight="1" x14ac:dyDescent="0.25">
      <c r="A1327" s="71">
        <v>1283</v>
      </c>
      <c r="B1327" s="72" t="s">
        <v>1770</v>
      </c>
      <c r="C1327" s="75" t="s">
        <v>1380</v>
      </c>
      <c r="D1327" s="74">
        <v>39.9</v>
      </c>
      <c r="E1327" s="78" t="s">
        <v>2756</v>
      </c>
      <c r="F1327" s="75" t="s">
        <v>17</v>
      </c>
      <c r="G1327" s="76">
        <v>561</v>
      </c>
      <c r="H1327" s="77">
        <v>221</v>
      </c>
      <c r="I1327" s="75" t="s">
        <v>1496</v>
      </c>
    </row>
    <row r="1328" spans="1:9" ht="12.6" customHeight="1" x14ac:dyDescent="0.25">
      <c r="A1328" s="71">
        <v>1284</v>
      </c>
      <c r="B1328" s="72" t="s">
        <v>1770</v>
      </c>
      <c r="C1328" s="75" t="s">
        <v>1380</v>
      </c>
      <c r="D1328" s="74">
        <v>39.92</v>
      </c>
      <c r="E1328" s="78" t="s">
        <v>2757</v>
      </c>
      <c r="F1328" s="75" t="s">
        <v>311</v>
      </c>
      <c r="G1328" s="76">
        <v>1083</v>
      </c>
      <c r="H1328" s="77">
        <v>154</v>
      </c>
      <c r="I1328" s="79" t="s">
        <v>2331</v>
      </c>
    </row>
    <row r="1329" spans="1:9" ht="12.6" customHeight="1" x14ac:dyDescent="0.25">
      <c r="A1329" s="71">
        <v>1285</v>
      </c>
      <c r="B1329" s="72" t="s">
        <v>1770</v>
      </c>
      <c r="C1329" s="75" t="s">
        <v>1380</v>
      </c>
      <c r="D1329" s="74">
        <v>39.93</v>
      </c>
      <c r="E1329" s="78" t="s">
        <v>2758</v>
      </c>
      <c r="F1329" s="75" t="s">
        <v>311</v>
      </c>
      <c r="G1329" s="76">
        <v>155</v>
      </c>
      <c r="H1329" s="77">
        <v>37</v>
      </c>
      <c r="I1329" s="79" t="s">
        <v>2089</v>
      </c>
    </row>
    <row r="1330" spans="1:9" ht="12.6" customHeight="1" x14ac:dyDescent="0.25">
      <c r="A1330" s="71">
        <v>1286</v>
      </c>
      <c r="B1330" s="72" t="s">
        <v>1770</v>
      </c>
      <c r="C1330" s="75" t="s">
        <v>1380</v>
      </c>
      <c r="D1330" s="74">
        <v>39.94</v>
      </c>
      <c r="E1330" s="78" t="s">
        <v>2759</v>
      </c>
      <c r="F1330" s="75" t="s">
        <v>17</v>
      </c>
      <c r="G1330" s="76">
        <v>2581</v>
      </c>
      <c r="H1330" s="77">
        <v>996</v>
      </c>
      <c r="I1330" s="75" t="s">
        <v>1496</v>
      </c>
    </row>
    <row r="1331" spans="1:9" ht="12.6" customHeight="1" x14ac:dyDescent="0.25">
      <c r="A1331" s="71">
        <v>1287</v>
      </c>
      <c r="B1331" s="72" t="s">
        <v>1770</v>
      </c>
      <c r="C1331" s="75" t="s">
        <v>1380</v>
      </c>
      <c r="D1331" s="74">
        <v>39.950000000000003</v>
      </c>
      <c r="E1331" s="72" t="s">
        <v>554</v>
      </c>
      <c r="F1331" s="75" t="s">
        <v>17</v>
      </c>
      <c r="G1331" s="76">
        <v>3291</v>
      </c>
      <c r="H1331" s="77">
        <v>879</v>
      </c>
      <c r="I1331" s="75" t="s">
        <v>1496</v>
      </c>
    </row>
    <row r="1332" spans="1:9" ht="12.6" customHeight="1" x14ac:dyDescent="0.25">
      <c r="A1332" s="71">
        <v>1288</v>
      </c>
      <c r="B1332" s="72" t="s">
        <v>1770</v>
      </c>
      <c r="C1332" s="75" t="s">
        <v>1380</v>
      </c>
      <c r="D1332" s="74">
        <v>39.96</v>
      </c>
      <c r="E1332" s="72" t="s">
        <v>555</v>
      </c>
      <c r="F1332" s="75" t="s">
        <v>17</v>
      </c>
      <c r="G1332" s="76">
        <v>6986</v>
      </c>
      <c r="H1332" s="77">
        <v>1292</v>
      </c>
      <c r="I1332" s="75" t="s">
        <v>1496</v>
      </c>
    </row>
    <row r="1333" spans="1:9" ht="12.6" customHeight="1" x14ac:dyDescent="0.25">
      <c r="A1333" s="71">
        <v>1289</v>
      </c>
      <c r="B1333" s="72" t="s">
        <v>1771</v>
      </c>
      <c r="C1333" s="75" t="s">
        <v>1395</v>
      </c>
      <c r="D1333" s="74">
        <v>40.01</v>
      </c>
      <c r="E1333" s="78" t="s">
        <v>2760</v>
      </c>
      <c r="F1333" s="75" t="s">
        <v>17</v>
      </c>
      <c r="G1333" s="76">
        <v>1845</v>
      </c>
      <c r="H1333" s="77">
        <v>298</v>
      </c>
      <c r="I1333" s="75" t="s">
        <v>1675</v>
      </c>
    </row>
    <row r="1334" spans="1:9" ht="12.6" customHeight="1" x14ac:dyDescent="0.25">
      <c r="A1334" s="71">
        <v>1290</v>
      </c>
      <c r="B1334" s="72" t="s">
        <v>1771</v>
      </c>
      <c r="C1334" s="75" t="s">
        <v>1396</v>
      </c>
      <c r="D1334" s="74">
        <v>40.020000000000003</v>
      </c>
      <c r="E1334" s="78" t="s">
        <v>2761</v>
      </c>
      <c r="F1334" s="75" t="s">
        <v>17</v>
      </c>
      <c r="G1334" s="76">
        <v>1507</v>
      </c>
      <c r="H1334" s="77">
        <v>298</v>
      </c>
      <c r="I1334" s="75" t="s">
        <v>1675</v>
      </c>
    </row>
    <row r="1335" spans="1:9" ht="12.6" customHeight="1" x14ac:dyDescent="0.25">
      <c r="A1335" s="71">
        <v>1291</v>
      </c>
      <c r="B1335" s="72" t="s">
        <v>1771</v>
      </c>
      <c r="C1335" s="75" t="s">
        <v>1397</v>
      </c>
      <c r="D1335" s="74">
        <v>40.03</v>
      </c>
      <c r="E1335" s="72" t="s">
        <v>556</v>
      </c>
      <c r="F1335" s="75" t="s">
        <v>17</v>
      </c>
      <c r="G1335" s="76">
        <v>2890</v>
      </c>
      <c r="H1335" s="77">
        <v>271</v>
      </c>
      <c r="I1335" s="75" t="s">
        <v>1676</v>
      </c>
    </row>
    <row r="1336" spans="1:9" ht="12.6" customHeight="1" x14ac:dyDescent="0.25">
      <c r="A1336" s="71">
        <v>1292</v>
      </c>
      <c r="B1336" s="72" t="s">
        <v>1771</v>
      </c>
      <c r="C1336" s="75" t="s">
        <v>1398</v>
      </c>
      <c r="D1336" s="74">
        <v>40.04</v>
      </c>
      <c r="E1336" s="72" t="s">
        <v>557</v>
      </c>
      <c r="F1336" s="75" t="s">
        <v>17</v>
      </c>
      <c r="G1336" s="76">
        <v>2582</v>
      </c>
      <c r="H1336" s="77">
        <v>271</v>
      </c>
      <c r="I1336" s="75" t="s">
        <v>1676</v>
      </c>
    </row>
    <row r="1337" spans="1:9" ht="12.6" customHeight="1" x14ac:dyDescent="0.25">
      <c r="A1337" s="71">
        <v>1293</v>
      </c>
      <c r="B1337" s="72" t="s">
        <v>1771</v>
      </c>
      <c r="C1337" s="75" t="s">
        <v>1201</v>
      </c>
      <c r="D1337" s="74">
        <v>40.049999999999997</v>
      </c>
      <c r="E1337" s="78" t="s">
        <v>2762</v>
      </c>
      <c r="F1337" s="75" t="s">
        <v>16</v>
      </c>
      <c r="G1337" s="76">
        <v>824</v>
      </c>
      <c r="H1337" s="77">
        <v>166</v>
      </c>
      <c r="I1337" s="75" t="s">
        <v>1496</v>
      </c>
    </row>
    <row r="1338" spans="1:9" ht="12.6" customHeight="1" x14ac:dyDescent="0.25">
      <c r="A1338" s="71">
        <v>1294</v>
      </c>
      <c r="B1338" s="72" t="s">
        <v>1771</v>
      </c>
      <c r="C1338" s="75" t="s">
        <v>1201</v>
      </c>
      <c r="D1338" s="74">
        <v>40.06</v>
      </c>
      <c r="E1338" s="78" t="s">
        <v>2763</v>
      </c>
      <c r="F1338" s="75" t="s">
        <v>16</v>
      </c>
      <c r="G1338" s="76">
        <v>2152</v>
      </c>
      <c r="H1338" s="77">
        <v>926</v>
      </c>
      <c r="I1338" s="75" t="s">
        <v>1119</v>
      </c>
    </row>
    <row r="1339" spans="1:9" ht="12.6" customHeight="1" x14ac:dyDescent="0.25">
      <c r="A1339" s="71">
        <v>1295</v>
      </c>
      <c r="B1339" s="72" t="s">
        <v>1771</v>
      </c>
      <c r="C1339" s="75" t="s">
        <v>1201</v>
      </c>
      <c r="D1339" s="74">
        <v>40.07</v>
      </c>
      <c r="E1339" s="78" t="s">
        <v>2764</v>
      </c>
      <c r="F1339" s="75" t="s">
        <v>16</v>
      </c>
      <c r="G1339" s="76">
        <v>4004</v>
      </c>
      <c r="H1339" s="77">
        <v>901</v>
      </c>
      <c r="I1339" s="75" t="s">
        <v>1119</v>
      </c>
    </row>
    <row r="1340" spans="1:9" ht="12.6" customHeight="1" x14ac:dyDescent="0.25">
      <c r="A1340" s="71">
        <v>1296</v>
      </c>
      <c r="B1340" s="72" t="s">
        <v>1771</v>
      </c>
      <c r="C1340" s="75" t="s">
        <v>1201</v>
      </c>
      <c r="D1340" s="74">
        <v>40.08</v>
      </c>
      <c r="E1340" s="78" t="s">
        <v>2765</v>
      </c>
      <c r="F1340" s="75" t="s">
        <v>17</v>
      </c>
      <c r="G1340" s="76">
        <v>3240</v>
      </c>
      <c r="H1340" s="77">
        <v>1009</v>
      </c>
      <c r="I1340" s="75" t="s">
        <v>1119</v>
      </c>
    </row>
    <row r="1341" spans="1:9" ht="12.6" customHeight="1" x14ac:dyDescent="0.25">
      <c r="A1341" s="71">
        <v>1297</v>
      </c>
      <c r="B1341" s="72" t="s">
        <v>1771</v>
      </c>
      <c r="C1341" s="75" t="s">
        <v>1201</v>
      </c>
      <c r="D1341" s="74">
        <v>40.090000000000003</v>
      </c>
      <c r="E1341" s="72" t="s">
        <v>558</v>
      </c>
      <c r="F1341" s="75" t="s">
        <v>17</v>
      </c>
      <c r="G1341" s="76">
        <v>2461</v>
      </c>
      <c r="H1341" s="77">
        <v>748</v>
      </c>
      <c r="I1341" s="75" t="s">
        <v>1119</v>
      </c>
    </row>
    <row r="1342" spans="1:9" ht="12.6" customHeight="1" x14ac:dyDescent="0.25">
      <c r="A1342" s="71">
        <v>1298</v>
      </c>
      <c r="B1342" s="72" t="s">
        <v>1771</v>
      </c>
      <c r="C1342" s="75" t="s">
        <v>1201</v>
      </c>
      <c r="D1342" s="74">
        <v>40.1</v>
      </c>
      <c r="E1342" s="78" t="s">
        <v>2766</v>
      </c>
      <c r="F1342" s="75" t="s">
        <v>17</v>
      </c>
      <c r="G1342" s="76">
        <v>2114</v>
      </c>
      <c r="H1342" s="77">
        <v>748</v>
      </c>
      <c r="I1342" s="75" t="s">
        <v>1119</v>
      </c>
    </row>
    <row r="1343" spans="1:9" ht="12.6" customHeight="1" x14ac:dyDescent="0.25">
      <c r="A1343" s="71">
        <v>1299</v>
      </c>
      <c r="B1343" s="72" t="s">
        <v>1771</v>
      </c>
      <c r="C1343" s="75" t="s">
        <v>1201</v>
      </c>
      <c r="D1343" s="74">
        <v>40.11</v>
      </c>
      <c r="E1343" s="78" t="s">
        <v>2767</v>
      </c>
      <c r="F1343" s="75" t="s">
        <v>17</v>
      </c>
      <c r="G1343" s="76">
        <v>2660</v>
      </c>
      <c r="H1343" s="77">
        <v>748</v>
      </c>
      <c r="I1343" s="75" t="s">
        <v>1119</v>
      </c>
    </row>
    <row r="1344" spans="1:9" ht="12.6" customHeight="1" x14ac:dyDescent="0.25">
      <c r="A1344" s="71">
        <v>1300</v>
      </c>
      <c r="B1344" s="72" t="s">
        <v>1772</v>
      </c>
      <c r="C1344" s="75" t="s">
        <v>1399</v>
      </c>
      <c r="D1344" s="74">
        <v>41.01</v>
      </c>
      <c r="E1344" s="78" t="s">
        <v>2768</v>
      </c>
      <c r="F1344" s="75" t="s">
        <v>16</v>
      </c>
      <c r="G1344" s="76">
        <v>1119</v>
      </c>
      <c r="H1344" s="77">
        <v>95</v>
      </c>
      <c r="I1344" s="75" t="s">
        <v>1677</v>
      </c>
    </row>
    <row r="1345" spans="1:9" ht="12.6" customHeight="1" x14ac:dyDescent="0.25">
      <c r="A1345" s="71">
        <v>1301</v>
      </c>
      <c r="B1345" s="72" t="s">
        <v>1772</v>
      </c>
      <c r="C1345" s="75" t="s">
        <v>1400</v>
      </c>
      <c r="D1345" s="74">
        <v>41.02</v>
      </c>
      <c r="E1345" s="78" t="s">
        <v>2769</v>
      </c>
      <c r="F1345" s="75" t="s">
        <v>16</v>
      </c>
      <c r="G1345" s="76">
        <v>1497</v>
      </c>
      <c r="H1345" s="77">
        <v>119</v>
      </c>
      <c r="I1345" s="75" t="s">
        <v>1677</v>
      </c>
    </row>
    <row r="1346" spans="1:9" ht="12.6" customHeight="1" x14ac:dyDescent="0.25">
      <c r="A1346" s="71">
        <v>1302</v>
      </c>
      <c r="B1346" s="72" t="s">
        <v>1772</v>
      </c>
      <c r="C1346" s="75" t="s">
        <v>1401</v>
      </c>
      <c r="D1346" s="74">
        <v>41.03</v>
      </c>
      <c r="E1346" s="78" t="s">
        <v>2770</v>
      </c>
      <c r="F1346" s="75" t="s">
        <v>16</v>
      </c>
      <c r="G1346" s="76">
        <v>2920</v>
      </c>
      <c r="H1346" s="77">
        <v>434</v>
      </c>
      <c r="I1346" s="75" t="s">
        <v>1677</v>
      </c>
    </row>
    <row r="1347" spans="1:9" ht="12.6" customHeight="1" x14ac:dyDescent="0.25">
      <c r="A1347" s="71">
        <v>1303</v>
      </c>
      <c r="B1347" s="78" t="s">
        <v>2771</v>
      </c>
      <c r="C1347" s="75" t="s">
        <v>1402</v>
      </c>
      <c r="D1347" s="74">
        <v>41.04</v>
      </c>
      <c r="E1347" s="72" t="s">
        <v>559</v>
      </c>
      <c r="F1347" s="75" t="s">
        <v>3</v>
      </c>
      <c r="G1347" s="76">
        <v>724</v>
      </c>
      <c r="H1347" s="77">
        <v>398</v>
      </c>
      <c r="I1347" s="75" t="s">
        <v>1678</v>
      </c>
    </row>
    <row r="1348" spans="1:9" ht="12.6" customHeight="1" x14ac:dyDescent="0.25">
      <c r="A1348" s="71">
        <v>1304</v>
      </c>
      <c r="B1348" s="72" t="s">
        <v>1773</v>
      </c>
      <c r="C1348" s="75" t="s">
        <v>1403</v>
      </c>
      <c r="D1348" s="74">
        <v>41.05</v>
      </c>
      <c r="E1348" s="72" t="s">
        <v>560</v>
      </c>
      <c r="F1348" s="75" t="s">
        <v>3</v>
      </c>
      <c r="G1348" s="76">
        <v>790</v>
      </c>
      <c r="H1348" s="77">
        <v>398</v>
      </c>
      <c r="I1348" s="75" t="s">
        <v>1678</v>
      </c>
    </row>
    <row r="1349" spans="1:9" ht="12.6" customHeight="1" x14ac:dyDescent="0.25">
      <c r="A1349" s="71">
        <v>1305</v>
      </c>
      <c r="B1349" s="78" t="s">
        <v>2771</v>
      </c>
      <c r="C1349" s="75" t="s">
        <v>1404</v>
      </c>
      <c r="D1349" s="74">
        <v>41.06</v>
      </c>
      <c r="E1349" s="72" t="s">
        <v>561</v>
      </c>
      <c r="F1349" s="75" t="s">
        <v>3</v>
      </c>
      <c r="G1349" s="76">
        <v>863</v>
      </c>
      <c r="H1349" s="77">
        <v>398</v>
      </c>
      <c r="I1349" s="75" t="s">
        <v>1678</v>
      </c>
    </row>
    <row r="1350" spans="1:9" ht="12.6" customHeight="1" x14ac:dyDescent="0.25">
      <c r="A1350" s="71">
        <v>1306</v>
      </c>
      <c r="B1350" s="78" t="s">
        <v>2771</v>
      </c>
      <c r="C1350" s="75" t="s">
        <v>1405</v>
      </c>
      <c r="D1350" s="74">
        <v>41.07</v>
      </c>
      <c r="E1350" s="72" t="s">
        <v>562</v>
      </c>
      <c r="F1350" s="75" t="s">
        <v>3</v>
      </c>
      <c r="G1350" s="76">
        <v>218</v>
      </c>
      <c r="H1350" s="77">
        <v>82</v>
      </c>
      <c r="I1350" s="75" t="s">
        <v>1679</v>
      </c>
    </row>
    <row r="1351" spans="1:9" ht="12.6" customHeight="1" x14ac:dyDescent="0.25">
      <c r="A1351" s="71">
        <v>1307</v>
      </c>
      <c r="B1351" s="78" t="s">
        <v>2772</v>
      </c>
      <c r="C1351" s="75" t="s">
        <v>1406</v>
      </c>
      <c r="D1351" s="74">
        <v>41.08</v>
      </c>
      <c r="E1351" s="72" t="s">
        <v>563</v>
      </c>
      <c r="F1351" s="75" t="s">
        <v>3</v>
      </c>
      <c r="G1351" s="76">
        <v>275</v>
      </c>
      <c r="H1351" s="77">
        <v>82</v>
      </c>
      <c r="I1351" s="75" t="s">
        <v>1679</v>
      </c>
    </row>
    <row r="1352" spans="1:9" ht="12.6" customHeight="1" x14ac:dyDescent="0.25">
      <c r="A1352" s="71">
        <v>1308</v>
      </c>
      <c r="B1352" s="78" t="s">
        <v>2772</v>
      </c>
      <c r="C1352" s="75" t="s">
        <v>1407</v>
      </c>
      <c r="D1352" s="74">
        <v>41.09</v>
      </c>
      <c r="E1352" s="72" t="s">
        <v>564</v>
      </c>
      <c r="F1352" s="75" t="s">
        <v>3</v>
      </c>
      <c r="G1352" s="76">
        <v>326</v>
      </c>
      <c r="H1352" s="77">
        <v>122</v>
      </c>
      <c r="I1352" s="75" t="s">
        <v>1679</v>
      </c>
    </row>
    <row r="1353" spans="1:9" ht="12.6" customHeight="1" x14ac:dyDescent="0.25">
      <c r="A1353" s="71">
        <v>1309</v>
      </c>
      <c r="B1353" s="72" t="s">
        <v>1772</v>
      </c>
      <c r="C1353" s="75" t="s">
        <v>1408</v>
      </c>
      <c r="D1353" s="74">
        <v>41.1</v>
      </c>
      <c r="E1353" s="78" t="s">
        <v>2773</v>
      </c>
      <c r="F1353" s="75" t="s">
        <v>16</v>
      </c>
      <c r="G1353" s="76">
        <v>405</v>
      </c>
      <c r="H1353" s="77">
        <v>124</v>
      </c>
      <c r="I1353" s="75" t="s">
        <v>1680</v>
      </c>
    </row>
    <row r="1354" spans="1:9" ht="12.6" customHeight="1" x14ac:dyDescent="0.25">
      <c r="A1354" s="71">
        <v>1310</v>
      </c>
      <c r="B1354" s="72" t="s">
        <v>1772</v>
      </c>
      <c r="C1354" s="75" t="s">
        <v>1408</v>
      </c>
      <c r="D1354" s="74">
        <v>41.11</v>
      </c>
      <c r="E1354" s="78" t="s">
        <v>2774</v>
      </c>
      <c r="F1354" s="75" t="s">
        <v>16</v>
      </c>
      <c r="G1354" s="76">
        <v>457</v>
      </c>
      <c r="H1354" s="77">
        <v>170</v>
      </c>
      <c r="I1354" s="75" t="s">
        <v>1681</v>
      </c>
    </row>
    <row r="1355" spans="1:9" ht="12.6" customHeight="1" x14ac:dyDescent="0.25">
      <c r="A1355" s="71">
        <v>1311</v>
      </c>
      <c r="B1355" s="72" t="s">
        <v>1772</v>
      </c>
      <c r="C1355" s="75" t="s">
        <v>1408</v>
      </c>
      <c r="D1355" s="74">
        <v>41.12</v>
      </c>
      <c r="E1355" s="78" t="s">
        <v>2775</v>
      </c>
      <c r="F1355" s="75" t="s">
        <v>16</v>
      </c>
      <c r="G1355" s="76">
        <v>580</v>
      </c>
      <c r="H1355" s="77">
        <v>124</v>
      </c>
      <c r="I1355" s="75" t="s">
        <v>1680</v>
      </c>
    </row>
    <row r="1356" spans="1:9" ht="12.6" customHeight="1" x14ac:dyDescent="0.25">
      <c r="A1356" s="71">
        <v>1312</v>
      </c>
      <c r="B1356" s="72" t="s">
        <v>1772</v>
      </c>
      <c r="C1356" s="75" t="s">
        <v>1408</v>
      </c>
      <c r="D1356" s="74">
        <v>41.13</v>
      </c>
      <c r="E1356" s="78" t="s">
        <v>2776</v>
      </c>
      <c r="F1356" s="75" t="s">
        <v>16</v>
      </c>
      <c r="G1356" s="76">
        <v>624</v>
      </c>
      <c r="H1356" s="77">
        <v>127</v>
      </c>
      <c r="I1356" s="75" t="s">
        <v>1680</v>
      </c>
    </row>
    <row r="1357" spans="1:9" ht="12.6" customHeight="1" x14ac:dyDescent="0.25">
      <c r="A1357" s="71">
        <v>1313</v>
      </c>
      <c r="B1357" s="72" t="s">
        <v>1772</v>
      </c>
      <c r="C1357" s="75" t="s">
        <v>1408</v>
      </c>
      <c r="D1357" s="74">
        <v>41.14</v>
      </c>
      <c r="E1357" s="78" t="s">
        <v>2777</v>
      </c>
      <c r="F1357" s="75" t="s">
        <v>16</v>
      </c>
      <c r="G1357" s="76">
        <v>688</v>
      </c>
      <c r="H1357" s="77">
        <v>128</v>
      </c>
      <c r="I1357" s="75" t="s">
        <v>1680</v>
      </c>
    </row>
    <row r="1358" spans="1:9" ht="12.6" customHeight="1" x14ac:dyDescent="0.25">
      <c r="A1358" s="71">
        <v>1314</v>
      </c>
      <c r="B1358" s="72" t="s">
        <v>1772</v>
      </c>
      <c r="C1358" s="75" t="s">
        <v>1408</v>
      </c>
      <c r="D1358" s="74">
        <v>41.15</v>
      </c>
      <c r="E1358" s="78" t="s">
        <v>2778</v>
      </c>
      <c r="F1358" s="75" t="s">
        <v>16</v>
      </c>
      <c r="G1358" s="76">
        <v>884</v>
      </c>
      <c r="H1358" s="77">
        <v>129</v>
      </c>
      <c r="I1358" s="75" t="s">
        <v>1682</v>
      </c>
    </row>
    <row r="1359" spans="1:9" ht="12.6" customHeight="1" x14ac:dyDescent="0.25">
      <c r="A1359" s="71">
        <v>1315</v>
      </c>
      <c r="B1359" s="72" t="s">
        <v>1772</v>
      </c>
      <c r="C1359" s="75" t="s">
        <v>1408</v>
      </c>
      <c r="D1359" s="74">
        <v>41.16</v>
      </c>
      <c r="E1359" s="78" t="s">
        <v>2779</v>
      </c>
      <c r="F1359" s="75" t="s">
        <v>16</v>
      </c>
      <c r="G1359" s="76">
        <v>1409</v>
      </c>
      <c r="H1359" s="77">
        <v>133</v>
      </c>
      <c r="I1359" s="75" t="s">
        <v>1680</v>
      </c>
    </row>
    <row r="1360" spans="1:9" ht="12.6" customHeight="1" x14ac:dyDescent="0.25">
      <c r="A1360" s="71">
        <v>1316</v>
      </c>
      <c r="B1360" s="72" t="s">
        <v>1772</v>
      </c>
      <c r="C1360" s="75" t="s">
        <v>1408</v>
      </c>
      <c r="D1360" s="74">
        <v>41.17</v>
      </c>
      <c r="E1360" s="78" t="s">
        <v>2780</v>
      </c>
      <c r="F1360" s="75" t="s">
        <v>16</v>
      </c>
      <c r="G1360" s="76">
        <v>1576</v>
      </c>
      <c r="H1360" s="77">
        <v>136</v>
      </c>
      <c r="I1360" s="75" t="s">
        <v>1680</v>
      </c>
    </row>
    <row r="1361" spans="1:9" ht="12.6" customHeight="1" x14ac:dyDescent="0.25">
      <c r="A1361" s="71">
        <v>1317</v>
      </c>
      <c r="B1361" s="72" t="s">
        <v>1772</v>
      </c>
      <c r="C1361" s="75" t="s">
        <v>1408</v>
      </c>
      <c r="D1361" s="74">
        <v>41.18</v>
      </c>
      <c r="E1361" s="72" t="s">
        <v>565</v>
      </c>
      <c r="F1361" s="75" t="s">
        <v>16</v>
      </c>
      <c r="G1361" s="76">
        <v>408</v>
      </c>
      <c r="H1361" s="77">
        <v>176</v>
      </c>
      <c r="I1361" s="75" t="s">
        <v>1680</v>
      </c>
    </row>
    <row r="1362" spans="1:9" ht="12.6" customHeight="1" x14ac:dyDescent="0.25">
      <c r="A1362" s="71">
        <v>1318</v>
      </c>
      <c r="B1362" s="72" t="s">
        <v>1772</v>
      </c>
      <c r="C1362" s="75" t="s">
        <v>1408</v>
      </c>
      <c r="D1362" s="74">
        <v>41.19</v>
      </c>
      <c r="E1362" s="72" t="s">
        <v>566</v>
      </c>
      <c r="F1362" s="75" t="s">
        <v>16</v>
      </c>
      <c r="G1362" s="76">
        <v>463</v>
      </c>
      <c r="H1362" s="77">
        <v>220</v>
      </c>
      <c r="I1362" s="75" t="s">
        <v>1680</v>
      </c>
    </row>
    <row r="1363" spans="1:9" ht="12.6" customHeight="1" x14ac:dyDescent="0.25">
      <c r="A1363" s="71">
        <v>1319</v>
      </c>
      <c r="B1363" s="72" t="s">
        <v>1772</v>
      </c>
      <c r="C1363" s="75" t="s">
        <v>1408</v>
      </c>
      <c r="D1363" s="74">
        <v>41.2</v>
      </c>
      <c r="E1363" s="78" t="s">
        <v>2781</v>
      </c>
      <c r="F1363" s="75" t="s">
        <v>16</v>
      </c>
      <c r="G1363" s="76">
        <v>477</v>
      </c>
      <c r="H1363" s="77">
        <v>195</v>
      </c>
      <c r="I1363" s="75" t="s">
        <v>1680</v>
      </c>
    </row>
    <row r="1364" spans="1:9" ht="12.6" customHeight="1" x14ac:dyDescent="0.25">
      <c r="A1364" s="71">
        <v>1320</v>
      </c>
      <c r="B1364" s="72" t="s">
        <v>1772</v>
      </c>
      <c r="C1364" s="75" t="s">
        <v>1408</v>
      </c>
      <c r="D1364" s="74">
        <v>41.21</v>
      </c>
      <c r="E1364" s="72" t="s">
        <v>567</v>
      </c>
      <c r="F1364" s="75" t="s">
        <v>16</v>
      </c>
      <c r="G1364" s="76">
        <v>554</v>
      </c>
      <c r="H1364" s="77">
        <v>212</v>
      </c>
      <c r="I1364" s="75" t="s">
        <v>1680</v>
      </c>
    </row>
    <row r="1365" spans="1:9" ht="12.6" customHeight="1" x14ac:dyDescent="0.25">
      <c r="A1365" s="71">
        <v>1321</v>
      </c>
      <c r="B1365" s="72" t="s">
        <v>1772</v>
      </c>
      <c r="C1365" s="75" t="s">
        <v>1408</v>
      </c>
      <c r="D1365" s="74">
        <v>41.22</v>
      </c>
      <c r="E1365" s="72" t="s">
        <v>568</v>
      </c>
      <c r="F1365" s="75" t="s">
        <v>16</v>
      </c>
      <c r="G1365" s="76">
        <v>630</v>
      </c>
      <c r="H1365" s="77">
        <v>227</v>
      </c>
      <c r="I1365" s="75" t="s">
        <v>1680</v>
      </c>
    </row>
    <row r="1366" spans="1:9" ht="12.6" customHeight="1" x14ac:dyDescent="0.25">
      <c r="A1366" s="71">
        <v>1322</v>
      </c>
      <c r="B1366" s="72" t="s">
        <v>1772</v>
      </c>
      <c r="C1366" s="75" t="s">
        <v>1408</v>
      </c>
      <c r="D1366" s="74">
        <v>41.23</v>
      </c>
      <c r="E1366" s="72" t="s">
        <v>569</v>
      </c>
      <c r="F1366" s="75" t="s">
        <v>16</v>
      </c>
      <c r="G1366" s="76">
        <v>770</v>
      </c>
      <c r="H1366" s="77">
        <v>235</v>
      </c>
      <c r="I1366" s="75" t="s">
        <v>1680</v>
      </c>
    </row>
    <row r="1367" spans="1:9" ht="12.6" customHeight="1" x14ac:dyDescent="0.25">
      <c r="A1367" s="71">
        <v>1323</v>
      </c>
      <c r="B1367" s="72" t="s">
        <v>1772</v>
      </c>
      <c r="C1367" s="75" t="s">
        <v>1408</v>
      </c>
      <c r="D1367" s="74">
        <v>41.24</v>
      </c>
      <c r="E1367" s="72" t="s">
        <v>570</v>
      </c>
      <c r="F1367" s="75" t="s">
        <v>16</v>
      </c>
      <c r="G1367" s="76">
        <v>1070</v>
      </c>
      <c r="H1367" s="77">
        <v>238</v>
      </c>
      <c r="I1367" s="75" t="s">
        <v>1680</v>
      </c>
    </row>
    <row r="1368" spans="1:9" ht="12.6" customHeight="1" x14ac:dyDescent="0.25">
      <c r="A1368" s="71">
        <v>1324</v>
      </c>
      <c r="B1368" s="72" t="s">
        <v>1772</v>
      </c>
      <c r="C1368" s="75" t="s">
        <v>1408</v>
      </c>
      <c r="D1368" s="74">
        <v>41.25</v>
      </c>
      <c r="E1368" s="72" t="s">
        <v>571</v>
      </c>
      <c r="F1368" s="75" t="s">
        <v>16</v>
      </c>
      <c r="G1368" s="76">
        <v>1350</v>
      </c>
      <c r="H1368" s="77">
        <v>262</v>
      </c>
      <c r="I1368" s="75" t="s">
        <v>1680</v>
      </c>
    </row>
    <row r="1369" spans="1:9" ht="12.6" customHeight="1" x14ac:dyDescent="0.25">
      <c r="A1369" s="71">
        <v>1325</v>
      </c>
      <c r="B1369" s="78" t="s">
        <v>2771</v>
      </c>
      <c r="C1369" s="75" t="s">
        <v>1409</v>
      </c>
      <c r="D1369" s="74">
        <v>41.26</v>
      </c>
      <c r="E1369" s="78" t="s">
        <v>2782</v>
      </c>
      <c r="F1369" s="75" t="s">
        <v>3</v>
      </c>
      <c r="G1369" s="76">
        <v>3396</v>
      </c>
      <c r="H1369" s="77">
        <v>369</v>
      </c>
      <c r="I1369" s="75" t="s">
        <v>1683</v>
      </c>
    </row>
    <row r="1370" spans="1:9" ht="12.6" customHeight="1" x14ac:dyDescent="0.25">
      <c r="A1370" s="71">
        <v>1326</v>
      </c>
      <c r="B1370" s="72" t="s">
        <v>1773</v>
      </c>
      <c r="C1370" s="75" t="s">
        <v>1409</v>
      </c>
      <c r="D1370" s="74">
        <v>41.27</v>
      </c>
      <c r="E1370" s="78" t="s">
        <v>2783</v>
      </c>
      <c r="F1370" s="75" t="s">
        <v>3</v>
      </c>
      <c r="G1370" s="76">
        <v>4557</v>
      </c>
      <c r="H1370" s="77">
        <v>369</v>
      </c>
      <c r="I1370" s="75" t="s">
        <v>1683</v>
      </c>
    </row>
    <row r="1371" spans="1:9" ht="12.6" customHeight="1" x14ac:dyDescent="0.25">
      <c r="A1371" s="71">
        <v>1327</v>
      </c>
      <c r="B1371" s="78" t="s">
        <v>2771</v>
      </c>
      <c r="C1371" s="75" t="s">
        <v>1409</v>
      </c>
      <c r="D1371" s="74">
        <v>41.28</v>
      </c>
      <c r="E1371" s="78" t="s">
        <v>2784</v>
      </c>
      <c r="F1371" s="75" t="s">
        <v>3</v>
      </c>
      <c r="G1371" s="76">
        <v>6373</v>
      </c>
      <c r="H1371" s="77">
        <v>369</v>
      </c>
      <c r="I1371" s="75" t="s">
        <v>1683</v>
      </c>
    </row>
    <row r="1372" spans="1:9" ht="12.6" customHeight="1" x14ac:dyDescent="0.25">
      <c r="A1372" s="71">
        <v>1328</v>
      </c>
      <c r="B1372" s="72" t="s">
        <v>1773</v>
      </c>
      <c r="C1372" s="75" t="s">
        <v>1409</v>
      </c>
      <c r="D1372" s="74">
        <v>41.29</v>
      </c>
      <c r="E1372" s="72" t="s">
        <v>572</v>
      </c>
      <c r="F1372" s="75" t="s">
        <v>3</v>
      </c>
      <c r="G1372" s="76">
        <v>10804</v>
      </c>
      <c r="H1372" s="77">
        <v>1107</v>
      </c>
      <c r="I1372" s="75" t="s">
        <v>1683</v>
      </c>
    </row>
    <row r="1373" spans="1:9" ht="12.6" customHeight="1" x14ac:dyDescent="0.25">
      <c r="A1373" s="71">
        <v>1329</v>
      </c>
      <c r="B1373" s="72" t="s">
        <v>1773</v>
      </c>
      <c r="C1373" s="75" t="s">
        <v>1409</v>
      </c>
      <c r="D1373" s="74">
        <v>41.3</v>
      </c>
      <c r="E1373" s="72" t="s">
        <v>573</v>
      </c>
      <c r="F1373" s="75" t="s">
        <v>3</v>
      </c>
      <c r="G1373" s="76">
        <v>13954</v>
      </c>
      <c r="H1373" s="77">
        <v>1107</v>
      </c>
      <c r="I1373" s="75" t="s">
        <v>1683</v>
      </c>
    </row>
    <row r="1374" spans="1:9" ht="12.6" customHeight="1" x14ac:dyDescent="0.25">
      <c r="A1374" s="71">
        <v>1330</v>
      </c>
      <c r="B1374" s="78" t="s">
        <v>2771</v>
      </c>
      <c r="C1374" s="75" t="s">
        <v>1409</v>
      </c>
      <c r="D1374" s="74">
        <v>41.31</v>
      </c>
      <c r="E1374" s="72" t="s">
        <v>574</v>
      </c>
      <c r="F1374" s="75" t="s">
        <v>3</v>
      </c>
      <c r="G1374" s="76">
        <v>23434</v>
      </c>
      <c r="H1374" s="77">
        <v>1476</v>
      </c>
      <c r="I1374" s="75" t="s">
        <v>1683</v>
      </c>
    </row>
    <row r="1375" spans="1:9" ht="12.6" customHeight="1" x14ac:dyDescent="0.25">
      <c r="A1375" s="71">
        <v>1331</v>
      </c>
      <c r="B1375" s="72" t="s">
        <v>1772</v>
      </c>
      <c r="C1375" s="75" t="s">
        <v>1409</v>
      </c>
      <c r="D1375" s="74">
        <v>41.32</v>
      </c>
      <c r="E1375" s="72" t="s">
        <v>575</v>
      </c>
      <c r="F1375" s="75" t="s">
        <v>3</v>
      </c>
      <c r="G1375" s="76">
        <v>32922</v>
      </c>
      <c r="H1375" s="77">
        <v>1476</v>
      </c>
      <c r="I1375" s="75" t="s">
        <v>1683</v>
      </c>
    </row>
    <row r="1376" spans="1:9" ht="12.6" customHeight="1" x14ac:dyDescent="0.25">
      <c r="A1376" s="71">
        <v>1332</v>
      </c>
      <c r="B1376" s="72" t="s">
        <v>1773</v>
      </c>
      <c r="C1376" s="75" t="s">
        <v>1410</v>
      </c>
      <c r="D1376" s="74">
        <v>41.4</v>
      </c>
      <c r="E1376" s="72" t="s">
        <v>576</v>
      </c>
      <c r="F1376" s="75" t="s">
        <v>3</v>
      </c>
      <c r="G1376" s="76">
        <v>637</v>
      </c>
      <c r="H1376" s="77">
        <v>99</v>
      </c>
      <c r="I1376" s="75" t="s">
        <v>1684</v>
      </c>
    </row>
    <row r="1377" spans="1:9" ht="12.6" customHeight="1" x14ac:dyDescent="0.25">
      <c r="A1377" s="71">
        <v>1333</v>
      </c>
      <c r="B1377" s="78" t="s">
        <v>2771</v>
      </c>
      <c r="C1377" s="75" t="s">
        <v>1410</v>
      </c>
      <c r="D1377" s="74">
        <v>41.41</v>
      </c>
      <c r="E1377" s="72" t="s">
        <v>577</v>
      </c>
      <c r="F1377" s="75" t="s">
        <v>3</v>
      </c>
      <c r="G1377" s="76">
        <v>919</v>
      </c>
      <c r="H1377" s="77">
        <v>99</v>
      </c>
      <c r="I1377" s="75" t="s">
        <v>1684</v>
      </c>
    </row>
    <row r="1378" spans="1:9" ht="12.6" customHeight="1" x14ac:dyDescent="0.25">
      <c r="A1378" s="71">
        <v>1334</v>
      </c>
      <c r="B1378" s="72" t="s">
        <v>1773</v>
      </c>
      <c r="C1378" s="75" t="s">
        <v>1410</v>
      </c>
      <c r="D1378" s="74">
        <v>41.42</v>
      </c>
      <c r="E1378" s="72" t="s">
        <v>578</v>
      </c>
      <c r="F1378" s="75" t="s">
        <v>3</v>
      </c>
      <c r="G1378" s="76">
        <v>1292</v>
      </c>
      <c r="H1378" s="77">
        <v>99</v>
      </c>
      <c r="I1378" s="75" t="s">
        <v>1684</v>
      </c>
    </row>
    <row r="1379" spans="1:9" ht="12.6" customHeight="1" x14ac:dyDescent="0.25">
      <c r="A1379" s="71">
        <v>1335</v>
      </c>
      <c r="B1379" s="78" t="s">
        <v>2771</v>
      </c>
      <c r="C1379" s="75" t="s">
        <v>1411</v>
      </c>
      <c r="D1379" s="74">
        <v>41.43</v>
      </c>
      <c r="E1379" s="72" t="s">
        <v>579</v>
      </c>
      <c r="F1379" s="75" t="s">
        <v>3</v>
      </c>
      <c r="G1379" s="76">
        <v>468</v>
      </c>
      <c r="H1379" s="77">
        <v>99</v>
      </c>
      <c r="I1379" s="75" t="s">
        <v>1685</v>
      </c>
    </row>
    <row r="1380" spans="1:9" ht="12.6" customHeight="1" x14ac:dyDescent="0.25">
      <c r="A1380" s="71">
        <v>1336</v>
      </c>
      <c r="B1380" s="72" t="s">
        <v>1773</v>
      </c>
      <c r="C1380" s="75" t="s">
        <v>1411</v>
      </c>
      <c r="D1380" s="74">
        <v>41.44</v>
      </c>
      <c r="E1380" s="72" t="s">
        <v>580</v>
      </c>
      <c r="F1380" s="75" t="s">
        <v>3</v>
      </c>
      <c r="G1380" s="76">
        <v>605</v>
      </c>
      <c r="H1380" s="77">
        <v>99</v>
      </c>
      <c r="I1380" s="75" t="s">
        <v>1685</v>
      </c>
    </row>
    <row r="1381" spans="1:9" ht="12.6" customHeight="1" x14ac:dyDescent="0.25">
      <c r="A1381" s="71">
        <v>1337</v>
      </c>
      <c r="B1381" s="78" t="s">
        <v>2771</v>
      </c>
      <c r="C1381" s="75" t="s">
        <v>1411</v>
      </c>
      <c r="D1381" s="74">
        <v>41.45</v>
      </c>
      <c r="E1381" s="72" t="s">
        <v>581</v>
      </c>
      <c r="F1381" s="75" t="s">
        <v>3</v>
      </c>
      <c r="G1381" s="76">
        <v>785</v>
      </c>
      <c r="H1381" s="77">
        <v>99</v>
      </c>
      <c r="I1381" s="75" t="s">
        <v>1685</v>
      </c>
    </row>
    <row r="1382" spans="1:9" ht="12.6" customHeight="1" x14ac:dyDescent="0.25">
      <c r="A1382" s="71">
        <v>1338</v>
      </c>
      <c r="B1382" s="78" t="s">
        <v>2771</v>
      </c>
      <c r="C1382" s="75" t="s">
        <v>1411</v>
      </c>
      <c r="D1382" s="74">
        <v>41.46</v>
      </c>
      <c r="E1382" s="72" t="s">
        <v>582</v>
      </c>
      <c r="F1382" s="75" t="s">
        <v>3</v>
      </c>
      <c r="G1382" s="76">
        <v>877</v>
      </c>
      <c r="H1382" s="77">
        <v>111</v>
      </c>
      <c r="I1382" s="75" t="s">
        <v>1685</v>
      </c>
    </row>
    <row r="1383" spans="1:9" ht="12.6" customHeight="1" x14ac:dyDescent="0.25">
      <c r="A1383" s="71">
        <v>1339</v>
      </c>
      <c r="B1383" s="78" t="s">
        <v>2771</v>
      </c>
      <c r="C1383" s="75" t="s">
        <v>1411</v>
      </c>
      <c r="D1383" s="74">
        <v>41.47</v>
      </c>
      <c r="E1383" s="72" t="s">
        <v>583</v>
      </c>
      <c r="F1383" s="75" t="s">
        <v>3</v>
      </c>
      <c r="G1383" s="76">
        <v>1059</v>
      </c>
      <c r="H1383" s="77">
        <v>111</v>
      </c>
      <c r="I1383" s="75" t="s">
        <v>1685</v>
      </c>
    </row>
    <row r="1384" spans="1:9" ht="12.6" customHeight="1" x14ac:dyDescent="0.25">
      <c r="A1384" s="71">
        <v>1340</v>
      </c>
      <c r="B1384" s="72" t="s">
        <v>1773</v>
      </c>
      <c r="C1384" s="75" t="s">
        <v>1411</v>
      </c>
      <c r="D1384" s="74">
        <v>41.48</v>
      </c>
      <c r="E1384" s="72" t="s">
        <v>584</v>
      </c>
      <c r="F1384" s="75" t="s">
        <v>3</v>
      </c>
      <c r="G1384" s="76">
        <v>1798</v>
      </c>
      <c r="H1384" s="77">
        <v>133</v>
      </c>
      <c r="I1384" s="75" t="s">
        <v>1685</v>
      </c>
    </row>
    <row r="1385" spans="1:9" ht="12.6" customHeight="1" x14ac:dyDescent="0.25">
      <c r="A1385" s="71">
        <v>1341</v>
      </c>
      <c r="B1385" s="78" t="s">
        <v>2771</v>
      </c>
      <c r="C1385" s="75" t="s">
        <v>1411</v>
      </c>
      <c r="D1385" s="74">
        <v>41.49</v>
      </c>
      <c r="E1385" s="72" t="s">
        <v>585</v>
      </c>
      <c r="F1385" s="75" t="s">
        <v>3</v>
      </c>
      <c r="G1385" s="76">
        <v>2478</v>
      </c>
      <c r="H1385" s="77">
        <v>133</v>
      </c>
      <c r="I1385" s="75" t="s">
        <v>1685</v>
      </c>
    </row>
    <row r="1386" spans="1:9" ht="12.6" customHeight="1" x14ac:dyDescent="0.25">
      <c r="A1386" s="71">
        <v>1342</v>
      </c>
      <c r="B1386" s="72" t="s">
        <v>1773</v>
      </c>
      <c r="C1386" s="75" t="s">
        <v>1411</v>
      </c>
      <c r="D1386" s="74">
        <v>41.5</v>
      </c>
      <c r="E1386" s="72" t="s">
        <v>586</v>
      </c>
      <c r="F1386" s="75" t="s">
        <v>3</v>
      </c>
      <c r="G1386" s="76">
        <v>4110</v>
      </c>
      <c r="H1386" s="77">
        <v>133</v>
      </c>
      <c r="I1386" s="75" t="s">
        <v>1685</v>
      </c>
    </row>
    <row r="1387" spans="1:9" ht="12.6" customHeight="1" x14ac:dyDescent="0.25">
      <c r="A1387" s="71">
        <v>1343</v>
      </c>
      <c r="B1387" s="72" t="s">
        <v>1773</v>
      </c>
      <c r="C1387" s="75" t="s">
        <v>1412</v>
      </c>
      <c r="D1387" s="74">
        <v>41.51</v>
      </c>
      <c r="E1387" s="72" t="s">
        <v>587</v>
      </c>
      <c r="F1387" s="75" t="s">
        <v>3</v>
      </c>
      <c r="G1387" s="76">
        <v>476</v>
      </c>
      <c r="H1387" s="77">
        <v>99</v>
      </c>
      <c r="I1387" s="79" t="s">
        <v>2785</v>
      </c>
    </row>
    <row r="1388" spans="1:9" ht="12.6" customHeight="1" x14ac:dyDescent="0.25">
      <c r="A1388" s="71">
        <v>1344</v>
      </c>
      <c r="B1388" s="78" t="s">
        <v>2771</v>
      </c>
      <c r="C1388" s="75" t="s">
        <v>1413</v>
      </c>
      <c r="D1388" s="74">
        <v>41.52</v>
      </c>
      <c r="E1388" s="72" t="s">
        <v>588</v>
      </c>
      <c r="F1388" s="75" t="s">
        <v>3</v>
      </c>
      <c r="G1388" s="76">
        <v>422</v>
      </c>
      <c r="H1388" s="77">
        <v>15</v>
      </c>
      <c r="I1388" s="75" t="s">
        <v>1686</v>
      </c>
    </row>
    <row r="1389" spans="1:9" ht="12.6" customHeight="1" x14ac:dyDescent="0.25">
      <c r="A1389" s="71">
        <v>1345</v>
      </c>
      <c r="B1389" s="72" t="s">
        <v>1772</v>
      </c>
      <c r="C1389" s="75" t="s">
        <v>1413</v>
      </c>
      <c r="D1389" s="74">
        <v>41.53</v>
      </c>
      <c r="E1389" s="72" t="s">
        <v>589</v>
      </c>
      <c r="F1389" s="75" t="s">
        <v>3</v>
      </c>
      <c r="G1389" s="76">
        <v>492</v>
      </c>
      <c r="H1389" s="77">
        <v>148</v>
      </c>
      <c r="I1389" s="79" t="s">
        <v>2786</v>
      </c>
    </row>
    <row r="1390" spans="1:9" ht="12.6" customHeight="1" x14ac:dyDescent="0.25">
      <c r="A1390" s="71">
        <v>1346</v>
      </c>
      <c r="B1390" s="72" t="s">
        <v>1773</v>
      </c>
      <c r="C1390" s="75" t="s">
        <v>1414</v>
      </c>
      <c r="D1390" s="74">
        <v>41.54</v>
      </c>
      <c r="E1390" s="72" t="s">
        <v>590</v>
      </c>
      <c r="F1390" s="75" t="s">
        <v>3</v>
      </c>
      <c r="G1390" s="76">
        <v>418</v>
      </c>
      <c r="H1390" s="77">
        <v>148</v>
      </c>
      <c r="I1390" s="75" t="s">
        <v>1640</v>
      </c>
    </row>
    <row r="1391" spans="1:9" ht="12.6" customHeight="1" x14ac:dyDescent="0.25">
      <c r="A1391" s="71">
        <v>1347</v>
      </c>
      <c r="B1391" s="78" t="s">
        <v>2772</v>
      </c>
      <c r="C1391" s="75" t="s">
        <v>1414</v>
      </c>
      <c r="D1391" s="74">
        <v>41.55</v>
      </c>
      <c r="E1391" s="72" t="s">
        <v>591</v>
      </c>
      <c r="F1391" s="75" t="s">
        <v>3</v>
      </c>
      <c r="G1391" s="76">
        <v>429</v>
      </c>
      <c r="H1391" s="77">
        <v>148</v>
      </c>
      <c r="I1391" s="79" t="s">
        <v>2787</v>
      </c>
    </row>
    <row r="1392" spans="1:9" ht="12.6" customHeight="1" x14ac:dyDescent="0.25">
      <c r="A1392" s="71">
        <v>1348</v>
      </c>
      <c r="B1392" s="72" t="s">
        <v>1772</v>
      </c>
      <c r="C1392" s="75" t="s">
        <v>1415</v>
      </c>
      <c r="D1392" s="74">
        <v>41.56</v>
      </c>
      <c r="E1392" s="78" t="s">
        <v>2788</v>
      </c>
      <c r="F1392" s="75" t="s">
        <v>16</v>
      </c>
      <c r="G1392" s="76">
        <v>1151</v>
      </c>
      <c r="H1392" s="77">
        <v>635</v>
      </c>
      <c r="I1392" s="75" t="s">
        <v>1687</v>
      </c>
    </row>
    <row r="1393" spans="1:9" ht="12.6" customHeight="1" x14ac:dyDescent="0.25">
      <c r="A1393" s="71">
        <v>1349</v>
      </c>
      <c r="B1393" s="72" t="s">
        <v>1772</v>
      </c>
      <c r="C1393" s="75" t="s">
        <v>1416</v>
      </c>
      <c r="D1393" s="74">
        <v>41.57</v>
      </c>
      <c r="E1393" s="78" t="s">
        <v>2789</v>
      </c>
      <c r="F1393" s="75" t="s">
        <v>3</v>
      </c>
      <c r="G1393" s="76">
        <v>8410</v>
      </c>
      <c r="H1393" s="77">
        <v>1144</v>
      </c>
      <c r="I1393" s="75" t="s">
        <v>1688</v>
      </c>
    </row>
    <row r="1394" spans="1:9" ht="12.6" customHeight="1" x14ac:dyDescent="0.25">
      <c r="A1394" s="71">
        <v>1350</v>
      </c>
      <c r="B1394" s="72" t="s">
        <v>1772</v>
      </c>
      <c r="C1394" s="75" t="s">
        <v>1416</v>
      </c>
      <c r="D1394" s="74">
        <v>41.58</v>
      </c>
      <c r="E1394" s="78" t="s">
        <v>2790</v>
      </c>
      <c r="F1394" s="75" t="s">
        <v>3</v>
      </c>
      <c r="G1394" s="76">
        <v>3986</v>
      </c>
      <c r="H1394" s="77">
        <v>1088</v>
      </c>
      <c r="I1394" s="75" t="s">
        <v>1688</v>
      </c>
    </row>
    <row r="1395" spans="1:9" ht="12.6" customHeight="1" x14ac:dyDescent="0.25">
      <c r="A1395" s="71">
        <v>1351</v>
      </c>
      <c r="B1395" s="72" t="s">
        <v>1772</v>
      </c>
      <c r="C1395" s="75" t="s">
        <v>1416</v>
      </c>
      <c r="D1395" s="74">
        <v>41.59</v>
      </c>
      <c r="E1395" s="78" t="s">
        <v>2791</v>
      </c>
      <c r="F1395" s="75" t="s">
        <v>3</v>
      </c>
      <c r="G1395" s="76">
        <v>9507</v>
      </c>
      <c r="H1395" s="77">
        <v>1531</v>
      </c>
      <c r="I1395" s="75" t="s">
        <v>1688</v>
      </c>
    </row>
    <row r="1396" spans="1:9" ht="12.6" customHeight="1" x14ac:dyDescent="0.25">
      <c r="A1396" s="71">
        <v>1352</v>
      </c>
      <c r="B1396" s="72" t="s">
        <v>1772</v>
      </c>
      <c r="C1396" s="75" t="s">
        <v>1417</v>
      </c>
      <c r="D1396" s="74">
        <v>41.6</v>
      </c>
      <c r="E1396" s="72" t="s">
        <v>592</v>
      </c>
      <c r="F1396" s="75" t="s">
        <v>3</v>
      </c>
      <c r="G1396" s="76">
        <v>4448</v>
      </c>
      <c r="H1396" s="77">
        <v>1088</v>
      </c>
      <c r="I1396" s="75" t="s">
        <v>1689</v>
      </c>
    </row>
    <row r="1397" spans="1:9" ht="12.6" customHeight="1" x14ac:dyDescent="0.25">
      <c r="A1397" s="71">
        <v>1353</v>
      </c>
      <c r="B1397" s="72" t="s">
        <v>1772</v>
      </c>
      <c r="C1397" s="75" t="s">
        <v>1418</v>
      </c>
      <c r="D1397" s="74">
        <v>41.61</v>
      </c>
      <c r="E1397" s="78" t="s">
        <v>2792</v>
      </c>
      <c r="F1397" s="75" t="s">
        <v>3</v>
      </c>
      <c r="G1397" s="76">
        <v>4661</v>
      </c>
      <c r="H1397" s="77">
        <v>1088</v>
      </c>
      <c r="I1397" s="75" t="s">
        <v>1690</v>
      </c>
    </row>
    <row r="1398" spans="1:9" ht="12.6" customHeight="1" x14ac:dyDescent="0.25">
      <c r="A1398" s="71">
        <v>1354</v>
      </c>
      <c r="B1398" s="72" t="s">
        <v>1773</v>
      </c>
      <c r="C1398" s="75" t="s">
        <v>1419</v>
      </c>
      <c r="D1398" s="74">
        <v>41.62</v>
      </c>
      <c r="E1398" s="72" t="s">
        <v>593</v>
      </c>
      <c r="F1398" s="75" t="s">
        <v>16</v>
      </c>
      <c r="G1398" s="76">
        <v>413</v>
      </c>
      <c r="H1398" s="77">
        <v>67</v>
      </c>
      <c r="I1398" s="75" t="s">
        <v>1691</v>
      </c>
    </row>
    <row r="1399" spans="1:9" ht="12.6" customHeight="1" x14ac:dyDescent="0.25">
      <c r="A1399" s="71">
        <v>1355</v>
      </c>
      <c r="B1399" s="72" t="s">
        <v>1772</v>
      </c>
      <c r="C1399" s="75" t="s">
        <v>1420</v>
      </c>
      <c r="D1399" s="74">
        <v>41.63</v>
      </c>
      <c r="E1399" s="78" t="s">
        <v>2793</v>
      </c>
      <c r="F1399" s="75" t="s">
        <v>3</v>
      </c>
      <c r="G1399" s="76">
        <v>5318</v>
      </c>
      <c r="H1399" s="77">
        <v>1826</v>
      </c>
      <c r="I1399" s="75" t="s">
        <v>1692</v>
      </c>
    </row>
    <row r="1400" spans="1:9" ht="12.6" customHeight="1" x14ac:dyDescent="0.25">
      <c r="A1400" s="71">
        <v>1356</v>
      </c>
      <c r="B1400" s="72" t="s">
        <v>1772</v>
      </c>
      <c r="C1400" s="75" t="s">
        <v>1420</v>
      </c>
      <c r="D1400" s="74">
        <v>41.64</v>
      </c>
      <c r="E1400" s="78" t="s">
        <v>2794</v>
      </c>
      <c r="F1400" s="75" t="s">
        <v>3</v>
      </c>
      <c r="G1400" s="76">
        <v>5342</v>
      </c>
      <c r="H1400" s="77">
        <v>1826</v>
      </c>
      <c r="I1400" s="75" t="s">
        <v>1692</v>
      </c>
    </row>
    <row r="1401" spans="1:9" ht="12.6" customHeight="1" x14ac:dyDescent="0.25">
      <c r="A1401" s="71">
        <v>1357</v>
      </c>
      <c r="B1401" s="72" t="s">
        <v>1772</v>
      </c>
      <c r="C1401" s="75" t="s">
        <v>1420</v>
      </c>
      <c r="D1401" s="74">
        <v>41.65</v>
      </c>
      <c r="E1401" s="72" t="s">
        <v>594</v>
      </c>
      <c r="F1401" s="75" t="s">
        <v>3</v>
      </c>
      <c r="G1401" s="76">
        <v>6483</v>
      </c>
      <c r="H1401" s="77">
        <v>1826</v>
      </c>
      <c r="I1401" s="75" t="s">
        <v>1692</v>
      </c>
    </row>
    <row r="1402" spans="1:9" ht="12.6" customHeight="1" x14ac:dyDescent="0.25">
      <c r="A1402" s="71">
        <v>1358</v>
      </c>
      <c r="B1402" s="72" t="s">
        <v>1772</v>
      </c>
      <c r="C1402" s="75" t="s">
        <v>1420</v>
      </c>
      <c r="D1402" s="74">
        <v>41.66</v>
      </c>
      <c r="E1402" s="78" t="s">
        <v>2795</v>
      </c>
      <c r="F1402" s="75" t="s">
        <v>3</v>
      </c>
      <c r="G1402" s="76">
        <v>5558</v>
      </c>
      <c r="H1402" s="77">
        <v>1826</v>
      </c>
      <c r="I1402" s="75" t="s">
        <v>1692</v>
      </c>
    </row>
    <row r="1403" spans="1:9" ht="12.6" customHeight="1" x14ac:dyDescent="0.25">
      <c r="A1403" s="71">
        <v>1359</v>
      </c>
      <c r="B1403" s="72" t="s">
        <v>1772</v>
      </c>
      <c r="C1403" s="75" t="s">
        <v>1420</v>
      </c>
      <c r="D1403" s="74">
        <v>41.67</v>
      </c>
      <c r="E1403" s="78" t="s">
        <v>2796</v>
      </c>
      <c r="F1403" s="75" t="s">
        <v>3</v>
      </c>
      <c r="G1403" s="76">
        <v>5161</v>
      </c>
      <c r="H1403" s="77">
        <v>1826</v>
      </c>
      <c r="I1403" s="75" t="s">
        <v>1692</v>
      </c>
    </row>
    <row r="1404" spans="1:9" ht="12.6" customHeight="1" x14ac:dyDescent="0.25">
      <c r="A1404" s="71">
        <v>1360</v>
      </c>
      <c r="B1404" s="72" t="s">
        <v>1772</v>
      </c>
      <c r="C1404" s="75" t="s">
        <v>1414</v>
      </c>
      <c r="D1404" s="74">
        <v>41.69</v>
      </c>
      <c r="E1404" s="78" t="s">
        <v>2797</v>
      </c>
      <c r="F1404" s="75" t="s">
        <v>3</v>
      </c>
      <c r="G1404" s="76">
        <v>6577</v>
      </c>
      <c r="H1404" s="77">
        <v>1732</v>
      </c>
      <c r="I1404" s="79" t="s">
        <v>2798</v>
      </c>
    </row>
    <row r="1405" spans="1:9" ht="12.6" customHeight="1" x14ac:dyDescent="0.25">
      <c r="A1405" s="71">
        <v>1361</v>
      </c>
      <c r="B1405" s="72" t="s">
        <v>1772</v>
      </c>
      <c r="C1405" s="75" t="s">
        <v>1414</v>
      </c>
      <c r="D1405" s="74">
        <v>41.7</v>
      </c>
      <c r="E1405" s="72" t="s">
        <v>595</v>
      </c>
      <c r="F1405" s="75" t="s">
        <v>3</v>
      </c>
      <c r="G1405" s="76">
        <v>7455</v>
      </c>
      <c r="H1405" s="77">
        <v>1732</v>
      </c>
      <c r="I1405" s="79" t="s">
        <v>2798</v>
      </c>
    </row>
    <row r="1406" spans="1:9" ht="12.6" customHeight="1" x14ac:dyDescent="0.25">
      <c r="A1406" s="71">
        <v>1362</v>
      </c>
      <c r="B1406" s="72" t="s">
        <v>1772</v>
      </c>
      <c r="C1406" s="75" t="s">
        <v>1414</v>
      </c>
      <c r="D1406" s="74">
        <v>41.72</v>
      </c>
      <c r="E1406" s="72" t="s">
        <v>596</v>
      </c>
      <c r="F1406" s="75" t="s">
        <v>3</v>
      </c>
      <c r="G1406" s="76">
        <v>4805</v>
      </c>
      <c r="H1406" s="77">
        <v>1384</v>
      </c>
      <c r="I1406" s="79" t="s">
        <v>2798</v>
      </c>
    </row>
    <row r="1407" spans="1:9" ht="12.6" customHeight="1" x14ac:dyDescent="0.25">
      <c r="A1407" s="71">
        <v>1363</v>
      </c>
      <c r="B1407" s="72" t="s">
        <v>1772</v>
      </c>
      <c r="C1407" s="75" t="s">
        <v>1420</v>
      </c>
      <c r="D1407" s="74">
        <v>41.74</v>
      </c>
      <c r="E1407" s="72" t="s">
        <v>597</v>
      </c>
      <c r="F1407" s="75" t="s">
        <v>3</v>
      </c>
      <c r="G1407" s="76">
        <v>5637</v>
      </c>
      <c r="H1407" s="77">
        <v>1476</v>
      </c>
      <c r="I1407" s="75" t="s">
        <v>1692</v>
      </c>
    </row>
    <row r="1408" spans="1:9" ht="12.6" customHeight="1" x14ac:dyDescent="0.25">
      <c r="A1408" s="71">
        <v>1364</v>
      </c>
      <c r="B1408" s="72" t="s">
        <v>1772</v>
      </c>
      <c r="C1408" s="75" t="s">
        <v>1421</v>
      </c>
      <c r="D1408" s="74">
        <v>41.75</v>
      </c>
      <c r="E1408" s="72" t="s">
        <v>598</v>
      </c>
      <c r="F1408" s="75" t="s">
        <v>3</v>
      </c>
      <c r="G1408" s="76">
        <v>5122</v>
      </c>
      <c r="H1408" s="77">
        <v>1732</v>
      </c>
      <c r="I1408" s="75" t="s">
        <v>1693</v>
      </c>
    </row>
    <row r="1409" spans="1:9" ht="12.6" customHeight="1" x14ac:dyDescent="0.25">
      <c r="A1409" s="71">
        <v>1365</v>
      </c>
      <c r="B1409" s="72" t="s">
        <v>1772</v>
      </c>
      <c r="C1409" s="75" t="s">
        <v>1421</v>
      </c>
      <c r="D1409" s="74">
        <v>41.76</v>
      </c>
      <c r="E1409" s="72" t="s">
        <v>599</v>
      </c>
      <c r="F1409" s="75" t="s">
        <v>3</v>
      </c>
      <c r="G1409" s="76">
        <v>3983</v>
      </c>
      <c r="H1409" s="77">
        <v>1732</v>
      </c>
      <c r="I1409" s="75" t="s">
        <v>1693</v>
      </c>
    </row>
    <row r="1410" spans="1:9" ht="12.6" customHeight="1" x14ac:dyDescent="0.25">
      <c r="A1410" s="71">
        <v>1366</v>
      </c>
      <c r="B1410" s="72" t="s">
        <v>1773</v>
      </c>
      <c r="C1410" s="75" t="s">
        <v>1414</v>
      </c>
      <c r="D1410" s="74">
        <v>41.77</v>
      </c>
      <c r="E1410" s="72" t="s">
        <v>600</v>
      </c>
      <c r="F1410" s="75" t="s">
        <v>3</v>
      </c>
      <c r="G1410" s="76">
        <v>2314</v>
      </c>
      <c r="H1410" s="77">
        <v>369</v>
      </c>
      <c r="I1410" s="75" t="s">
        <v>1496</v>
      </c>
    </row>
    <row r="1411" spans="1:9" ht="12.6" customHeight="1" x14ac:dyDescent="0.25">
      <c r="A1411" s="71">
        <v>1367</v>
      </c>
      <c r="B1411" s="72" t="s">
        <v>1772</v>
      </c>
      <c r="C1411" s="75" t="s">
        <v>1414</v>
      </c>
      <c r="D1411" s="74">
        <v>41.78</v>
      </c>
      <c r="E1411" s="72" t="s">
        <v>601</v>
      </c>
      <c r="F1411" s="75" t="s">
        <v>17</v>
      </c>
      <c r="G1411" s="76">
        <v>9675</v>
      </c>
      <c r="H1411" s="77">
        <v>1317</v>
      </c>
      <c r="I1411" s="75" t="s">
        <v>1496</v>
      </c>
    </row>
    <row r="1412" spans="1:9" ht="12.6" customHeight="1" x14ac:dyDescent="0.25">
      <c r="A1412" s="71">
        <v>1368</v>
      </c>
      <c r="B1412" s="72" t="s">
        <v>1773</v>
      </c>
      <c r="C1412" s="75" t="s">
        <v>1422</v>
      </c>
      <c r="D1412" s="74">
        <v>41.79</v>
      </c>
      <c r="E1412" s="72" t="s">
        <v>602</v>
      </c>
      <c r="F1412" s="75" t="s">
        <v>3</v>
      </c>
      <c r="G1412" s="76">
        <v>972</v>
      </c>
      <c r="H1412" s="77">
        <v>295</v>
      </c>
      <c r="I1412" s="75" t="s">
        <v>1694</v>
      </c>
    </row>
    <row r="1413" spans="1:9" ht="12.6" customHeight="1" x14ac:dyDescent="0.25">
      <c r="A1413" s="71">
        <v>1369</v>
      </c>
      <c r="B1413" s="72" t="s">
        <v>1773</v>
      </c>
      <c r="C1413" s="75" t="s">
        <v>1422</v>
      </c>
      <c r="D1413" s="74">
        <v>41.8</v>
      </c>
      <c r="E1413" s="72" t="s">
        <v>603</v>
      </c>
      <c r="F1413" s="75" t="s">
        <v>3</v>
      </c>
      <c r="G1413" s="76">
        <v>1104</v>
      </c>
      <c r="H1413" s="77">
        <v>295</v>
      </c>
      <c r="I1413" s="75" t="s">
        <v>1694</v>
      </c>
    </row>
    <row r="1414" spans="1:9" ht="12.6" customHeight="1" x14ac:dyDescent="0.25">
      <c r="A1414" s="71">
        <v>1370</v>
      </c>
      <c r="B1414" s="78" t="s">
        <v>2771</v>
      </c>
      <c r="C1414" s="75" t="s">
        <v>1423</v>
      </c>
      <c r="D1414" s="74">
        <v>42.01</v>
      </c>
      <c r="E1414" s="78" t="s">
        <v>2799</v>
      </c>
      <c r="F1414" s="75" t="s">
        <v>16</v>
      </c>
      <c r="G1414" s="76">
        <v>467</v>
      </c>
      <c r="H1414" s="77">
        <v>123</v>
      </c>
      <c r="I1414" s="75" t="s">
        <v>1695</v>
      </c>
    </row>
    <row r="1415" spans="1:9" ht="12.6" customHeight="1" x14ac:dyDescent="0.25">
      <c r="A1415" s="71">
        <v>1371</v>
      </c>
      <c r="B1415" s="72" t="s">
        <v>1772</v>
      </c>
      <c r="C1415" s="75" t="s">
        <v>1424</v>
      </c>
      <c r="D1415" s="74">
        <v>42.02</v>
      </c>
      <c r="E1415" s="78" t="s">
        <v>2800</v>
      </c>
      <c r="F1415" s="75" t="s">
        <v>3</v>
      </c>
      <c r="G1415" s="76">
        <v>1374</v>
      </c>
      <c r="H1415" s="77">
        <v>295</v>
      </c>
      <c r="I1415" s="75" t="s">
        <v>1696</v>
      </c>
    </row>
    <row r="1416" spans="1:9" ht="12.6" customHeight="1" x14ac:dyDescent="0.25">
      <c r="A1416" s="71">
        <v>1372</v>
      </c>
      <c r="B1416" s="78" t="s">
        <v>2771</v>
      </c>
      <c r="C1416" s="75" t="s">
        <v>1425</v>
      </c>
      <c r="D1416" s="74">
        <v>42.03</v>
      </c>
      <c r="E1416" s="78" t="s">
        <v>2801</v>
      </c>
      <c r="F1416" s="75" t="s">
        <v>16</v>
      </c>
      <c r="G1416" s="76">
        <v>323</v>
      </c>
      <c r="H1416" s="77">
        <v>146</v>
      </c>
      <c r="I1416" s="75" t="s">
        <v>1697</v>
      </c>
    </row>
    <row r="1417" spans="1:9" ht="12.6" customHeight="1" x14ac:dyDescent="0.25">
      <c r="A1417" s="71">
        <v>1373</v>
      </c>
      <c r="B1417" s="72" t="s">
        <v>1773</v>
      </c>
      <c r="C1417" s="75" t="s">
        <v>1425</v>
      </c>
      <c r="D1417" s="74">
        <v>42.04</v>
      </c>
      <c r="E1417" s="78" t="s">
        <v>2802</v>
      </c>
      <c r="F1417" s="75" t="s">
        <v>16</v>
      </c>
      <c r="G1417" s="76">
        <v>394</v>
      </c>
      <c r="H1417" s="77">
        <v>146</v>
      </c>
      <c r="I1417" s="75" t="s">
        <v>1697</v>
      </c>
    </row>
    <row r="1418" spans="1:9" ht="12.6" customHeight="1" x14ac:dyDescent="0.25">
      <c r="A1418" s="71">
        <v>1374</v>
      </c>
      <c r="B1418" s="72" t="s">
        <v>1772</v>
      </c>
      <c r="C1418" s="75" t="s">
        <v>1425</v>
      </c>
      <c r="D1418" s="74">
        <v>42.05</v>
      </c>
      <c r="E1418" s="72" t="s">
        <v>604</v>
      </c>
      <c r="F1418" s="75" t="s">
        <v>16</v>
      </c>
      <c r="G1418" s="76">
        <v>433</v>
      </c>
      <c r="H1418" s="77">
        <v>146</v>
      </c>
      <c r="I1418" s="75" t="s">
        <v>1697</v>
      </c>
    </row>
    <row r="1419" spans="1:9" ht="12.6" customHeight="1" x14ac:dyDescent="0.25">
      <c r="A1419" s="71">
        <v>1375</v>
      </c>
      <c r="B1419" s="72" t="s">
        <v>1772</v>
      </c>
      <c r="C1419" s="75" t="s">
        <v>1426</v>
      </c>
      <c r="D1419" s="74">
        <v>42.06</v>
      </c>
      <c r="E1419" s="78" t="s">
        <v>2803</v>
      </c>
      <c r="F1419" s="75" t="s">
        <v>16</v>
      </c>
      <c r="G1419" s="76">
        <v>488</v>
      </c>
      <c r="H1419" s="77">
        <v>244</v>
      </c>
      <c r="I1419" s="75" t="s">
        <v>1698</v>
      </c>
    </row>
    <row r="1420" spans="1:9" ht="12.6" customHeight="1" x14ac:dyDescent="0.25">
      <c r="A1420" s="71">
        <v>1376</v>
      </c>
      <c r="B1420" s="72" t="s">
        <v>1772</v>
      </c>
      <c r="C1420" s="75" t="s">
        <v>1426</v>
      </c>
      <c r="D1420" s="74">
        <v>42.07</v>
      </c>
      <c r="E1420" s="78" t="s">
        <v>2804</v>
      </c>
      <c r="F1420" s="75" t="s">
        <v>16</v>
      </c>
      <c r="G1420" s="76">
        <v>515</v>
      </c>
      <c r="H1420" s="77">
        <v>267</v>
      </c>
      <c r="I1420" s="75" t="s">
        <v>1698</v>
      </c>
    </row>
    <row r="1421" spans="1:9" ht="12.6" customHeight="1" x14ac:dyDescent="0.25">
      <c r="A1421" s="71">
        <v>1377</v>
      </c>
      <c r="B1421" s="72" t="s">
        <v>1772</v>
      </c>
      <c r="C1421" s="75" t="s">
        <v>1426</v>
      </c>
      <c r="D1421" s="74">
        <v>42.08</v>
      </c>
      <c r="E1421" s="78" t="s">
        <v>2805</v>
      </c>
      <c r="F1421" s="75" t="s">
        <v>16</v>
      </c>
      <c r="G1421" s="76">
        <v>544</v>
      </c>
      <c r="H1421" s="77">
        <v>267</v>
      </c>
      <c r="I1421" s="75" t="s">
        <v>1698</v>
      </c>
    </row>
    <row r="1422" spans="1:9" ht="12.6" customHeight="1" x14ac:dyDescent="0.25">
      <c r="A1422" s="71">
        <v>1378</v>
      </c>
      <c r="B1422" s="72" t="s">
        <v>1772</v>
      </c>
      <c r="C1422" s="75" t="s">
        <v>1426</v>
      </c>
      <c r="D1422" s="74">
        <v>42.09</v>
      </c>
      <c r="E1422" s="78" t="s">
        <v>2806</v>
      </c>
      <c r="F1422" s="75" t="s">
        <v>16</v>
      </c>
      <c r="G1422" s="76">
        <v>727</v>
      </c>
      <c r="H1422" s="77">
        <v>276</v>
      </c>
      <c r="I1422" s="75" t="s">
        <v>1698</v>
      </c>
    </row>
    <row r="1423" spans="1:9" ht="12.6" customHeight="1" x14ac:dyDescent="0.25">
      <c r="A1423" s="71">
        <v>1379</v>
      </c>
      <c r="B1423" s="72" t="s">
        <v>1772</v>
      </c>
      <c r="C1423" s="75" t="s">
        <v>1427</v>
      </c>
      <c r="D1423" s="74">
        <v>42.1</v>
      </c>
      <c r="E1423" s="78" t="s">
        <v>2807</v>
      </c>
      <c r="F1423" s="75" t="s">
        <v>3</v>
      </c>
      <c r="G1423" s="76">
        <v>12348</v>
      </c>
      <c r="H1423" s="77">
        <v>1546</v>
      </c>
      <c r="I1423" s="75" t="s">
        <v>1699</v>
      </c>
    </row>
    <row r="1424" spans="1:9" ht="12.6" customHeight="1" x14ac:dyDescent="0.25">
      <c r="A1424" s="71">
        <v>1380</v>
      </c>
      <c r="B1424" s="72" t="s">
        <v>1772</v>
      </c>
      <c r="C1424" s="75" t="s">
        <v>1427</v>
      </c>
      <c r="D1424" s="74">
        <v>42.11</v>
      </c>
      <c r="E1424" s="72" t="s">
        <v>605</v>
      </c>
      <c r="F1424" s="75" t="s">
        <v>3</v>
      </c>
      <c r="G1424" s="76">
        <v>13229</v>
      </c>
      <c r="H1424" s="77">
        <v>1764</v>
      </c>
      <c r="I1424" s="75" t="s">
        <v>1700</v>
      </c>
    </row>
    <row r="1425" spans="1:9" ht="12.6" customHeight="1" x14ac:dyDescent="0.25">
      <c r="A1425" s="71">
        <v>1381</v>
      </c>
      <c r="B1425" s="72" t="s">
        <v>1772</v>
      </c>
      <c r="C1425" s="75" t="s">
        <v>1427</v>
      </c>
      <c r="D1425" s="74">
        <v>42.12</v>
      </c>
      <c r="E1425" s="78" t="s">
        <v>2808</v>
      </c>
      <c r="F1425" s="75" t="s">
        <v>3</v>
      </c>
      <c r="G1425" s="76">
        <v>7818</v>
      </c>
      <c r="H1425" s="77">
        <v>1554</v>
      </c>
      <c r="I1425" s="75" t="s">
        <v>1699</v>
      </c>
    </row>
    <row r="1426" spans="1:9" ht="12.6" customHeight="1" x14ac:dyDescent="0.25">
      <c r="A1426" s="71">
        <v>1382</v>
      </c>
      <c r="B1426" s="72" t="s">
        <v>1772</v>
      </c>
      <c r="C1426" s="75" t="s">
        <v>1427</v>
      </c>
      <c r="D1426" s="74">
        <v>42.13</v>
      </c>
      <c r="E1426" s="78" t="s">
        <v>2809</v>
      </c>
      <c r="F1426" s="75" t="s">
        <v>3</v>
      </c>
      <c r="G1426" s="76">
        <v>9330</v>
      </c>
      <c r="H1426" s="77">
        <v>1779</v>
      </c>
      <c r="I1426" s="75" t="s">
        <v>1699</v>
      </c>
    </row>
    <row r="1427" spans="1:9" ht="12.6" customHeight="1" x14ac:dyDescent="0.25">
      <c r="A1427" s="71">
        <v>1383</v>
      </c>
      <c r="B1427" s="72" t="s">
        <v>1772</v>
      </c>
      <c r="C1427" s="75" t="s">
        <v>1428</v>
      </c>
      <c r="D1427" s="74">
        <v>42.14</v>
      </c>
      <c r="E1427" s="78" t="s">
        <v>2810</v>
      </c>
      <c r="F1427" s="75" t="s">
        <v>3</v>
      </c>
      <c r="G1427" s="76">
        <v>13815</v>
      </c>
      <c r="H1427" s="77">
        <v>1764</v>
      </c>
      <c r="I1427" s="75" t="s">
        <v>1701</v>
      </c>
    </row>
    <row r="1428" spans="1:9" ht="12.6" customHeight="1" x14ac:dyDescent="0.25">
      <c r="A1428" s="71">
        <v>1384</v>
      </c>
      <c r="B1428" s="72" t="s">
        <v>1772</v>
      </c>
      <c r="C1428" s="75" t="s">
        <v>1428</v>
      </c>
      <c r="D1428" s="74">
        <v>42.15</v>
      </c>
      <c r="E1428" s="72" t="s">
        <v>606</v>
      </c>
      <c r="F1428" s="75" t="s">
        <v>3</v>
      </c>
      <c r="G1428" s="76">
        <v>9810</v>
      </c>
      <c r="H1428" s="77">
        <v>1764</v>
      </c>
      <c r="I1428" s="75" t="s">
        <v>1701</v>
      </c>
    </row>
    <row r="1429" spans="1:9" ht="12.6" customHeight="1" x14ac:dyDescent="0.25">
      <c r="A1429" s="71">
        <v>1385</v>
      </c>
      <c r="B1429" s="72" t="s">
        <v>1772</v>
      </c>
      <c r="C1429" s="75" t="s">
        <v>1414</v>
      </c>
      <c r="D1429" s="74">
        <v>42.16</v>
      </c>
      <c r="E1429" s="78" t="s">
        <v>2811</v>
      </c>
      <c r="F1429" s="75" t="s">
        <v>3</v>
      </c>
      <c r="G1429" s="76">
        <v>7730</v>
      </c>
      <c r="H1429" s="77">
        <v>2436</v>
      </c>
      <c r="I1429" s="75" t="s">
        <v>1700</v>
      </c>
    </row>
    <row r="1430" spans="1:9" ht="12.6" customHeight="1" x14ac:dyDescent="0.25">
      <c r="A1430" s="71">
        <v>1386</v>
      </c>
      <c r="B1430" s="72" t="s">
        <v>1772</v>
      </c>
      <c r="C1430" s="75" t="s">
        <v>1414</v>
      </c>
      <c r="D1430" s="74">
        <v>42.17</v>
      </c>
      <c r="E1430" s="78" t="s">
        <v>2812</v>
      </c>
      <c r="F1430" s="75" t="s">
        <v>3</v>
      </c>
      <c r="G1430" s="76">
        <v>9388</v>
      </c>
      <c r="H1430" s="77">
        <v>2900</v>
      </c>
      <c r="I1430" s="75" t="s">
        <v>1700</v>
      </c>
    </row>
    <row r="1431" spans="1:9" ht="12.6" customHeight="1" x14ac:dyDescent="0.25">
      <c r="A1431" s="71">
        <v>1387</v>
      </c>
      <c r="B1431" s="78" t="s">
        <v>2771</v>
      </c>
      <c r="C1431" s="75" t="s">
        <v>1429</v>
      </c>
      <c r="D1431" s="74">
        <v>42.18</v>
      </c>
      <c r="E1431" s="72" t="s">
        <v>607</v>
      </c>
      <c r="F1431" s="75" t="s">
        <v>3</v>
      </c>
      <c r="G1431" s="76">
        <v>15690</v>
      </c>
      <c r="H1431" s="77">
        <v>3635</v>
      </c>
      <c r="I1431" s="75" t="s">
        <v>1702</v>
      </c>
    </row>
    <row r="1432" spans="1:9" ht="12.6" customHeight="1" x14ac:dyDescent="0.25">
      <c r="A1432" s="71">
        <v>1388</v>
      </c>
      <c r="B1432" s="78" t="s">
        <v>2772</v>
      </c>
      <c r="C1432" s="75" t="s">
        <v>1430</v>
      </c>
      <c r="D1432" s="74">
        <v>42.19</v>
      </c>
      <c r="E1432" s="72" t="s">
        <v>608</v>
      </c>
      <c r="F1432" s="75" t="s">
        <v>3</v>
      </c>
      <c r="G1432" s="76">
        <v>2683</v>
      </c>
      <c r="H1432" s="77">
        <v>1051</v>
      </c>
      <c r="I1432" s="75" t="s">
        <v>1703</v>
      </c>
    </row>
    <row r="1433" spans="1:9" ht="12.6" customHeight="1" x14ac:dyDescent="0.25">
      <c r="A1433" s="71">
        <v>1389</v>
      </c>
      <c r="B1433" s="78" t="s">
        <v>2771</v>
      </c>
      <c r="C1433" s="75" t="s">
        <v>1414</v>
      </c>
      <c r="D1433" s="74">
        <v>42.2</v>
      </c>
      <c r="E1433" s="72" t="s">
        <v>609</v>
      </c>
      <c r="F1433" s="75" t="s">
        <v>3</v>
      </c>
      <c r="G1433" s="76">
        <v>787</v>
      </c>
      <c r="H1433" s="77">
        <v>178</v>
      </c>
      <c r="I1433" s="79" t="s">
        <v>2331</v>
      </c>
    </row>
    <row r="1434" spans="1:9" ht="12.6" customHeight="1" x14ac:dyDescent="0.25">
      <c r="A1434" s="71">
        <v>1390</v>
      </c>
      <c r="B1434" s="72" t="s">
        <v>1772</v>
      </c>
      <c r="C1434" s="75" t="s">
        <v>1431</v>
      </c>
      <c r="D1434" s="74">
        <v>42.21</v>
      </c>
      <c r="E1434" s="72" t="s">
        <v>610</v>
      </c>
      <c r="F1434" s="75" t="s">
        <v>16</v>
      </c>
      <c r="G1434" s="76">
        <v>77</v>
      </c>
      <c r="H1434" s="77">
        <v>30</v>
      </c>
      <c r="I1434" s="75" t="s">
        <v>1496</v>
      </c>
    </row>
    <row r="1435" spans="1:9" ht="12.6" customHeight="1" x14ac:dyDescent="0.25">
      <c r="A1435" s="71">
        <v>1391</v>
      </c>
      <c r="B1435" s="72" t="s">
        <v>1772</v>
      </c>
      <c r="C1435" s="75" t="s">
        <v>1431</v>
      </c>
      <c r="D1435" s="74">
        <v>42.22</v>
      </c>
      <c r="E1435" s="72" t="s">
        <v>611</v>
      </c>
      <c r="F1435" s="75" t="s">
        <v>16</v>
      </c>
      <c r="G1435" s="76">
        <v>115</v>
      </c>
      <c r="H1435" s="77">
        <v>30</v>
      </c>
      <c r="I1435" s="75" t="s">
        <v>1496</v>
      </c>
    </row>
    <row r="1436" spans="1:9" ht="12.6" customHeight="1" x14ac:dyDescent="0.25">
      <c r="A1436" s="71">
        <v>1392</v>
      </c>
      <c r="B1436" s="72" t="s">
        <v>1772</v>
      </c>
      <c r="C1436" s="75" t="s">
        <v>1431</v>
      </c>
      <c r="D1436" s="74">
        <v>42.23</v>
      </c>
      <c r="E1436" s="72" t="s">
        <v>612</v>
      </c>
      <c r="F1436" s="75" t="s">
        <v>16</v>
      </c>
      <c r="G1436" s="76">
        <v>145</v>
      </c>
      <c r="H1436" s="77">
        <v>30</v>
      </c>
      <c r="I1436" s="75" t="s">
        <v>1496</v>
      </c>
    </row>
    <row r="1437" spans="1:9" ht="12.6" customHeight="1" x14ac:dyDescent="0.25">
      <c r="A1437" s="71">
        <v>1393</v>
      </c>
      <c r="B1437" s="72" t="s">
        <v>1772</v>
      </c>
      <c r="C1437" s="75" t="s">
        <v>1431</v>
      </c>
      <c r="D1437" s="74">
        <v>42.24</v>
      </c>
      <c r="E1437" s="72" t="s">
        <v>613</v>
      </c>
      <c r="F1437" s="75" t="s">
        <v>16</v>
      </c>
      <c r="G1437" s="76">
        <v>196</v>
      </c>
      <c r="H1437" s="77">
        <v>30</v>
      </c>
      <c r="I1437" s="75" t="s">
        <v>1496</v>
      </c>
    </row>
    <row r="1438" spans="1:9" ht="12.6" customHeight="1" x14ac:dyDescent="0.25">
      <c r="A1438" s="71">
        <v>1394</v>
      </c>
      <c r="B1438" s="72" t="s">
        <v>1772</v>
      </c>
      <c r="C1438" s="75" t="s">
        <v>1431</v>
      </c>
      <c r="D1438" s="74">
        <v>42.25</v>
      </c>
      <c r="E1438" s="72" t="s">
        <v>614</v>
      </c>
      <c r="F1438" s="75" t="s">
        <v>16</v>
      </c>
      <c r="G1438" s="76">
        <v>281</v>
      </c>
      <c r="H1438" s="77">
        <v>37</v>
      </c>
      <c r="I1438" s="75" t="s">
        <v>1496</v>
      </c>
    </row>
    <row r="1439" spans="1:9" ht="12.6" customHeight="1" x14ac:dyDescent="0.25">
      <c r="A1439" s="71">
        <v>1395</v>
      </c>
      <c r="B1439" s="72" t="s">
        <v>1772</v>
      </c>
      <c r="C1439" s="75" t="s">
        <v>1431</v>
      </c>
      <c r="D1439" s="74">
        <v>42.26</v>
      </c>
      <c r="E1439" s="72" t="s">
        <v>615</v>
      </c>
      <c r="F1439" s="75" t="s">
        <v>16</v>
      </c>
      <c r="G1439" s="76">
        <v>417</v>
      </c>
      <c r="H1439" s="77">
        <v>44</v>
      </c>
      <c r="I1439" s="75" t="s">
        <v>1496</v>
      </c>
    </row>
    <row r="1440" spans="1:9" ht="12.6" customHeight="1" x14ac:dyDescent="0.25">
      <c r="A1440" s="71">
        <v>1396</v>
      </c>
      <c r="B1440" s="72" t="s">
        <v>1772</v>
      </c>
      <c r="C1440" s="75" t="s">
        <v>1431</v>
      </c>
      <c r="D1440" s="74">
        <v>42.27</v>
      </c>
      <c r="E1440" s="72" t="s">
        <v>616</v>
      </c>
      <c r="F1440" s="75" t="s">
        <v>16</v>
      </c>
      <c r="G1440" s="76">
        <v>390</v>
      </c>
      <c r="H1440" s="77">
        <v>44</v>
      </c>
      <c r="I1440" s="75" t="s">
        <v>1496</v>
      </c>
    </row>
    <row r="1441" spans="1:9" ht="12.6" customHeight="1" x14ac:dyDescent="0.25">
      <c r="A1441" s="71">
        <v>1397</v>
      </c>
      <c r="B1441" s="72" t="s">
        <v>1772</v>
      </c>
      <c r="C1441" s="75" t="s">
        <v>1431</v>
      </c>
      <c r="D1441" s="74">
        <v>42.28</v>
      </c>
      <c r="E1441" s="72" t="s">
        <v>617</v>
      </c>
      <c r="F1441" s="75" t="s">
        <v>16</v>
      </c>
      <c r="G1441" s="76">
        <v>535</v>
      </c>
      <c r="H1441" s="77">
        <v>44</v>
      </c>
      <c r="I1441" s="75" t="s">
        <v>1496</v>
      </c>
    </row>
    <row r="1442" spans="1:9" ht="12.6" customHeight="1" x14ac:dyDescent="0.25">
      <c r="A1442" s="71">
        <v>1398</v>
      </c>
      <c r="B1442" s="78" t="s">
        <v>2771</v>
      </c>
      <c r="C1442" s="75" t="s">
        <v>1414</v>
      </c>
      <c r="D1442" s="74">
        <v>42.29</v>
      </c>
      <c r="E1442" s="78" t="s">
        <v>2813</v>
      </c>
      <c r="F1442" s="75" t="s">
        <v>17</v>
      </c>
      <c r="G1442" s="76">
        <v>1029</v>
      </c>
      <c r="H1442" s="77">
        <v>194</v>
      </c>
      <c r="I1442" s="79" t="s">
        <v>2331</v>
      </c>
    </row>
    <row r="1443" spans="1:9" ht="12.6" customHeight="1" x14ac:dyDescent="0.25">
      <c r="A1443" s="71">
        <v>1399</v>
      </c>
      <c r="B1443" s="72" t="s">
        <v>1772</v>
      </c>
      <c r="C1443" s="75" t="s">
        <v>1414</v>
      </c>
      <c r="D1443" s="74">
        <v>42.3</v>
      </c>
      <c r="E1443" s="78" t="s">
        <v>2814</v>
      </c>
      <c r="F1443" s="75" t="s">
        <v>3</v>
      </c>
      <c r="G1443" s="76">
        <v>3742</v>
      </c>
      <c r="H1443" s="77">
        <v>2214</v>
      </c>
      <c r="I1443" s="75" t="s">
        <v>1496</v>
      </c>
    </row>
    <row r="1444" spans="1:9" ht="12.6" customHeight="1" x14ac:dyDescent="0.25">
      <c r="A1444" s="71">
        <v>1400</v>
      </c>
      <c r="B1444" s="72" t="s">
        <v>1772</v>
      </c>
      <c r="C1444" s="75" t="s">
        <v>1414</v>
      </c>
      <c r="D1444" s="74">
        <v>42.31</v>
      </c>
      <c r="E1444" s="72" t="s">
        <v>618</v>
      </c>
      <c r="F1444" s="75" t="s">
        <v>3</v>
      </c>
      <c r="G1444" s="76">
        <v>272</v>
      </c>
      <c r="H1444" s="77">
        <v>33</v>
      </c>
      <c r="I1444" s="75" t="s">
        <v>1496</v>
      </c>
    </row>
    <row r="1445" spans="1:9" ht="12.6" customHeight="1" x14ac:dyDescent="0.25">
      <c r="A1445" s="71">
        <v>1401</v>
      </c>
      <c r="B1445" s="78" t="s">
        <v>2772</v>
      </c>
      <c r="C1445" s="75" t="s">
        <v>1414</v>
      </c>
      <c r="D1445" s="74">
        <v>42.32</v>
      </c>
      <c r="E1445" s="72" t="s">
        <v>619</v>
      </c>
      <c r="F1445" s="75" t="s">
        <v>3</v>
      </c>
      <c r="G1445" s="76">
        <v>846</v>
      </c>
      <c r="H1445" s="77">
        <v>74</v>
      </c>
      <c r="I1445" s="79" t="s">
        <v>2089</v>
      </c>
    </row>
    <row r="1446" spans="1:9" ht="12.6" customHeight="1" x14ac:dyDescent="0.25">
      <c r="A1446" s="71">
        <v>1402</v>
      </c>
      <c r="B1446" s="72" t="s">
        <v>1772</v>
      </c>
      <c r="C1446" s="75" t="s">
        <v>1414</v>
      </c>
      <c r="D1446" s="74">
        <v>42.33</v>
      </c>
      <c r="E1446" s="72" t="s">
        <v>620</v>
      </c>
      <c r="F1446" s="75" t="s">
        <v>3</v>
      </c>
      <c r="G1446" s="76">
        <v>6860</v>
      </c>
      <c r="H1446" s="77">
        <v>1651</v>
      </c>
      <c r="I1446" s="75" t="s">
        <v>1496</v>
      </c>
    </row>
    <row r="1447" spans="1:9" ht="12.6" customHeight="1" x14ac:dyDescent="0.25">
      <c r="A1447" s="71">
        <v>1403</v>
      </c>
      <c r="B1447" s="72" t="s">
        <v>1772</v>
      </c>
      <c r="C1447" s="75" t="s">
        <v>1414</v>
      </c>
      <c r="D1447" s="74">
        <v>42.34</v>
      </c>
      <c r="E1447" s="78" t="s">
        <v>2815</v>
      </c>
      <c r="F1447" s="75" t="s">
        <v>3</v>
      </c>
      <c r="G1447" s="76">
        <v>10463</v>
      </c>
      <c r="H1447" s="77">
        <v>1990</v>
      </c>
      <c r="I1447" s="75" t="s">
        <v>1496</v>
      </c>
    </row>
    <row r="1448" spans="1:9" ht="12.6" customHeight="1" x14ac:dyDescent="0.25">
      <c r="A1448" s="71">
        <v>1404</v>
      </c>
      <c r="B1448" s="72" t="s">
        <v>1772</v>
      </c>
      <c r="C1448" s="75" t="s">
        <v>1414</v>
      </c>
      <c r="D1448" s="74">
        <v>42.35</v>
      </c>
      <c r="E1448" s="72" t="s">
        <v>621</v>
      </c>
      <c r="F1448" s="75" t="s">
        <v>3</v>
      </c>
      <c r="G1448" s="76">
        <v>9229</v>
      </c>
      <c r="H1448" s="77">
        <v>1902</v>
      </c>
      <c r="I1448" s="75" t="s">
        <v>1496</v>
      </c>
    </row>
    <row r="1449" spans="1:9" ht="12.6" customHeight="1" x14ac:dyDescent="0.25">
      <c r="A1449" s="71">
        <v>1405</v>
      </c>
      <c r="B1449" s="78" t="s">
        <v>2771</v>
      </c>
      <c r="C1449" s="75" t="s">
        <v>1414</v>
      </c>
      <c r="D1449" s="74">
        <v>42.36</v>
      </c>
      <c r="E1449" s="72" t="s">
        <v>622</v>
      </c>
      <c r="F1449" s="75" t="s">
        <v>3</v>
      </c>
      <c r="G1449" s="76">
        <v>1080</v>
      </c>
      <c r="H1449" s="77">
        <v>78</v>
      </c>
      <c r="I1449" s="79" t="s">
        <v>2331</v>
      </c>
    </row>
    <row r="1450" spans="1:9" ht="12.6" customHeight="1" x14ac:dyDescent="0.25">
      <c r="A1450" s="71">
        <v>1406</v>
      </c>
      <c r="B1450" s="72" t="s">
        <v>1773</v>
      </c>
      <c r="C1450" s="75" t="s">
        <v>1414</v>
      </c>
      <c r="D1450" s="74">
        <v>42.37</v>
      </c>
      <c r="E1450" s="72" t="s">
        <v>623</v>
      </c>
      <c r="F1450" s="75" t="s">
        <v>3</v>
      </c>
      <c r="G1450" s="76">
        <v>422</v>
      </c>
      <c r="H1450" s="77">
        <v>78</v>
      </c>
      <c r="I1450" s="75" t="s">
        <v>1496</v>
      </c>
    </row>
    <row r="1451" spans="1:9" ht="12.6" customHeight="1" x14ac:dyDescent="0.25">
      <c r="A1451" s="71">
        <v>1407</v>
      </c>
      <c r="B1451" s="72" t="s">
        <v>1772</v>
      </c>
      <c r="C1451" s="75" t="s">
        <v>1414</v>
      </c>
      <c r="D1451" s="74">
        <v>42.38</v>
      </c>
      <c r="E1451" s="78" t="s">
        <v>2816</v>
      </c>
      <c r="F1451" s="75" t="s">
        <v>3</v>
      </c>
      <c r="G1451" s="76">
        <v>459</v>
      </c>
      <c r="H1451" s="77">
        <v>301</v>
      </c>
      <c r="I1451" s="75" t="s">
        <v>1496</v>
      </c>
    </row>
    <row r="1452" spans="1:9" ht="12.6" customHeight="1" x14ac:dyDescent="0.25">
      <c r="A1452" s="71">
        <v>1408</v>
      </c>
      <c r="B1452" s="72" t="s">
        <v>1772</v>
      </c>
      <c r="C1452" s="75" t="s">
        <v>1414</v>
      </c>
      <c r="D1452" s="74">
        <v>42.39</v>
      </c>
      <c r="E1452" s="78" t="s">
        <v>2817</v>
      </c>
      <c r="F1452" s="75" t="s">
        <v>3</v>
      </c>
      <c r="G1452" s="76">
        <v>579</v>
      </c>
      <c r="H1452" s="77">
        <v>337</v>
      </c>
      <c r="I1452" s="75" t="s">
        <v>1496</v>
      </c>
    </row>
    <row r="1453" spans="1:9" ht="12.6" customHeight="1" x14ac:dyDescent="0.25">
      <c r="A1453" s="71">
        <v>1409</v>
      </c>
      <c r="B1453" s="72" t="s">
        <v>1772</v>
      </c>
      <c r="C1453" s="75" t="s">
        <v>1414</v>
      </c>
      <c r="D1453" s="74">
        <v>42.4</v>
      </c>
      <c r="E1453" s="78" t="s">
        <v>2818</v>
      </c>
      <c r="F1453" s="75" t="s">
        <v>3</v>
      </c>
      <c r="G1453" s="76">
        <v>608</v>
      </c>
      <c r="H1453" s="77">
        <v>337</v>
      </c>
      <c r="I1453" s="75" t="s">
        <v>1496</v>
      </c>
    </row>
    <row r="1454" spans="1:9" ht="12.6" customHeight="1" x14ac:dyDescent="0.25">
      <c r="A1454" s="71">
        <v>1410</v>
      </c>
      <c r="B1454" s="72" t="s">
        <v>1772</v>
      </c>
      <c r="C1454" s="75" t="s">
        <v>1414</v>
      </c>
      <c r="D1454" s="74">
        <v>42.41</v>
      </c>
      <c r="E1454" s="78" t="s">
        <v>2819</v>
      </c>
      <c r="F1454" s="75" t="s">
        <v>3</v>
      </c>
      <c r="G1454" s="76">
        <v>765</v>
      </c>
      <c r="H1454" s="77">
        <v>373</v>
      </c>
      <c r="I1454" s="75" t="s">
        <v>1496</v>
      </c>
    </row>
    <row r="1455" spans="1:9" ht="12.6" customHeight="1" x14ac:dyDescent="0.25">
      <c r="A1455" s="71">
        <v>1411</v>
      </c>
      <c r="B1455" s="72" t="s">
        <v>1772</v>
      </c>
      <c r="C1455" s="75" t="s">
        <v>1414</v>
      </c>
      <c r="D1455" s="74">
        <v>42.42</v>
      </c>
      <c r="E1455" s="78" t="s">
        <v>2820</v>
      </c>
      <c r="F1455" s="75" t="s">
        <v>3</v>
      </c>
      <c r="G1455" s="76">
        <v>918</v>
      </c>
      <c r="H1455" s="77">
        <v>484</v>
      </c>
      <c r="I1455" s="75" t="s">
        <v>1496</v>
      </c>
    </row>
    <row r="1456" spans="1:9" ht="12.6" customHeight="1" x14ac:dyDescent="0.25">
      <c r="A1456" s="71">
        <v>1412</v>
      </c>
      <c r="B1456" s="72" t="s">
        <v>1772</v>
      </c>
      <c r="C1456" s="75" t="s">
        <v>1414</v>
      </c>
      <c r="D1456" s="74">
        <v>42.43</v>
      </c>
      <c r="E1456" s="78" t="s">
        <v>2821</v>
      </c>
      <c r="F1456" s="75" t="s">
        <v>3</v>
      </c>
      <c r="G1456" s="76">
        <v>1446</v>
      </c>
      <c r="H1456" s="77">
        <v>888</v>
      </c>
      <c r="I1456" s="75" t="s">
        <v>1496</v>
      </c>
    </row>
    <row r="1457" spans="1:9" ht="12.6" customHeight="1" x14ac:dyDescent="0.25">
      <c r="A1457" s="71">
        <v>1413</v>
      </c>
      <c r="B1457" s="72" t="s">
        <v>1772</v>
      </c>
      <c r="C1457" s="75" t="s">
        <v>1414</v>
      </c>
      <c r="D1457" s="74">
        <v>42.44</v>
      </c>
      <c r="E1457" s="78" t="s">
        <v>2822</v>
      </c>
      <c r="F1457" s="75" t="s">
        <v>3</v>
      </c>
      <c r="G1457" s="76">
        <v>2266</v>
      </c>
      <c r="H1457" s="77">
        <v>1467</v>
      </c>
      <c r="I1457" s="75" t="s">
        <v>1496</v>
      </c>
    </row>
    <row r="1458" spans="1:9" ht="12.6" customHeight="1" x14ac:dyDescent="0.25">
      <c r="A1458" s="71">
        <v>1414</v>
      </c>
      <c r="B1458" s="72" t="s">
        <v>1772</v>
      </c>
      <c r="C1458" s="75" t="s">
        <v>1414</v>
      </c>
      <c r="D1458" s="74">
        <v>42.45</v>
      </c>
      <c r="E1458" s="78" t="s">
        <v>2823</v>
      </c>
      <c r="F1458" s="75" t="s">
        <v>3</v>
      </c>
      <c r="G1458" s="76">
        <v>2484</v>
      </c>
      <c r="H1458" s="77">
        <v>1646</v>
      </c>
      <c r="I1458" s="75" t="s">
        <v>1496</v>
      </c>
    </row>
    <row r="1459" spans="1:9" ht="12.6" customHeight="1" x14ac:dyDescent="0.25">
      <c r="A1459" s="71">
        <v>1415</v>
      </c>
      <c r="B1459" s="72" t="s">
        <v>1772</v>
      </c>
      <c r="C1459" s="75" t="s">
        <v>1414</v>
      </c>
      <c r="D1459" s="74">
        <v>42.46</v>
      </c>
      <c r="E1459" s="78" t="s">
        <v>2824</v>
      </c>
      <c r="F1459" s="75" t="s">
        <v>3</v>
      </c>
      <c r="G1459" s="76">
        <v>3393</v>
      </c>
      <c r="H1459" s="77">
        <v>2261</v>
      </c>
      <c r="I1459" s="75" t="s">
        <v>1496</v>
      </c>
    </row>
    <row r="1460" spans="1:9" ht="12.6" customHeight="1" x14ac:dyDescent="0.25">
      <c r="A1460" s="71">
        <v>1416</v>
      </c>
      <c r="B1460" s="72" t="s">
        <v>1772</v>
      </c>
      <c r="C1460" s="75" t="s">
        <v>1414</v>
      </c>
      <c r="D1460" s="74">
        <v>42.47</v>
      </c>
      <c r="E1460" s="78" t="s">
        <v>2825</v>
      </c>
      <c r="F1460" s="75" t="s">
        <v>624</v>
      </c>
      <c r="G1460" s="76">
        <v>55</v>
      </c>
      <c r="H1460" s="77">
        <v>38</v>
      </c>
      <c r="I1460" s="75" t="s">
        <v>1496</v>
      </c>
    </row>
    <row r="1461" spans="1:9" ht="12.6" customHeight="1" x14ac:dyDescent="0.25">
      <c r="A1461" s="71">
        <v>1417</v>
      </c>
      <c r="B1461" s="72" t="s">
        <v>1772</v>
      </c>
      <c r="C1461" s="75" t="s">
        <v>1414</v>
      </c>
      <c r="D1461" s="74">
        <v>42.48</v>
      </c>
      <c r="E1461" s="78" t="s">
        <v>2826</v>
      </c>
      <c r="F1461" s="75" t="s">
        <v>624</v>
      </c>
      <c r="G1461" s="76">
        <v>29</v>
      </c>
      <c r="H1461" s="77">
        <v>23</v>
      </c>
      <c r="I1461" s="75" t="s">
        <v>1496</v>
      </c>
    </row>
    <row r="1462" spans="1:9" ht="12.6" customHeight="1" x14ac:dyDescent="0.25">
      <c r="A1462" s="71">
        <v>1418</v>
      </c>
      <c r="B1462" s="72" t="s">
        <v>1772</v>
      </c>
      <c r="C1462" s="75" t="s">
        <v>1414</v>
      </c>
      <c r="D1462" s="74">
        <v>42.49</v>
      </c>
      <c r="E1462" s="78" t="s">
        <v>2827</v>
      </c>
      <c r="F1462" s="75" t="s">
        <v>624</v>
      </c>
      <c r="G1462" s="76">
        <v>23</v>
      </c>
      <c r="H1462" s="77">
        <v>18</v>
      </c>
      <c r="I1462" s="75" t="s">
        <v>1496</v>
      </c>
    </row>
    <row r="1463" spans="1:9" ht="12.6" customHeight="1" x14ac:dyDescent="0.25">
      <c r="A1463" s="71">
        <v>1419</v>
      </c>
      <c r="B1463" s="72" t="s">
        <v>1772</v>
      </c>
      <c r="C1463" s="75" t="s">
        <v>1414</v>
      </c>
      <c r="D1463" s="74">
        <v>42.5</v>
      </c>
      <c r="E1463" s="78" t="s">
        <v>2828</v>
      </c>
      <c r="F1463" s="75" t="s">
        <v>624</v>
      </c>
      <c r="G1463" s="76">
        <v>19</v>
      </c>
      <c r="H1463" s="77">
        <v>15</v>
      </c>
      <c r="I1463" s="75" t="s">
        <v>1496</v>
      </c>
    </row>
    <row r="1464" spans="1:9" ht="12.6" customHeight="1" x14ac:dyDescent="0.25">
      <c r="A1464" s="71">
        <v>1420</v>
      </c>
      <c r="B1464" s="78" t="s">
        <v>2771</v>
      </c>
      <c r="C1464" s="75" t="s">
        <v>1414</v>
      </c>
      <c r="D1464" s="74">
        <v>42.51</v>
      </c>
      <c r="E1464" s="78" t="s">
        <v>2829</v>
      </c>
      <c r="F1464" s="75" t="s">
        <v>16</v>
      </c>
      <c r="G1464" s="76">
        <v>539</v>
      </c>
      <c r="H1464" s="77">
        <v>151</v>
      </c>
      <c r="I1464" s="79" t="s">
        <v>2331</v>
      </c>
    </row>
    <row r="1465" spans="1:9" ht="12.6" customHeight="1" x14ac:dyDescent="0.25">
      <c r="A1465" s="71">
        <v>1421</v>
      </c>
      <c r="B1465" s="78" t="s">
        <v>2772</v>
      </c>
      <c r="C1465" s="75" t="s">
        <v>1414</v>
      </c>
      <c r="D1465" s="74">
        <v>42.52</v>
      </c>
      <c r="E1465" s="78" t="s">
        <v>2830</v>
      </c>
      <c r="F1465" s="75" t="s">
        <v>16</v>
      </c>
      <c r="G1465" s="76">
        <v>735</v>
      </c>
      <c r="H1465" s="77">
        <v>151</v>
      </c>
      <c r="I1465" s="79" t="s">
        <v>2089</v>
      </c>
    </row>
    <row r="1466" spans="1:9" ht="12.6" customHeight="1" x14ac:dyDescent="0.25">
      <c r="A1466" s="71">
        <v>1422</v>
      </c>
      <c r="B1466" s="72" t="s">
        <v>1772</v>
      </c>
      <c r="C1466" s="75" t="s">
        <v>1414</v>
      </c>
      <c r="D1466" s="74">
        <v>42.53</v>
      </c>
      <c r="E1466" s="72" t="s">
        <v>625</v>
      </c>
      <c r="F1466" s="75" t="s">
        <v>432</v>
      </c>
      <c r="G1466" s="76">
        <v>13</v>
      </c>
      <c r="H1466" s="77">
        <v>1</v>
      </c>
      <c r="I1466" s="75" t="s">
        <v>1704</v>
      </c>
    </row>
    <row r="1467" spans="1:9" ht="12.6" customHeight="1" x14ac:dyDescent="0.25">
      <c r="A1467" s="71">
        <v>1423</v>
      </c>
      <c r="B1467" s="72" t="s">
        <v>1772</v>
      </c>
      <c r="C1467" s="75" t="s">
        <v>1414</v>
      </c>
      <c r="D1467" s="74">
        <v>42.54</v>
      </c>
      <c r="E1467" s="78" t="s">
        <v>2831</v>
      </c>
      <c r="F1467" s="75" t="s">
        <v>432</v>
      </c>
      <c r="G1467" s="76">
        <v>11</v>
      </c>
      <c r="H1467" s="77">
        <v>1</v>
      </c>
      <c r="I1467" s="75" t="s">
        <v>1704</v>
      </c>
    </row>
    <row r="1468" spans="1:9" ht="12.6" customHeight="1" x14ac:dyDescent="0.25">
      <c r="A1468" s="71">
        <v>1424</v>
      </c>
      <c r="B1468" s="72" t="s">
        <v>1772</v>
      </c>
      <c r="C1468" s="75" t="s">
        <v>1414</v>
      </c>
      <c r="D1468" s="74">
        <v>42.55</v>
      </c>
      <c r="E1468" s="72" t="s">
        <v>626</v>
      </c>
      <c r="F1468" s="75" t="s">
        <v>16</v>
      </c>
      <c r="G1468" s="76">
        <v>246</v>
      </c>
      <c r="H1468" s="77">
        <v>167</v>
      </c>
      <c r="I1468" s="79" t="s">
        <v>2832</v>
      </c>
    </row>
    <row r="1469" spans="1:9" ht="12.6" customHeight="1" x14ac:dyDescent="0.25">
      <c r="A1469" s="71">
        <v>1425</v>
      </c>
      <c r="B1469" s="72" t="s">
        <v>1772</v>
      </c>
      <c r="C1469" s="75" t="s">
        <v>1408</v>
      </c>
      <c r="D1469" s="74">
        <v>42.56</v>
      </c>
      <c r="E1469" s="72" t="s">
        <v>627</v>
      </c>
      <c r="F1469" s="75" t="s">
        <v>16</v>
      </c>
      <c r="G1469" s="76">
        <v>285</v>
      </c>
      <c r="H1469" s="77">
        <v>174</v>
      </c>
      <c r="I1469" s="79" t="s">
        <v>2832</v>
      </c>
    </row>
    <row r="1470" spans="1:9" ht="12.6" customHeight="1" x14ac:dyDescent="0.25">
      <c r="A1470" s="71">
        <v>1426</v>
      </c>
      <c r="B1470" s="72" t="s">
        <v>1772</v>
      </c>
      <c r="C1470" s="75" t="s">
        <v>1408</v>
      </c>
      <c r="D1470" s="74">
        <v>42.57</v>
      </c>
      <c r="E1470" s="72" t="s">
        <v>628</v>
      </c>
      <c r="F1470" s="75" t="s">
        <v>16</v>
      </c>
      <c r="G1470" s="76">
        <v>336</v>
      </c>
      <c r="H1470" s="77">
        <v>174</v>
      </c>
      <c r="I1470" s="79" t="s">
        <v>2833</v>
      </c>
    </row>
    <row r="1471" spans="1:9" ht="12.6" customHeight="1" x14ac:dyDescent="0.25">
      <c r="A1471" s="71">
        <v>1427</v>
      </c>
      <c r="B1471" s="72" t="s">
        <v>1772</v>
      </c>
      <c r="C1471" s="75" t="s">
        <v>1408</v>
      </c>
      <c r="D1471" s="74">
        <v>42.58</v>
      </c>
      <c r="E1471" s="72" t="s">
        <v>629</v>
      </c>
      <c r="F1471" s="75" t="s">
        <v>16</v>
      </c>
      <c r="G1471" s="76">
        <v>393</v>
      </c>
      <c r="H1471" s="77">
        <v>174</v>
      </c>
      <c r="I1471" s="79" t="s">
        <v>2832</v>
      </c>
    </row>
    <row r="1472" spans="1:9" ht="12.6" customHeight="1" x14ac:dyDescent="0.25">
      <c r="A1472" s="71">
        <v>1428</v>
      </c>
      <c r="B1472" s="72" t="s">
        <v>1772</v>
      </c>
      <c r="C1472" s="75" t="s">
        <v>1408</v>
      </c>
      <c r="D1472" s="74">
        <v>42.59</v>
      </c>
      <c r="E1472" s="72" t="s">
        <v>630</v>
      </c>
      <c r="F1472" s="75" t="s">
        <v>16</v>
      </c>
      <c r="G1472" s="76">
        <v>492</v>
      </c>
      <c r="H1472" s="77">
        <v>174</v>
      </c>
      <c r="I1472" s="79" t="s">
        <v>2832</v>
      </c>
    </row>
    <row r="1473" spans="1:9" ht="12.6" customHeight="1" x14ac:dyDescent="0.25">
      <c r="A1473" s="71">
        <v>1429</v>
      </c>
      <c r="B1473" s="72" t="s">
        <v>1772</v>
      </c>
      <c r="C1473" s="75" t="s">
        <v>1408</v>
      </c>
      <c r="D1473" s="74">
        <v>42.6</v>
      </c>
      <c r="E1473" s="72" t="s">
        <v>631</v>
      </c>
      <c r="F1473" s="75" t="s">
        <v>16</v>
      </c>
      <c r="G1473" s="76">
        <v>683</v>
      </c>
      <c r="H1473" s="77">
        <v>174</v>
      </c>
      <c r="I1473" s="79" t="s">
        <v>2832</v>
      </c>
    </row>
    <row r="1474" spans="1:9" ht="12.6" customHeight="1" x14ac:dyDescent="0.25">
      <c r="A1474" s="71">
        <v>1430</v>
      </c>
      <c r="B1474" s="72" t="s">
        <v>1772</v>
      </c>
      <c r="C1474" s="75" t="s">
        <v>1408</v>
      </c>
      <c r="D1474" s="74">
        <v>42.61</v>
      </c>
      <c r="E1474" s="72" t="s">
        <v>632</v>
      </c>
      <c r="F1474" s="75" t="s">
        <v>16</v>
      </c>
      <c r="G1474" s="76">
        <v>253</v>
      </c>
      <c r="H1474" s="77">
        <v>177</v>
      </c>
      <c r="I1474" s="79" t="s">
        <v>2832</v>
      </c>
    </row>
    <row r="1475" spans="1:9" ht="12.6" customHeight="1" x14ac:dyDescent="0.25">
      <c r="A1475" s="71">
        <v>1431</v>
      </c>
      <c r="B1475" s="72" t="s">
        <v>1772</v>
      </c>
      <c r="C1475" s="75" t="s">
        <v>1408</v>
      </c>
      <c r="D1475" s="74">
        <v>42.62</v>
      </c>
      <c r="E1475" s="72" t="s">
        <v>633</v>
      </c>
      <c r="F1475" s="75" t="s">
        <v>16</v>
      </c>
      <c r="G1475" s="76">
        <v>286</v>
      </c>
      <c r="H1475" s="77">
        <v>177</v>
      </c>
      <c r="I1475" s="79" t="s">
        <v>2833</v>
      </c>
    </row>
    <row r="1476" spans="1:9" ht="12.6" customHeight="1" x14ac:dyDescent="0.25">
      <c r="A1476" s="71">
        <v>1432</v>
      </c>
      <c r="B1476" s="72" t="s">
        <v>1772</v>
      </c>
      <c r="C1476" s="75" t="s">
        <v>1408</v>
      </c>
      <c r="D1476" s="74">
        <v>42.63</v>
      </c>
      <c r="E1476" s="72" t="s">
        <v>634</v>
      </c>
      <c r="F1476" s="75" t="s">
        <v>16</v>
      </c>
      <c r="G1476" s="76">
        <v>381</v>
      </c>
      <c r="H1476" s="77">
        <v>219</v>
      </c>
      <c r="I1476" s="79" t="s">
        <v>2832</v>
      </c>
    </row>
    <row r="1477" spans="1:9" ht="12.6" customHeight="1" x14ac:dyDescent="0.25">
      <c r="A1477" s="71">
        <v>1433</v>
      </c>
      <c r="B1477" s="72" t="s">
        <v>1772</v>
      </c>
      <c r="C1477" s="75" t="s">
        <v>1408</v>
      </c>
      <c r="D1477" s="74">
        <v>42.64</v>
      </c>
      <c r="E1477" s="72" t="s">
        <v>635</v>
      </c>
      <c r="F1477" s="75" t="s">
        <v>16</v>
      </c>
      <c r="G1477" s="76">
        <v>438</v>
      </c>
      <c r="H1477" s="77">
        <v>219</v>
      </c>
      <c r="I1477" s="79" t="s">
        <v>2833</v>
      </c>
    </row>
    <row r="1478" spans="1:9" ht="12.6" customHeight="1" x14ac:dyDescent="0.25">
      <c r="A1478" s="71">
        <v>1434</v>
      </c>
      <c r="B1478" s="72" t="s">
        <v>1772</v>
      </c>
      <c r="C1478" s="75" t="s">
        <v>1408</v>
      </c>
      <c r="D1478" s="74">
        <v>42.65</v>
      </c>
      <c r="E1478" s="72" t="s">
        <v>636</v>
      </c>
      <c r="F1478" s="75" t="s">
        <v>16</v>
      </c>
      <c r="G1478" s="76">
        <v>537</v>
      </c>
      <c r="H1478" s="77">
        <v>219</v>
      </c>
      <c r="I1478" s="79" t="s">
        <v>2833</v>
      </c>
    </row>
    <row r="1479" spans="1:9" ht="12.6" customHeight="1" x14ac:dyDescent="0.25">
      <c r="A1479" s="71">
        <v>1435</v>
      </c>
      <c r="B1479" s="72" t="s">
        <v>1772</v>
      </c>
      <c r="C1479" s="75" t="s">
        <v>1408</v>
      </c>
      <c r="D1479" s="74">
        <v>42.66</v>
      </c>
      <c r="E1479" s="72" t="s">
        <v>637</v>
      </c>
      <c r="F1479" s="75" t="s">
        <v>16</v>
      </c>
      <c r="G1479" s="76">
        <v>723</v>
      </c>
      <c r="H1479" s="77">
        <v>219</v>
      </c>
      <c r="I1479" s="79" t="s">
        <v>2832</v>
      </c>
    </row>
    <row r="1480" spans="1:9" ht="12.6" customHeight="1" x14ac:dyDescent="0.25">
      <c r="A1480" s="71">
        <v>1436</v>
      </c>
      <c r="B1480" s="72" t="s">
        <v>1772</v>
      </c>
      <c r="C1480" s="75" t="s">
        <v>1422</v>
      </c>
      <c r="D1480" s="74">
        <v>42.67</v>
      </c>
      <c r="E1480" s="72" t="s">
        <v>638</v>
      </c>
      <c r="F1480" s="75" t="s">
        <v>3</v>
      </c>
      <c r="G1480" s="76">
        <v>496</v>
      </c>
      <c r="H1480" s="77">
        <v>295</v>
      </c>
      <c r="I1480" s="75" t="s">
        <v>1705</v>
      </c>
    </row>
    <row r="1481" spans="1:9" ht="12.6" customHeight="1" x14ac:dyDescent="0.25">
      <c r="A1481" s="71">
        <v>1437</v>
      </c>
      <c r="B1481" s="78" t="s">
        <v>2771</v>
      </c>
      <c r="C1481" s="75" t="s">
        <v>1414</v>
      </c>
      <c r="D1481" s="74">
        <v>42.68</v>
      </c>
      <c r="E1481" s="72" t="s">
        <v>639</v>
      </c>
      <c r="F1481" s="75" t="s">
        <v>3</v>
      </c>
      <c r="G1481" s="76">
        <v>4966</v>
      </c>
      <c r="H1481" s="77">
        <v>330</v>
      </c>
      <c r="I1481" s="79" t="s">
        <v>2331</v>
      </c>
    </row>
    <row r="1482" spans="1:9" ht="12.6" customHeight="1" x14ac:dyDescent="0.25">
      <c r="A1482" s="71">
        <v>1438</v>
      </c>
      <c r="B1482" s="78" t="s">
        <v>2771</v>
      </c>
      <c r="C1482" s="75" t="s">
        <v>1414</v>
      </c>
      <c r="D1482" s="74">
        <v>42.69</v>
      </c>
      <c r="E1482" s="72" t="s">
        <v>640</v>
      </c>
      <c r="F1482" s="75" t="s">
        <v>3</v>
      </c>
      <c r="G1482" s="76">
        <v>3732</v>
      </c>
      <c r="H1482" s="77">
        <v>563</v>
      </c>
      <c r="I1482" s="79" t="s">
        <v>2331</v>
      </c>
    </row>
    <row r="1483" spans="1:9" ht="12.6" customHeight="1" x14ac:dyDescent="0.25">
      <c r="A1483" s="71">
        <v>1439</v>
      </c>
      <c r="B1483" s="78" t="s">
        <v>2772</v>
      </c>
      <c r="C1483" s="75" t="s">
        <v>1414</v>
      </c>
      <c r="D1483" s="74">
        <v>42.7</v>
      </c>
      <c r="E1483" s="72" t="s">
        <v>641</v>
      </c>
      <c r="F1483" s="75" t="s">
        <v>3</v>
      </c>
      <c r="G1483" s="76">
        <v>5024</v>
      </c>
      <c r="H1483" s="77">
        <v>528</v>
      </c>
      <c r="I1483" s="79" t="s">
        <v>2089</v>
      </c>
    </row>
    <row r="1484" spans="1:9" ht="12.6" customHeight="1" x14ac:dyDescent="0.25">
      <c r="A1484" s="71">
        <v>1440</v>
      </c>
      <c r="B1484" s="78" t="s">
        <v>2771</v>
      </c>
      <c r="C1484" s="75" t="s">
        <v>1414</v>
      </c>
      <c r="D1484" s="74">
        <v>42.71</v>
      </c>
      <c r="E1484" s="72" t="s">
        <v>642</v>
      </c>
      <c r="F1484" s="75" t="s">
        <v>3</v>
      </c>
      <c r="G1484" s="76">
        <v>3199</v>
      </c>
      <c r="H1484" s="77">
        <v>528</v>
      </c>
      <c r="I1484" s="79" t="s">
        <v>2331</v>
      </c>
    </row>
    <row r="1485" spans="1:9" ht="12.6" customHeight="1" x14ac:dyDescent="0.25">
      <c r="A1485" s="71">
        <v>1441</v>
      </c>
      <c r="B1485" s="72" t="s">
        <v>1772</v>
      </c>
      <c r="C1485" s="75" t="s">
        <v>1432</v>
      </c>
      <c r="D1485" s="74">
        <v>42.72</v>
      </c>
      <c r="E1485" s="78" t="s">
        <v>2834</v>
      </c>
      <c r="F1485" s="75" t="s">
        <v>3</v>
      </c>
      <c r="G1485" s="76">
        <v>1129</v>
      </c>
      <c r="H1485" s="77">
        <v>474</v>
      </c>
      <c r="I1485" s="75" t="s">
        <v>1706</v>
      </c>
    </row>
    <row r="1486" spans="1:9" ht="12.6" customHeight="1" x14ac:dyDescent="0.25">
      <c r="A1486" s="71">
        <v>1442</v>
      </c>
      <c r="B1486" s="72" t="s">
        <v>1772</v>
      </c>
      <c r="C1486" s="75" t="s">
        <v>1432</v>
      </c>
      <c r="D1486" s="74">
        <v>42.73</v>
      </c>
      <c r="E1486" s="78" t="s">
        <v>2835</v>
      </c>
      <c r="F1486" s="75" t="s">
        <v>3</v>
      </c>
      <c r="G1486" s="76">
        <v>1545</v>
      </c>
      <c r="H1486" s="77">
        <v>474</v>
      </c>
      <c r="I1486" s="75" t="s">
        <v>1706</v>
      </c>
    </row>
    <row r="1487" spans="1:9" ht="12.6" customHeight="1" x14ac:dyDescent="0.25">
      <c r="A1487" s="71">
        <v>1443</v>
      </c>
      <c r="B1487" s="72" t="s">
        <v>1772</v>
      </c>
      <c r="C1487" s="75" t="s">
        <v>1432</v>
      </c>
      <c r="D1487" s="74">
        <v>42.74</v>
      </c>
      <c r="E1487" s="78" t="s">
        <v>2836</v>
      </c>
      <c r="F1487" s="75" t="s">
        <v>3</v>
      </c>
      <c r="G1487" s="76">
        <v>2299</v>
      </c>
      <c r="H1487" s="77">
        <v>474</v>
      </c>
      <c r="I1487" s="75" t="s">
        <v>1706</v>
      </c>
    </row>
    <row r="1488" spans="1:9" ht="12.6" customHeight="1" x14ac:dyDescent="0.25">
      <c r="A1488" s="71">
        <v>1444</v>
      </c>
      <c r="B1488" s="72" t="s">
        <v>1772</v>
      </c>
      <c r="C1488" s="75" t="s">
        <v>1432</v>
      </c>
      <c r="D1488" s="74">
        <v>42.75</v>
      </c>
      <c r="E1488" s="78" t="s">
        <v>2837</v>
      </c>
      <c r="F1488" s="75" t="s">
        <v>3</v>
      </c>
      <c r="G1488" s="76">
        <v>3538</v>
      </c>
      <c r="H1488" s="77">
        <v>474</v>
      </c>
      <c r="I1488" s="75" t="s">
        <v>1706</v>
      </c>
    </row>
    <row r="1489" spans="1:9" ht="12.6" customHeight="1" x14ac:dyDescent="0.25">
      <c r="A1489" s="71">
        <v>1445</v>
      </c>
      <c r="B1489" s="72" t="s">
        <v>1772</v>
      </c>
      <c r="C1489" s="75" t="s">
        <v>1432</v>
      </c>
      <c r="D1489" s="74">
        <v>42.76</v>
      </c>
      <c r="E1489" s="78" t="s">
        <v>2838</v>
      </c>
      <c r="F1489" s="75" t="s">
        <v>3</v>
      </c>
      <c r="G1489" s="76">
        <v>4833</v>
      </c>
      <c r="H1489" s="77">
        <v>474</v>
      </c>
      <c r="I1489" s="75" t="s">
        <v>1706</v>
      </c>
    </row>
    <row r="1490" spans="1:9" ht="12.6" customHeight="1" x14ac:dyDescent="0.25">
      <c r="A1490" s="71">
        <v>1446</v>
      </c>
      <c r="B1490" s="72" t="s">
        <v>1772</v>
      </c>
      <c r="C1490" s="75" t="s">
        <v>1432</v>
      </c>
      <c r="D1490" s="74">
        <v>42.77</v>
      </c>
      <c r="E1490" s="78" t="s">
        <v>2839</v>
      </c>
      <c r="F1490" s="75" t="s">
        <v>3</v>
      </c>
      <c r="G1490" s="76">
        <v>7883</v>
      </c>
      <c r="H1490" s="77">
        <v>474</v>
      </c>
      <c r="I1490" s="75" t="s">
        <v>1706</v>
      </c>
    </row>
    <row r="1491" spans="1:9" ht="12.6" customHeight="1" x14ac:dyDescent="0.25">
      <c r="A1491" s="71">
        <v>1447</v>
      </c>
      <c r="B1491" s="78" t="s">
        <v>2771</v>
      </c>
      <c r="C1491" s="75" t="s">
        <v>1432</v>
      </c>
      <c r="D1491" s="74">
        <v>42.78</v>
      </c>
      <c r="E1491" s="72" t="s">
        <v>643</v>
      </c>
      <c r="F1491" s="75" t="s">
        <v>3</v>
      </c>
      <c r="G1491" s="76">
        <v>14948</v>
      </c>
      <c r="H1491" s="77">
        <v>2602</v>
      </c>
      <c r="I1491" s="79" t="s">
        <v>2472</v>
      </c>
    </row>
    <row r="1492" spans="1:9" ht="12.6" customHeight="1" x14ac:dyDescent="0.25">
      <c r="A1492" s="71">
        <v>1448</v>
      </c>
      <c r="B1492" s="72" t="s">
        <v>1773</v>
      </c>
      <c r="C1492" s="75" t="s">
        <v>1414</v>
      </c>
      <c r="D1492" s="74">
        <v>42.79</v>
      </c>
      <c r="E1492" s="72" t="s">
        <v>644</v>
      </c>
      <c r="F1492" s="75" t="s">
        <v>3</v>
      </c>
      <c r="G1492" s="76">
        <v>2671</v>
      </c>
      <c r="H1492" s="77">
        <v>225</v>
      </c>
      <c r="I1492" s="75" t="s">
        <v>1473</v>
      </c>
    </row>
    <row r="1493" spans="1:9" ht="12.6" customHeight="1" x14ac:dyDescent="0.25">
      <c r="A1493" s="71">
        <v>1449</v>
      </c>
      <c r="B1493" s="78" t="s">
        <v>2771</v>
      </c>
      <c r="C1493" s="75" t="s">
        <v>1414</v>
      </c>
      <c r="D1493" s="74">
        <v>42.8</v>
      </c>
      <c r="E1493" s="72" t="s">
        <v>645</v>
      </c>
      <c r="F1493" s="75" t="s">
        <v>3</v>
      </c>
      <c r="G1493" s="76">
        <v>1342</v>
      </c>
      <c r="H1493" s="77">
        <v>225</v>
      </c>
      <c r="I1493" s="79" t="s">
        <v>2472</v>
      </c>
    </row>
    <row r="1494" spans="1:9" ht="12.6" customHeight="1" x14ac:dyDescent="0.25">
      <c r="A1494" s="71">
        <v>1450</v>
      </c>
      <c r="B1494" s="78" t="s">
        <v>2772</v>
      </c>
      <c r="C1494" s="75" t="s">
        <v>1414</v>
      </c>
      <c r="D1494" s="74">
        <v>42.81</v>
      </c>
      <c r="E1494" s="78" t="s">
        <v>2840</v>
      </c>
      <c r="F1494" s="75" t="s">
        <v>3</v>
      </c>
      <c r="G1494" s="76">
        <v>3753</v>
      </c>
      <c r="H1494" s="77">
        <v>450</v>
      </c>
      <c r="I1494" s="79" t="s">
        <v>1842</v>
      </c>
    </row>
    <row r="1495" spans="1:9" ht="12.6" customHeight="1" x14ac:dyDescent="0.25">
      <c r="A1495" s="71">
        <v>1451</v>
      </c>
      <c r="B1495" s="78" t="s">
        <v>2771</v>
      </c>
      <c r="C1495" s="75" t="s">
        <v>1414</v>
      </c>
      <c r="D1495" s="74">
        <v>42.82</v>
      </c>
      <c r="E1495" s="72" t="s">
        <v>646</v>
      </c>
      <c r="F1495" s="75" t="s">
        <v>3</v>
      </c>
      <c r="G1495" s="76">
        <v>1338</v>
      </c>
      <c r="H1495" s="77">
        <v>225</v>
      </c>
      <c r="I1495" s="79" t="s">
        <v>2472</v>
      </c>
    </row>
    <row r="1496" spans="1:9" ht="12.6" customHeight="1" x14ac:dyDescent="0.25">
      <c r="A1496" s="71">
        <v>1452</v>
      </c>
      <c r="B1496" s="78" t="s">
        <v>2771</v>
      </c>
      <c r="C1496" s="75" t="s">
        <v>1414</v>
      </c>
      <c r="D1496" s="74">
        <v>42.83</v>
      </c>
      <c r="E1496" s="72" t="s">
        <v>647</v>
      </c>
      <c r="F1496" s="75" t="s">
        <v>3</v>
      </c>
      <c r="G1496" s="76">
        <v>1061</v>
      </c>
      <c r="H1496" s="77">
        <v>264</v>
      </c>
      <c r="I1496" s="79" t="s">
        <v>2472</v>
      </c>
    </row>
    <row r="1497" spans="1:9" ht="12.6" customHeight="1" x14ac:dyDescent="0.25">
      <c r="A1497" s="71">
        <v>1453</v>
      </c>
      <c r="B1497" s="78" t="s">
        <v>2772</v>
      </c>
      <c r="C1497" s="75" t="s">
        <v>1414</v>
      </c>
      <c r="D1497" s="74">
        <v>42.84</v>
      </c>
      <c r="E1497" s="72" t="s">
        <v>648</v>
      </c>
      <c r="F1497" s="75" t="s">
        <v>3</v>
      </c>
      <c r="G1497" s="76">
        <v>1654</v>
      </c>
      <c r="H1497" s="77">
        <v>225</v>
      </c>
      <c r="I1497" s="79" t="s">
        <v>1842</v>
      </c>
    </row>
    <row r="1498" spans="1:9" ht="12.6" customHeight="1" x14ac:dyDescent="0.25">
      <c r="A1498" s="71">
        <v>1454</v>
      </c>
      <c r="B1498" s="72" t="s">
        <v>1772</v>
      </c>
      <c r="C1498" s="75" t="s">
        <v>1414</v>
      </c>
      <c r="D1498" s="74">
        <v>42.85</v>
      </c>
      <c r="E1498" s="78" t="s">
        <v>2841</v>
      </c>
      <c r="F1498" s="75" t="s">
        <v>16</v>
      </c>
      <c r="G1498" s="76">
        <v>1343</v>
      </c>
      <c r="H1498" s="77">
        <v>226</v>
      </c>
      <c r="I1498" s="75" t="s">
        <v>1119</v>
      </c>
    </row>
    <row r="1499" spans="1:9" ht="12.6" customHeight="1" x14ac:dyDescent="0.25">
      <c r="A1499" s="71">
        <v>1455</v>
      </c>
      <c r="B1499" s="72" t="s">
        <v>1772</v>
      </c>
      <c r="C1499" s="75" t="s">
        <v>1414</v>
      </c>
      <c r="D1499" s="74">
        <v>42.86</v>
      </c>
      <c r="E1499" s="78" t="s">
        <v>2842</v>
      </c>
      <c r="F1499" s="75" t="s">
        <v>3</v>
      </c>
      <c r="G1499" s="76">
        <v>12391</v>
      </c>
      <c r="H1499" s="77">
        <v>1990</v>
      </c>
      <c r="I1499" s="75" t="s">
        <v>1119</v>
      </c>
    </row>
    <row r="1500" spans="1:9" ht="12.6" customHeight="1" x14ac:dyDescent="0.25">
      <c r="A1500" s="71">
        <v>1456</v>
      </c>
      <c r="B1500" s="72" t="s">
        <v>1772</v>
      </c>
      <c r="C1500" s="75" t="s">
        <v>1414</v>
      </c>
      <c r="D1500" s="74">
        <v>42.87</v>
      </c>
      <c r="E1500" s="78" t="s">
        <v>2843</v>
      </c>
      <c r="F1500" s="75" t="s">
        <v>16</v>
      </c>
      <c r="G1500" s="76">
        <v>502</v>
      </c>
      <c r="H1500" s="77">
        <v>151</v>
      </c>
      <c r="I1500" s="75" t="s">
        <v>1119</v>
      </c>
    </row>
    <row r="1501" spans="1:9" ht="12.6" customHeight="1" x14ac:dyDescent="0.25">
      <c r="A1501" s="71">
        <v>1457</v>
      </c>
      <c r="B1501" s="72" t="s">
        <v>1772</v>
      </c>
      <c r="C1501" s="75" t="s">
        <v>1414</v>
      </c>
      <c r="D1501" s="74">
        <v>42.88</v>
      </c>
      <c r="E1501" s="78" t="s">
        <v>2844</v>
      </c>
      <c r="F1501" s="75" t="s">
        <v>3</v>
      </c>
      <c r="G1501" s="76">
        <v>10458</v>
      </c>
      <c r="H1501" s="77">
        <v>151</v>
      </c>
      <c r="I1501" s="75" t="s">
        <v>1473</v>
      </c>
    </row>
    <row r="1502" spans="1:9" ht="12.6" customHeight="1" x14ac:dyDescent="0.25">
      <c r="A1502" s="71">
        <v>1458</v>
      </c>
      <c r="B1502" s="72" t="s">
        <v>1772</v>
      </c>
      <c r="C1502" s="75" t="s">
        <v>1408</v>
      </c>
      <c r="D1502" s="74">
        <v>43.01</v>
      </c>
      <c r="E1502" s="78" t="s">
        <v>2845</v>
      </c>
      <c r="F1502" s="75" t="s">
        <v>16</v>
      </c>
      <c r="G1502" s="76">
        <v>337</v>
      </c>
      <c r="H1502" s="77">
        <v>124</v>
      </c>
      <c r="I1502" s="75" t="s">
        <v>1680</v>
      </c>
    </row>
    <row r="1503" spans="1:9" ht="12.6" customHeight="1" x14ac:dyDescent="0.25">
      <c r="A1503" s="71">
        <v>1459</v>
      </c>
      <c r="B1503" s="72" t="s">
        <v>1772</v>
      </c>
      <c r="C1503" s="75" t="s">
        <v>1408</v>
      </c>
      <c r="D1503" s="74">
        <v>43.02</v>
      </c>
      <c r="E1503" s="78" t="s">
        <v>2846</v>
      </c>
      <c r="F1503" s="75" t="s">
        <v>16</v>
      </c>
      <c r="G1503" s="76">
        <v>380</v>
      </c>
      <c r="H1503" s="77">
        <v>166</v>
      </c>
      <c r="I1503" s="75" t="s">
        <v>1680</v>
      </c>
    </row>
    <row r="1504" spans="1:9" ht="12.6" customHeight="1" x14ac:dyDescent="0.25">
      <c r="A1504" s="71">
        <v>1460</v>
      </c>
      <c r="B1504" s="72" t="s">
        <v>1772</v>
      </c>
      <c r="C1504" s="75" t="s">
        <v>1408</v>
      </c>
      <c r="D1504" s="74">
        <v>43.03</v>
      </c>
      <c r="E1504" s="78" t="s">
        <v>2847</v>
      </c>
      <c r="F1504" s="75" t="s">
        <v>16</v>
      </c>
      <c r="G1504" s="76">
        <v>432</v>
      </c>
      <c r="H1504" s="77">
        <v>126</v>
      </c>
      <c r="I1504" s="75" t="s">
        <v>1680</v>
      </c>
    </row>
    <row r="1505" spans="1:9" ht="12.6" customHeight="1" x14ac:dyDescent="0.25">
      <c r="A1505" s="71">
        <v>1461</v>
      </c>
      <c r="B1505" s="72" t="s">
        <v>1772</v>
      </c>
      <c r="C1505" s="75" t="s">
        <v>1408</v>
      </c>
      <c r="D1505" s="74">
        <v>43.04</v>
      </c>
      <c r="E1505" s="78" t="s">
        <v>2848</v>
      </c>
      <c r="F1505" s="75" t="s">
        <v>16</v>
      </c>
      <c r="G1505" s="76">
        <v>522</v>
      </c>
      <c r="H1505" s="77">
        <v>127</v>
      </c>
      <c r="I1505" s="75" t="s">
        <v>1680</v>
      </c>
    </row>
    <row r="1506" spans="1:9" ht="12.6" customHeight="1" x14ac:dyDescent="0.25">
      <c r="A1506" s="71">
        <v>1462</v>
      </c>
      <c r="B1506" s="72" t="s">
        <v>1772</v>
      </c>
      <c r="C1506" s="75" t="s">
        <v>1408</v>
      </c>
      <c r="D1506" s="74">
        <v>43.05</v>
      </c>
      <c r="E1506" s="78" t="s">
        <v>2849</v>
      </c>
      <c r="F1506" s="75" t="s">
        <v>16</v>
      </c>
      <c r="G1506" s="76">
        <v>576</v>
      </c>
      <c r="H1506" s="77">
        <v>128</v>
      </c>
      <c r="I1506" s="75" t="s">
        <v>1680</v>
      </c>
    </row>
    <row r="1507" spans="1:9" ht="12.6" customHeight="1" x14ac:dyDescent="0.25">
      <c r="A1507" s="71">
        <v>1463</v>
      </c>
      <c r="B1507" s="72" t="s">
        <v>1772</v>
      </c>
      <c r="C1507" s="75" t="s">
        <v>1408</v>
      </c>
      <c r="D1507" s="74">
        <v>43.06</v>
      </c>
      <c r="E1507" s="78" t="s">
        <v>2850</v>
      </c>
      <c r="F1507" s="75" t="s">
        <v>16</v>
      </c>
      <c r="G1507" s="76">
        <v>722</v>
      </c>
      <c r="H1507" s="77">
        <v>129</v>
      </c>
      <c r="I1507" s="75" t="s">
        <v>1680</v>
      </c>
    </row>
    <row r="1508" spans="1:9" ht="12.6" customHeight="1" x14ac:dyDescent="0.25">
      <c r="A1508" s="71">
        <v>1464</v>
      </c>
      <c r="B1508" s="72" t="s">
        <v>1772</v>
      </c>
      <c r="C1508" s="75" t="s">
        <v>1408</v>
      </c>
      <c r="D1508" s="74">
        <v>43.07</v>
      </c>
      <c r="E1508" s="78" t="s">
        <v>2851</v>
      </c>
      <c r="F1508" s="75" t="s">
        <v>16</v>
      </c>
      <c r="G1508" s="76">
        <v>1131</v>
      </c>
      <c r="H1508" s="77">
        <v>133</v>
      </c>
      <c r="I1508" s="75" t="s">
        <v>1680</v>
      </c>
    </row>
    <row r="1509" spans="1:9" ht="12.6" customHeight="1" x14ac:dyDescent="0.25">
      <c r="A1509" s="71">
        <v>1465</v>
      </c>
      <c r="B1509" s="72" t="s">
        <v>1772</v>
      </c>
      <c r="C1509" s="75" t="s">
        <v>1408</v>
      </c>
      <c r="D1509" s="74">
        <v>43.08</v>
      </c>
      <c r="E1509" s="78" t="s">
        <v>2852</v>
      </c>
      <c r="F1509" s="75" t="s">
        <v>16</v>
      </c>
      <c r="G1509" s="76">
        <v>1232</v>
      </c>
      <c r="H1509" s="77">
        <v>136</v>
      </c>
      <c r="I1509" s="75" t="s">
        <v>1680</v>
      </c>
    </row>
    <row r="1510" spans="1:9" ht="12.6" customHeight="1" x14ac:dyDescent="0.25">
      <c r="A1510" s="71">
        <v>1466</v>
      </c>
      <c r="B1510" s="72" t="s">
        <v>1772</v>
      </c>
      <c r="C1510" s="75" t="s">
        <v>1408</v>
      </c>
      <c r="D1510" s="74">
        <v>43.09</v>
      </c>
      <c r="E1510" s="72" t="s">
        <v>649</v>
      </c>
      <c r="F1510" s="75" t="s">
        <v>16</v>
      </c>
      <c r="G1510" s="76">
        <v>434</v>
      </c>
      <c r="H1510" s="77">
        <v>176</v>
      </c>
      <c r="I1510" s="75" t="s">
        <v>1680</v>
      </c>
    </row>
    <row r="1511" spans="1:9" ht="12.6" customHeight="1" x14ac:dyDescent="0.25">
      <c r="A1511" s="71">
        <v>1467</v>
      </c>
      <c r="B1511" s="72" t="s">
        <v>1772</v>
      </c>
      <c r="C1511" s="75" t="s">
        <v>1408</v>
      </c>
      <c r="D1511" s="74">
        <v>43.1</v>
      </c>
      <c r="E1511" s="72" t="s">
        <v>650</v>
      </c>
      <c r="F1511" s="75" t="s">
        <v>16</v>
      </c>
      <c r="G1511" s="76">
        <v>510</v>
      </c>
      <c r="H1511" s="77">
        <v>217</v>
      </c>
      <c r="I1511" s="75" t="s">
        <v>1680</v>
      </c>
    </row>
    <row r="1512" spans="1:9" ht="12.6" customHeight="1" x14ac:dyDescent="0.25">
      <c r="A1512" s="71">
        <v>1468</v>
      </c>
      <c r="B1512" s="72" t="s">
        <v>1772</v>
      </c>
      <c r="C1512" s="75" t="s">
        <v>1408</v>
      </c>
      <c r="D1512" s="74">
        <v>43.11</v>
      </c>
      <c r="E1512" s="72" t="s">
        <v>651</v>
      </c>
      <c r="F1512" s="75" t="s">
        <v>16</v>
      </c>
      <c r="G1512" s="76">
        <v>590</v>
      </c>
      <c r="H1512" s="77">
        <v>217</v>
      </c>
      <c r="I1512" s="75" t="s">
        <v>1680</v>
      </c>
    </row>
    <row r="1513" spans="1:9" ht="12.6" customHeight="1" x14ac:dyDescent="0.25">
      <c r="A1513" s="71">
        <v>1469</v>
      </c>
      <c r="B1513" s="72" t="s">
        <v>1772</v>
      </c>
      <c r="C1513" s="75" t="s">
        <v>1408</v>
      </c>
      <c r="D1513" s="74">
        <v>43.12</v>
      </c>
      <c r="E1513" s="72" t="s">
        <v>652</v>
      </c>
      <c r="F1513" s="75" t="s">
        <v>16</v>
      </c>
      <c r="G1513" s="76">
        <v>617</v>
      </c>
      <c r="H1513" s="77">
        <v>218</v>
      </c>
      <c r="I1513" s="75" t="s">
        <v>1680</v>
      </c>
    </row>
    <row r="1514" spans="1:9" ht="12.6" customHeight="1" x14ac:dyDescent="0.25">
      <c r="A1514" s="71">
        <v>1470</v>
      </c>
      <c r="B1514" s="72" t="s">
        <v>1772</v>
      </c>
      <c r="C1514" s="75" t="s">
        <v>1408</v>
      </c>
      <c r="D1514" s="74">
        <v>43.13</v>
      </c>
      <c r="E1514" s="72" t="s">
        <v>653</v>
      </c>
      <c r="F1514" s="75" t="s">
        <v>16</v>
      </c>
      <c r="G1514" s="76">
        <v>687</v>
      </c>
      <c r="H1514" s="77">
        <v>227</v>
      </c>
      <c r="I1514" s="75" t="s">
        <v>1680</v>
      </c>
    </row>
    <row r="1515" spans="1:9" ht="12.6" customHeight="1" x14ac:dyDescent="0.25">
      <c r="A1515" s="71">
        <v>1471</v>
      </c>
      <c r="B1515" s="72" t="s">
        <v>1772</v>
      </c>
      <c r="C1515" s="75" t="s">
        <v>1408</v>
      </c>
      <c r="D1515" s="74">
        <v>43.14</v>
      </c>
      <c r="E1515" s="72" t="s">
        <v>654</v>
      </c>
      <c r="F1515" s="75" t="s">
        <v>16</v>
      </c>
      <c r="G1515" s="76">
        <v>858</v>
      </c>
      <c r="H1515" s="77">
        <v>235</v>
      </c>
      <c r="I1515" s="75" t="s">
        <v>1680</v>
      </c>
    </row>
    <row r="1516" spans="1:9" ht="12.6" customHeight="1" x14ac:dyDescent="0.25">
      <c r="A1516" s="71">
        <v>1472</v>
      </c>
      <c r="B1516" s="72" t="s">
        <v>1772</v>
      </c>
      <c r="C1516" s="75" t="s">
        <v>1408</v>
      </c>
      <c r="D1516" s="74">
        <v>43.15</v>
      </c>
      <c r="E1516" s="72" t="s">
        <v>655</v>
      </c>
      <c r="F1516" s="75" t="s">
        <v>16</v>
      </c>
      <c r="G1516" s="76">
        <v>1297</v>
      </c>
      <c r="H1516" s="77">
        <v>238</v>
      </c>
      <c r="I1516" s="75" t="s">
        <v>1680</v>
      </c>
    </row>
    <row r="1517" spans="1:9" ht="12.6" customHeight="1" x14ac:dyDescent="0.25">
      <c r="A1517" s="71">
        <v>1473</v>
      </c>
      <c r="B1517" s="72" t="s">
        <v>1772</v>
      </c>
      <c r="C1517" s="75" t="s">
        <v>1408</v>
      </c>
      <c r="D1517" s="74">
        <v>43.16</v>
      </c>
      <c r="E1517" s="72" t="s">
        <v>656</v>
      </c>
      <c r="F1517" s="75" t="s">
        <v>16</v>
      </c>
      <c r="G1517" s="76">
        <v>1694</v>
      </c>
      <c r="H1517" s="77">
        <v>262</v>
      </c>
      <c r="I1517" s="75" t="s">
        <v>1680</v>
      </c>
    </row>
    <row r="1518" spans="1:9" ht="12.6" customHeight="1" x14ac:dyDescent="0.25">
      <c r="A1518" s="71">
        <v>1474</v>
      </c>
      <c r="B1518" s="72" t="s">
        <v>1772</v>
      </c>
      <c r="C1518" s="75" t="s">
        <v>1416</v>
      </c>
      <c r="D1518" s="74">
        <v>43.17</v>
      </c>
      <c r="E1518" s="78" t="s">
        <v>2853</v>
      </c>
      <c r="F1518" s="75" t="s">
        <v>3</v>
      </c>
      <c r="G1518" s="76">
        <v>493</v>
      </c>
      <c r="H1518" s="77">
        <v>295</v>
      </c>
      <c r="I1518" s="75" t="s">
        <v>1707</v>
      </c>
    </row>
    <row r="1519" spans="1:9" ht="12.6" customHeight="1" x14ac:dyDescent="0.25">
      <c r="A1519" s="71">
        <v>1475</v>
      </c>
      <c r="B1519" s="72" t="s">
        <v>1772</v>
      </c>
      <c r="C1519" s="75" t="s">
        <v>1433</v>
      </c>
      <c r="D1519" s="74">
        <v>43.18</v>
      </c>
      <c r="E1519" s="78" t="s">
        <v>2854</v>
      </c>
      <c r="F1519" s="75" t="s">
        <v>3</v>
      </c>
      <c r="G1519" s="76">
        <v>533</v>
      </c>
      <c r="H1519" s="77">
        <v>295</v>
      </c>
      <c r="I1519" s="75" t="s">
        <v>1707</v>
      </c>
    </row>
    <row r="1520" spans="1:9" ht="12.6" customHeight="1" x14ac:dyDescent="0.25">
      <c r="A1520" s="71">
        <v>1476</v>
      </c>
      <c r="B1520" s="72" t="s">
        <v>1772</v>
      </c>
      <c r="C1520" s="75" t="s">
        <v>1434</v>
      </c>
      <c r="D1520" s="74">
        <v>43.19</v>
      </c>
      <c r="E1520" s="78" t="s">
        <v>2855</v>
      </c>
      <c r="F1520" s="75" t="s">
        <v>3</v>
      </c>
      <c r="G1520" s="76">
        <v>10753</v>
      </c>
      <c r="H1520" s="77">
        <v>1990</v>
      </c>
      <c r="I1520" s="75" t="s">
        <v>1707</v>
      </c>
    </row>
    <row r="1521" spans="1:9" ht="12.6" customHeight="1" x14ac:dyDescent="0.25">
      <c r="A1521" s="71">
        <v>1477</v>
      </c>
      <c r="B1521" s="72" t="s">
        <v>1772</v>
      </c>
      <c r="C1521" s="75" t="s">
        <v>1434</v>
      </c>
      <c r="D1521" s="74">
        <v>43.2</v>
      </c>
      <c r="E1521" s="78" t="s">
        <v>2856</v>
      </c>
      <c r="F1521" s="75" t="s">
        <v>3</v>
      </c>
      <c r="G1521" s="76">
        <v>9936</v>
      </c>
      <c r="H1521" s="77">
        <v>1990</v>
      </c>
      <c r="I1521" s="75" t="s">
        <v>1707</v>
      </c>
    </row>
    <row r="1522" spans="1:9" ht="12.6" customHeight="1" x14ac:dyDescent="0.25">
      <c r="A1522" s="71">
        <v>1478</v>
      </c>
      <c r="B1522" s="72" t="s">
        <v>1772</v>
      </c>
      <c r="C1522" s="75" t="s">
        <v>1435</v>
      </c>
      <c r="D1522" s="74">
        <v>43.21</v>
      </c>
      <c r="E1522" s="78" t="s">
        <v>2857</v>
      </c>
      <c r="F1522" s="75" t="s">
        <v>3</v>
      </c>
      <c r="G1522" s="76">
        <v>10746</v>
      </c>
      <c r="H1522" s="77">
        <v>1990</v>
      </c>
      <c r="I1522" s="75" t="s">
        <v>1707</v>
      </c>
    </row>
    <row r="1523" spans="1:9" ht="12.6" customHeight="1" x14ac:dyDescent="0.25">
      <c r="A1523" s="71">
        <v>1479</v>
      </c>
      <c r="B1523" s="72" t="s">
        <v>1772</v>
      </c>
      <c r="C1523" s="75" t="s">
        <v>1416</v>
      </c>
      <c r="D1523" s="74">
        <v>43.22</v>
      </c>
      <c r="E1523" s="78" t="s">
        <v>2858</v>
      </c>
      <c r="F1523" s="75" t="s">
        <v>3</v>
      </c>
      <c r="G1523" s="76">
        <v>9929</v>
      </c>
      <c r="H1523" s="77">
        <v>1990</v>
      </c>
      <c r="I1523" s="75" t="s">
        <v>1707</v>
      </c>
    </row>
    <row r="1524" spans="1:9" ht="12.6" customHeight="1" x14ac:dyDescent="0.25">
      <c r="A1524" s="71">
        <v>1480</v>
      </c>
      <c r="B1524" s="72" t="s">
        <v>1772</v>
      </c>
      <c r="C1524" s="75" t="s">
        <v>1436</v>
      </c>
      <c r="D1524" s="74">
        <v>43.23</v>
      </c>
      <c r="E1524" s="78" t="s">
        <v>2859</v>
      </c>
      <c r="F1524" s="75" t="s">
        <v>3</v>
      </c>
      <c r="G1524" s="76">
        <v>6370</v>
      </c>
      <c r="H1524" s="77">
        <v>2348</v>
      </c>
      <c r="I1524" s="75" t="s">
        <v>1707</v>
      </c>
    </row>
    <row r="1525" spans="1:9" ht="12.6" customHeight="1" x14ac:dyDescent="0.25">
      <c r="A1525" s="71">
        <v>1481</v>
      </c>
      <c r="B1525" s="72" t="s">
        <v>1772</v>
      </c>
      <c r="C1525" s="75" t="s">
        <v>1435</v>
      </c>
      <c r="D1525" s="74">
        <v>43.24</v>
      </c>
      <c r="E1525" s="78" t="s">
        <v>2860</v>
      </c>
      <c r="F1525" s="75" t="s">
        <v>3</v>
      </c>
      <c r="G1525" s="76">
        <v>1244</v>
      </c>
      <c r="H1525" s="77">
        <v>348</v>
      </c>
      <c r="I1525" s="75" t="s">
        <v>1707</v>
      </c>
    </row>
    <row r="1526" spans="1:9" ht="12.6" customHeight="1" x14ac:dyDescent="0.25">
      <c r="A1526" s="71">
        <v>1482</v>
      </c>
      <c r="B1526" s="72" t="s">
        <v>1773</v>
      </c>
      <c r="C1526" s="75" t="s">
        <v>1416</v>
      </c>
      <c r="D1526" s="74">
        <v>43.25</v>
      </c>
      <c r="E1526" s="72" t="s">
        <v>657</v>
      </c>
      <c r="F1526" s="75" t="s">
        <v>3</v>
      </c>
      <c r="G1526" s="76">
        <v>156</v>
      </c>
      <c r="H1526" s="77">
        <v>74</v>
      </c>
      <c r="I1526" s="75" t="s">
        <v>1707</v>
      </c>
    </row>
    <row r="1527" spans="1:9" ht="12.6" customHeight="1" x14ac:dyDescent="0.25">
      <c r="A1527" s="71">
        <v>1483</v>
      </c>
      <c r="B1527" s="78" t="s">
        <v>2771</v>
      </c>
      <c r="C1527" s="75" t="s">
        <v>1416</v>
      </c>
      <c r="D1527" s="74">
        <v>43.26</v>
      </c>
      <c r="E1527" s="72" t="s">
        <v>658</v>
      </c>
      <c r="F1527" s="75" t="s">
        <v>3</v>
      </c>
      <c r="G1527" s="76">
        <v>316</v>
      </c>
      <c r="H1527" s="77">
        <v>135</v>
      </c>
      <c r="I1527" s="75" t="s">
        <v>1707</v>
      </c>
    </row>
    <row r="1528" spans="1:9" ht="12.6" customHeight="1" x14ac:dyDescent="0.25">
      <c r="A1528" s="71">
        <v>1484</v>
      </c>
      <c r="B1528" s="72" t="s">
        <v>1772</v>
      </c>
      <c r="C1528" s="75" t="s">
        <v>1416</v>
      </c>
      <c r="D1528" s="74">
        <v>43.27</v>
      </c>
      <c r="E1528" s="72" t="s">
        <v>659</v>
      </c>
      <c r="F1528" s="75" t="s">
        <v>3</v>
      </c>
      <c r="G1528" s="76">
        <v>3581</v>
      </c>
      <c r="H1528" s="77">
        <v>583</v>
      </c>
      <c r="I1528" s="75" t="s">
        <v>1707</v>
      </c>
    </row>
    <row r="1529" spans="1:9" ht="12.6" customHeight="1" x14ac:dyDescent="0.25">
      <c r="A1529" s="71">
        <v>1485</v>
      </c>
      <c r="B1529" s="72" t="s">
        <v>1772</v>
      </c>
      <c r="C1529" s="75" t="s">
        <v>1437</v>
      </c>
      <c r="D1529" s="74">
        <v>43.28</v>
      </c>
      <c r="E1529" s="78" t="s">
        <v>2861</v>
      </c>
      <c r="F1529" s="75" t="s">
        <v>3</v>
      </c>
      <c r="G1529" s="76">
        <v>10341</v>
      </c>
      <c r="H1529" s="77">
        <v>729</v>
      </c>
      <c r="I1529" s="75" t="s">
        <v>1708</v>
      </c>
    </row>
    <row r="1530" spans="1:9" ht="12.6" customHeight="1" x14ac:dyDescent="0.25">
      <c r="A1530" s="71">
        <v>1486</v>
      </c>
      <c r="B1530" s="72" t="s">
        <v>1772</v>
      </c>
      <c r="C1530" s="75" t="s">
        <v>1437</v>
      </c>
      <c r="D1530" s="74">
        <v>43.29</v>
      </c>
      <c r="E1530" s="72" t="s">
        <v>660</v>
      </c>
      <c r="F1530" s="75" t="s">
        <v>3</v>
      </c>
      <c r="G1530" s="76">
        <v>20393</v>
      </c>
      <c r="H1530" s="77">
        <v>781</v>
      </c>
      <c r="I1530" s="75" t="s">
        <v>1708</v>
      </c>
    </row>
    <row r="1531" spans="1:9" ht="12.6" customHeight="1" x14ac:dyDescent="0.25">
      <c r="A1531" s="71">
        <v>1487</v>
      </c>
      <c r="B1531" s="72" t="s">
        <v>1772</v>
      </c>
      <c r="C1531" s="75" t="s">
        <v>1437</v>
      </c>
      <c r="D1531" s="74">
        <v>43.3</v>
      </c>
      <c r="E1531" s="78" t="s">
        <v>2862</v>
      </c>
      <c r="F1531" s="75" t="s">
        <v>16</v>
      </c>
      <c r="G1531" s="76">
        <v>333</v>
      </c>
      <c r="H1531" s="77">
        <v>44</v>
      </c>
      <c r="I1531" s="75" t="s">
        <v>1708</v>
      </c>
    </row>
    <row r="1532" spans="1:9" ht="12.6" customHeight="1" x14ac:dyDescent="0.25">
      <c r="A1532" s="71">
        <v>1488</v>
      </c>
      <c r="B1532" s="72" t="s">
        <v>1772</v>
      </c>
      <c r="C1532" s="75" t="s">
        <v>1437</v>
      </c>
      <c r="D1532" s="74">
        <v>43.31</v>
      </c>
      <c r="E1532" s="78" t="s">
        <v>2863</v>
      </c>
      <c r="F1532" s="75" t="s">
        <v>16</v>
      </c>
      <c r="G1532" s="76">
        <v>522</v>
      </c>
      <c r="H1532" s="77">
        <v>44</v>
      </c>
      <c r="I1532" s="75" t="s">
        <v>1708</v>
      </c>
    </row>
    <row r="1533" spans="1:9" ht="12.6" customHeight="1" x14ac:dyDescent="0.25">
      <c r="A1533" s="71">
        <v>1489</v>
      </c>
      <c r="B1533" s="72" t="s">
        <v>1772</v>
      </c>
      <c r="C1533" s="75" t="s">
        <v>1437</v>
      </c>
      <c r="D1533" s="74">
        <v>43.32</v>
      </c>
      <c r="E1533" s="78" t="s">
        <v>2864</v>
      </c>
      <c r="F1533" s="75" t="s">
        <v>16</v>
      </c>
      <c r="G1533" s="76">
        <v>926</v>
      </c>
      <c r="H1533" s="77">
        <v>44</v>
      </c>
      <c r="I1533" s="75" t="s">
        <v>1708</v>
      </c>
    </row>
    <row r="1534" spans="1:9" ht="12.6" customHeight="1" x14ac:dyDescent="0.25">
      <c r="A1534" s="71">
        <v>1490</v>
      </c>
      <c r="B1534" s="72" t="s">
        <v>1772</v>
      </c>
      <c r="C1534" s="75" t="s">
        <v>1437</v>
      </c>
      <c r="D1534" s="74">
        <v>43.33</v>
      </c>
      <c r="E1534" s="78" t="s">
        <v>2865</v>
      </c>
      <c r="F1534" s="75" t="s">
        <v>16</v>
      </c>
      <c r="G1534" s="76">
        <v>1788</v>
      </c>
      <c r="H1534" s="77">
        <v>74</v>
      </c>
      <c r="I1534" s="75" t="s">
        <v>1708</v>
      </c>
    </row>
    <row r="1535" spans="1:9" ht="12.6" customHeight="1" x14ac:dyDescent="0.25">
      <c r="A1535" s="71">
        <v>1491</v>
      </c>
      <c r="B1535" s="72" t="s">
        <v>1772</v>
      </c>
      <c r="C1535" s="75" t="s">
        <v>1437</v>
      </c>
      <c r="D1535" s="74">
        <v>43.34</v>
      </c>
      <c r="E1535" s="78" t="s">
        <v>2866</v>
      </c>
      <c r="F1535" s="75" t="s">
        <v>16</v>
      </c>
      <c r="G1535" s="76">
        <v>2688</v>
      </c>
      <c r="H1535" s="77">
        <v>103</v>
      </c>
      <c r="I1535" s="75" t="s">
        <v>1708</v>
      </c>
    </row>
    <row r="1536" spans="1:9" ht="12.6" customHeight="1" x14ac:dyDescent="0.25">
      <c r="A1536" s="71">
        <v>1492</v>
      </c>
      <c r="B1536" s="78" t="s">
        <v>2771</v>
      </c>
      <c r="C1536" s="75" t="s">
        <v>1414</v>
      </c>
      <c r="D1536" s="74">
        <v>43.35</v>
      </c>
      <c r="E1536" s="72" t="s">
        <v>661</v>
      </c>
      <c r="F1536" s="75" t="s">
        <v>3</v>
      </c>
      <c r="G1536" s="76">
        <v>381</v>
      </c>
      <c r="H1536" s="77">
        <v>113</v>
      </c>
      <c r="I1536" s="79" t="s">
        <v>2867</v>
      </c>
    </row>
    <row r="1537" spans="1:9" ht="12.6" customHeight="1" x14ac:dyDescent="0.25">
      <c r="A1537" s="71">
        <v>1493</v>
      </c>
      <c r="B1537" s="72" t="s">
        <v>1773</v>
      </c>
      <c r="C1537" s="75" t="s">
        <v>1414</v>
      </c>
      <c r="D1537" s="74">
        <v>43.36</v>
      </c>
      <c r="E1537" s="72" t="s">
        <v>662</v>
      </c>
      <c r="F1537" s="75" t="s">
        <v>3</v>
      </c>
      <c r="G1537" s="76">
        <v>599</v>
      </c>
      <c r="H1537" s="77">
        <v>113</v>
      </c>
      <c r="I1537" s="79" t="s">
        <v>2867</v>
      </c>
    </row>
    <row r="1538" spans="1:9" ht="12.6" customHeight="1" x14ac:dyDescent="0.25">
      <c r="A1538" s="71">
        <v>1494</v>
      </c>
      <c r="B1538" s="78" t="s">
        <v>2772</v>
      </c>
      <c r="C1538" s="75" t="s">
        <v>1414</v>
      </c>
      <c r="D1538" s="74">
        <v>43.37</v>
      </c>
      <c r="E1538" s="72" t="s">
        <v>663</v>
      </c>
      <c r="F1538" s="75" t="s">
        <v>3</v>
      </c>
      <c r="G1538" s="76">
        <v>397</v>
      </c>
      <c r="H1538" s="77">
        <v>113</v>
      </c>
      <c r="I1538" s="79" t="s">
        <v>2868</v>
      </c>
    </row>
    <row r="1539" spans="1:9" ht="12.6" customHeight="1" x14ac:dyDescent="0.25">
      <c r="A1539" s="71">
        <v>1495</v>
      </c>
      <c r="B1539" s="72" t="s">
        <v>1773</v>
      </c>
      <c r="C1539" s="75" t="s">
        <v>1414</v>
      </c>
      <c r="D1539" s="74">
        <v>43.38</v>
      </c>
      <c r="E1539" s="72" t="s">
        <v>664</v>
      </c>
      <c r="F1539" s="75" t="s">
        <v>3</v>
      </c>
      <c r="G1539" s="76">
        <v>865</v>
      </c>
      <c r="H1539" s="77">
        <v>113</v>
      </c>
      <c r="I1539" s="79" t="s">
        <v>2867</v>
      </c>
    </row>
    <row r="1540" spans="1:9" ht="12.6" customHeight="1" x14ac:dyDescent="0.25">
      <c r="A1540" s="71">
        <v>1496</v>
      </c>
      <c r="B1540" s="72" t="s">
        <v>1773</v>
      </c>
      <c r="C1540" s="75" t="s">
        <v>1414</v>
      </c>
      <c r="D1540" s="74">
        <v>43.39</v>
      </c>
      <c r="E1540" s="72" t="s">
        <v>665</v>
      </c>
      <c r="F1540" s="75" t="s">
        <v>3</v>
      </c>
      <c r="G1540" s="76">
        <v>663</v>
      </c>
      <c r="H1540" s="77">
        <v>113</v>
      </c>
      <c r="I1540" s="79" t="s">
        <v>2867</v>
      </c>
    </row>
    <row r="1541" spans="1:9" ht="12.6" customHeight="1" x14ac:dyDescent="0.25">
      <c r="A1541" s="71">
        <v>1497</v>
      </c>
      <c r="B1541" s="78" t="s">
        <v>2771</v>
      </c>
      <c r="C1541" s="75" t="s">
        <v>1414</v>
      </c>
      <c r="D1541" s="74">
        <v>43.4</v>
      </c>
      <c r="E1541" s="72" t="s">
        <v>666</v>
      </c>
      <c r="F1541" s="75" t="s">
        <v>3</v>
      </c>
      <c r="G1541" s="76">
        <v>386</v>
      </c>
      <c r="H1541" s="77">
        <v>113</v>
      </c>
      <c r="I1541" s="79" t="s">
        <v>2867</v>
      </c>
    </row>
    <row r="1542" spans="1:9" ht="12.6" customHeight="1" x14ac:dyDescent="0.25">
      <c r="A1542" s="71">
        <v>1498</v>
      </c>
      <c r="B1542" s="72" t="s">
        <v>1772</v>
      </c>
      <c r="C1542" s="75" t="s">
        <v>1414</v>
      </c>
      <c r="D1542" s="74">
        <v>43.41</v>
      </c>
      <c r="E1542" s="72" t="s">
        <v>667</v>
      </c>
      <c r="F1542" s="75" t="s">
        <v>3</v>
      </c>
      <c r="G1542" s="76">
        <v>501</v>
      </c>
      <c r="H1542" s="77">
        <v>113</v>
      </c>
      <c r="I1542" s="75" t="s">
        <v>1708</v>
      </c>
    </row>
    <row r="1543" spans="1:9" ht="12.6" customHeight="1" x14ac:dyDescent="0.25">
      <c r="A1543" s="71">
        <v>1499</v>
      </c>
      <c r="B1543" s="72" t="s">
        <v>1772</v>
      </c>
      <c r="C1543" s="75" t="s">
        <v>1414</v>
      </c>
      <c r="D1543" s="74">
        <v>43.42</v>
      </c>
      <c r="E1543" s="72" t="s">
        <v>668</v>
      </c>
      <c r="F1543" s="75" t="s">
        <v>16</v>
      </c>
      <c r="G1543" s="76">
        <v>1621</v>
      </c>
      <c r="H1543" s="77">
        <v>495</v>
      </c>
      <c r="I1543" s="75" t="s">
        <v>1708</v>
      </c>
    </row>
    <row r="1544" spans="1:9" ht="12.6" customHeight="1" x14ac:dyDescent="0.25">
      <c r="A1544" s="71">
        <v>1500</v>
      </c>
      <c r="B1544" s="72" t="s">
        <v>1772</v>
      </c>
      <c r="C1544" s="75" t="s">
        <v>1414</v>
      </c>
      <c r="D1544" s="74">
        <v>43.43</v>
      </c>
      <c r="E1544" s="78" t="s">
        <v>2869</v>
      </c>
      <c r="F1544" s="75" t="s">
        <v>16</v>
      </c>
      <c r="G1544" s="76">
        <v>1894</v>
      </c>
      <c r="H1544" s="77">
        <v>495</v>
      </c>
      <c r="I1544" s="75" t="s">
        <v>1708</v>
      </c>
    </row>
    <row r="1545" spans="1:9" ht="12.6" customHeight="1" x14ac:dyDescent="0.25">
      <c r="A1545" s="71">
        <v>1501</v>
      </c>
      <c r="B1545" s="72" t="s">
        <v>1772</v>
      </c>
      <c r="C1545" s="75" t="s">
        <v>1414</v>
      </c>
      <c r="D1545" s="74">
        <v>43.44</v>
      </c>
      <c r="E1545" s="78" t="s">
        <v>2870</v>
      </c>
      <c r="F1545" s="75" t="s">
        <v>3</v>
      </c>
      <c r="G1545" s="76">
        <v>11447</v>
      </c>
      <c r="H1545" s="77">
        <v>1602</v>
      </c>
      <c r="I1545" s="75" t="s">
        <v>1708</v>
      </c>
    </row>
    <row r="1546" spans="1:9" ht="12.6" customHeight="1" x14ac:dyDescent="0.25">
      <c r="A1546" s="71">
        <v>1502</v>
      </c>
      <c r="B1546" s="72" t="s">
        <v>1774</v>
      </c>
      <c r="C1546" s="75" t="s">
        <v>1438</v>
      </c>
      <c r="D1546" s="74">
        <v>44.01</v>
      </c>
      <c r="E1546" s="78" t="s">
        <v>2871</v>
      </c>
      <c r="F1546" s="75" t="s">
        <v>17</v>
      </c>
      <c r="G1546" s="76">
        <v>527</v>
      </c>
      <c r="H1546" s="77">
        <v>272</v>
      </c>
      <c r="I1546" s="75" t="s">
        <v>1709</v>
      </c>
    </row>
    <row r="1547" spans="1:9" ht="12.6" customHeight="1" x14ac:dyDescent="0.25">
      <c r="A1547" s="71">
        <v>1503</v>
      </c>
      <c r="B1547" s="72" t="s">
        <v>1774</v>
      </c>
      <c r="C1547" s="75" t="s">
        <v>1439</v>
      </c>
      <c r="D1547" s="74">
        <v>44.02</v>
      </c>
      <c r="E1547" s="78" t="s">
        <v>2872</v>
      </c>
      <c r="F1547" s="75" t="s">
        <v>17</v>
      </c>
      <c r="G1547" s="76">
        <v>559</v>
      </c>
      <c r="H1547" s="77">
        <v>272</v>
      </c>
      <c r="I1547" s="75" t="s">
        <v>1709</v>
      </c>
    </row>
    <row r="1548" spans="1:9" ht="12.6" customHeight="1" x14ac:dyDescent="0.25">
      <c r="A1548" s="71">
        <v>1504</v>
      </c>
      <c r="B1548" s="72" t="s">
        <v>1774</v>
      </c>
      <c r="C1548" s="75" t="s">
        <v>1440</v>
      </c>
      <c r="D1548" s="74">
        <v>44.03</v>
      </c>
      <c r="E1548" s="78" t="s">
        <v>2873</v>
      </c>
      <c r="F1548" s="75" t="s">
        <v>17</v>
      </c>
      <c r="G1548" s="76">
        <v>648</v>
      </c>
      <c r="H1548" s="77">
        <v>272</v>
      </c>
      <c r="I1548" s="75" t="s">
        <v>1709</v>
      </c>
    </row>
    <row r="1549" spans="1:9" ht="12.6" customHeight="1" x14ac:dyDescent="0.25">
      <c r="A1549" s="71">
        <v>1505</v>
      </c>
      <c r="B1549" s="72" t="s">
        <v>1774</v>
      </c>
      <c r="C1549" s="75" t="s">
        <v>1441</v>
      </c>
      <c r="D1549" s="74">
        <v>44.04</v>
      </c>
      <c r="E1549" s="78" t="s">
        <v>2874</v>
      </c>
      <c r="F1549" s="75" t="s">
        <v>17</v>
      </c>
      <c r="G1549" s="76">
        <v>760</v>
      </c>
      <c r="H1549" s="77">
        <v>272</v>
      </c>
      <c r="I1549" s="75" t="s">
        <v>1709</v>
      </c>
    </row>
    <row r="1550" spans="1:9" ht="12.6" customHeight="1" x14ac:dyDescent="0.25">
      <c r="A1550" s="71">
        <v>1506</v>
      </c>
      <c r="B1550" s="72" t="s">
        <v>1774</v>
      </c>
      <c r="C1550" s="75" t="s">
        <v>1442</v>
      </c>
      <c r="D1550" s="74">
        <v>44.05</v>
      </c>
      <c r="E1550" s="78" t="s">
        <v>2875</v>
      </c>
      <c r="F1550" s="75" t="s">
        <v>17</v>
      </c>
      <c r="G1550" s="76">
        <v>559</v>
      </c>
      <c r="H1550" s="77">
        <v>304</v>
      </c>
      <c r="I1550" s="75" t="s">
        <v>1709</v>
      </c>
    </row>
    <row r="1551" spans="1:9" ht="12.6" customHeight="1" x14ac:dyDescent="0.25">
      <c r="A1551" s="71">
        <v>1507</v>
      </c>
      <c r="B1551" s="72" t="s">
        <v>1774</v>
      </c>
      <c r="C1551" s="75" t="s">
        <v>1443</v>
      </c>
      <c r="D1551" s="74">
        <v>44.06</v>
      </c>
      <c r="E1551" s="78" t="s">
        <v>2876</v>
      </c>
      <c r="F1551" s="75" t="s">
        <v>17</v>
      </c>
      <c r="G1551" s="76">
        <v>593</v>
      </c>
      <c r="H1551" s="77">
        <v>304</v>
      </c>
      <c r="I1551" s="75" t="s">
        <v>1709</v>
      </c>
    </row>
    <row r="1552" spans="1:9" ht="12.6" customHeight="1" x14ac:dyDescent="0.25">
      <c r="A1552" s="71">
        <v>1508</v>
      </c>
      <c r="B1552" s="72" t="s">
        <v>1774</v>
      </c>
      <c r="C1552" s="75" t="s">
        <v>1444</v>
      </c>
      <c r="D1552" s="74">
        <v>44.07</v>
      </c>
      <c r="E1552" s="72" t="s">
        <v>669</v>
      </c>
      <c r="F1552" s="75" t="s">
        <v>17</v>
      </c>
      <c r="G1552" s="76">
        <v>509</v>
      </c>
      <c r="H1552" s="77">
        <v>272</v>
      </c>
      <c r="I1552" s="75" t="s">
        <v>1709</v>
      </c>
    </row>
    <row r="1553" spans="1:9" ht="12.6" customHeight="1" x14ac:dyDescent="0.25">
      <c r="A1553" s="71">
        <v>1509</v>
      </c>
      <c r="B1553" s="72" t="s">
        <v>1774</v>
      </c>
      <c r="C1553" s="75" t="s">
        <v>1445</v>
      </c>
      <c r="D1553" s="74">
        <v>44.08</v>
      </c>
      <c r="E1553" s="72" t="s">
        <v>670</v>
      </c>
      <c r="F1553" s="75" t="s">
        <v>17</v>
      </c>
      <c r="G1553" s="76">
        <v>539</v>
      </c>
      <c r="H1553" s="77">
        <v>272</v>
      </c>
      <c r="I1553" s="75" t="s">
        <v>1709</v>
      </c>
    </row>
    <row r="1554" spans="1:9" ht="12.6" customHeight="1" x14ac:dyDescent="0.25">
      <c r="A1554" s="71">
        <v>1510</v>
      </c>
      <c r="B1554" s="72" t="s">
        <v>1774</v>
      </c>
      <c r="C1554" s="75" t="s">
        <v>1446</v>
      </c>
      <c r="D1554" s="74">
        <v>44.09</v>
      </c>
      <c r="E1554" s="72" t="s">
        <v>671</v>
      </c>
      <c r="F1554" s="75" t="s">
        <v>292</v>
      </c>
      <c r="G1554" s="76">
        <v>613</v>
      </c>
      <c r="H1554" s="77">
        <v>205</v>
      </c>
      <c r="I1554" s="75" t="s">
        <v>1710</v>
      </c>
    </row>
    <row r="1555" spans="1:9" ht="12.6" customHeight="1" x14ac:dyDescent="0.25">
      <c r="A1555" s="71">
        <v>1511</v>
      </c>
      <c r="B1555" s="72" t="s">
        <v>1774</v>
      </c>
      <c r="C1555" s="75" t="s">
        <v>1447</v>
      </c>
      <c r="D1555" s="74">
        <v>44.1</v>
      </c>
      <c r="E1555" s="72" t="s">
        <v>672</v>
      </c>
      <c r="F1555" s="75" t="s">
        <v>17</v>
      </c>
      <c r="G1555" s="76">
        <v>2974</v>
      </c>
      <c r="H1555" s="77">
        <v>492</v>
      </c>
      <c r="I1555" s="75" t="s">
        <v>1711</v>
      </c>
    </row>
    <row r="1556" spans="1:9" ht="12.6" customHeight="1" x14ac:dyDescent="0.25">
      <c r="A1556" s="71">
        <v>1512</v>
      </c>
      <c r="B1556" s="72" t="s">
        <v>1774</v>
      </c>
      <c r="C1556" s="75" t="s">
        <v>1448</v>
      </c>
      <c r="D1556" s="74">
        <v>44.11</v>
      </c>
      <c r="E1556" s="72" t="s">
        <v>673</v>
      </c>
      <c r="F1556" s="75" t="s">
        <v>3</v>
      </c>
      <c r="G1556" s="76">
        <v>7356</v>
      </c>
      <c r="H1556" s="77">
        <v>1430</v>
      </c>
      <c r="I1556" s="75" t="s">
        <v>1712</v>
      </c>
    </row>
    <row r="1557" spans="1:9" ht="12.6" customHeight="1" x14ac:dyDescent="0.25">
      <c r="A1557" s="71">
        <v>1513</v>
      </c>
      <c r="B1557" s="78" t="s">
        <v>2877</v>
      </c>
      <c r="C1557" s="75" t="s">
        <v>1448</v>
      </c>
      <c r="D1557" s="74">
        <v>44.12</v>
      </c>
      <c r="E1557" s="72" t="s">
        <v>674</v>
      </c>
      <c r="F1557" s="75" t="s">
        <v>3</v>
      </c>
      <c r="G1557" s="76">
        <v>7985</v>
      </c>
      <c r="H1557" s="77">
        <v>1430</v>
      </c>
      <c r="I1557" s="75" t="s">
        <v>1712</v>
      </c>
    </row>
    <row r="1558" spans="1:9" ht="12.6" customHeight="1" x14ac:dyDescent="0.25">
      <c r="A1558" s="71">
        <v>1514</v>
      </c>
      <c r="B1558" s="72" t="s">
        <v>1774</v>
      </c>
      <c r="C1558" s="75" t="s">
        <v>1201</v>
      </c>
      <c r="D1558" s="74">
        <v>44.13</v>
      </c>
      <c r="E1558" s="72" t="s">
        <v>675</v>
      </c>
      <c r="F1558" s="75" t="s">
        <v>292</v>
      </c>
      <c r="G1558" s="76">
        <v>715</v>
      </c>
      <c r="H1558" s="77">
        <v>199</v>
      </c>
      <c r="I1558" s="75" t="s">
        <v>1710</v>
      </c>
    </row>
    <row r="1559" spans="1:9" ht="12.6" customHeight="1" x14ac:dyDescent="0.25">
      <c r="A1559" s="71">
        <v>1515</v>
      </c>
      <c r="B1559" s="78" t="s">
        <v>2877</v>
      </c>
      <c r="C1559" s="75" t="s">
        <v>1201</v>
      </c>
      <c r="D1559" s="74">
        <v>44.14</v>
      </c>
      <c r="E1559" s="78" t="s">
        <v>2878</v>
      </c>
      <c r="F1559" s="75" t="s">
        <v>17</v>
      </c>
      <c r="G1559" s="76">
        <v>103</v>
      </c>
      <c r="H1559" s="77">
        <v>54</v>
      </c>
      <c r="I1559" s="79" t="s">
        <v>2879</v>
      </c>
    </row>
    <row r="1560" spans="1:9" ht="12.6" customHeight="1" x14ac:dyDescent="0.25">
      <c r="A1560" s="71">
        <v>1516</v>
      </c>
      <c r="B1560" s="72" t="s">
        <v>1774</v>
      </c>
      <c r="C1560" s="75" t="s">
        <v>1201</v>
      </c>
      <c r="D1560" s="74">
        <v>44.15</v>
      </c>
      <c r="E1560" s="72" t="s">
        <v>676</v>
      </c>
      <c r="F1560" s="75" t="s">
        <v>17</v>
      </c>
      <c r="G1560" s="76">
        <v>112</v>
      </c>
      <c r="H1560" s="77">
        <v>54</v>
      </c>
      <c r="I1560" s="75" t="s">
        <v>1713</v>
      </c>
    </row>
    <row r="1561" spans="1:9" ht="12.6" customHeight="1" x14ac:dyDescent="0.25">
      <c r="A1561" s="71">
        <v>1517</v>
      </c>
      <c r="B1561" s="72" t="s">
        <v>1774</v>
      </c>
      <c r="C1561" s="75" t="s">
        <v>1201</v>
      </c>
      <c r="D1561" s="74">
        <v>44.16</v>
      </c>
      <c r="E1561" s="78" t="s">
        <v>2880</v>
      </c>
      <c r="F1561" s="75" t="s">
        <v>17</v>
      </c>
      <c r="G1561" s="76">
        <v>126</v>
      </c>
      <c r="H1561" s="77">
        <v>68</v>
      </c>
      <c r="I1561" s="75" t="s">
        <v>1713</v>
      </c>
    </row>
    <row r="1562" spans="1:9" ht="12.6" customHeight="1" x14ac:dyDescent="0.25">
      <c r="A1562" s="71">
        <v>1518</v>
      </c>
      <c r="B1562" s="78" t="s">
        <v>2877</v>
      </c>
      <c r="C1562" s="75" t="s">
        <v>1201</v>
      </c>
      <c r="D1562" s="74">
        <v>44.17</v>
      </c>
      <c r="E1562" s="72" t="s">
        <v>677</v>
      </c>
      <c r="F1562" s="75" t="s">
        <v>17</v>
      </c>
      <c r="G1562" s="76">
        <v>197</v>
      </c>
      <c r="H1562" s="77">
        <v>129</v>
      </c>
      <c r="I1562" s="79" t="s">
        <v>2879</v>
      </c>
    </row>
    <row r="1563" spans="1:9" ht="12.6" customHeight="1" x14ac:dyDescent="0.25">
      <c r="A1563" s="71">
        <v>1519</v>
      </c>
      <c r="B1563" s="72" t="s">
        <v>1774</v>
      </c>
      <c r="C1563" s="75" t="s">
        <v>1201</v>
      </c>
      <c r="D1563" s="74">
        <v>44.18</v>
      </c>
      <c r="E1563" s="72" t="s">
        <v>678</v>
      </c>
      <c r="F1563" s="75" t="s">
        <v>3</v>
      </c>
      <c r="G1563" s="76">
        <v>22189</v>
      </c>
      <c r="H1563" s="77">
        <v>5091</v>
      </c>
      <c r="I1563" s="75" t="s">
        <v>1714</v>
      </c>
    </row>
    <row r="1564" spans="1:9" ht="12.6" customHeight="1" x14ac:dyDescent="0.25">
      <c r="A1564" s="71">
        <v>1520</v>
      </c>
      <c r="B1564" s="72" t="s">
        <v>1774</v>
      </c>
      <c r="C1564" s="75" t="s">
        <v>1201</v>
      </c>
      <c r="D1564" s="74">
        <v>44.19</v>
      </c>
      <c r="E1564" s="72" t="s">
        <v>679</v>
      </c>
      <c r="F1564" s="75" t="s">
        <v>292</v>
      </c>
      <c r="G1564" s="76">
        <v>652</v>
      </c>
      <c r="H1564" s="77">
        <v>265</v>
      </c>
      <c r="I1564" s="75" t="s">
        <v>1715</v>
      </c>
    </row>
    <row r="1565" spans="1:9" ht="12.6" customHeight="1" x14ac:dyDescent="0.25">
      <c r="A1565" s="71">
        <v>1521</v>
      </c>
      <c r="B1565" s="72" t="s">
        <v>1774</v>
      </c>
      <c r="C1565" s="75" t="s">
        <v>1201</v>
      </c>
      <c r="D1565" s="74">
        <v>44.2</v>
      </c>
      <c r="E1565" s="78" t="s">
        <v>2881</v>
      </c>
      <c r="F1565" s="75" t="s">
        <v>292</v>
      </c>
      <c r="G1565" s="76">
        <v>248</v>
      </c>
      <c r="H1565" s="77">
        <v>168</v>
      </c>
      <c r="I1565" s="75" t="s">
        <v>1713</v>
      </c>
    </row>
    <row r="1566" spans="1:9" ht="12.6" customHeight="1" x14ac:dyDescent="0.25">
      <c r="A1566" s="71">
        <v>1522</v>
      </c>
      <c r="B1566" s="72" t="s">
        <v>1774</v>
      </c>
      <c r="C1566" s="75" t="s">
        <v>1201</v>
      </c>
      <c r="D1566" s="74">
        <v>44.21</v>
      </c>
      <c r="E1566" s="78" t="s">
        <v>2882</v>
      </c>
      <c r="F1566" s="75" t="s">
        <v>17</v>
      </c>
      <c r="G1566" s="76">
        <v>624</v>
      </c>
      <c r="H1566" s="77">
        <v>322</v>
      </c>
      <c r="I1566" s="75" t="s">
        <v>1713</v>
      </c>
    </row>
    <row r="1567" spans="1:9" ht="12.6" customHeight="1" x14ac:dyDescent="0.25">
      <c r="A1567" s="71">
        <v>1523</v>
      </c>
      <c r="B1567" s="78" t="s">
        <v>2877</v>
      </c>
      <c r="C1567" s="75" t="s">
        <v>1201</v>
      </c>
      <c r="D1567" s="74">
        <v>44.23</v>
      </c>
      <c r="E1567" s="72" t="s">
        <v>680</v>
      </c>
      <c r="F1567" s="75" t="s">
        <v>17</v>
      </c>
      <c r="G1567" s="76">
        <v>858</v>
      </c>
      <c r="H1567" s="77">
        <v>301</v>
      </c>
      <c r="I1567" s="79" t="s">
        <v>2879</v>
      </c>
    </row>
    <row r="1568" spans="1:9" ht="12.6" customHeight="1" x14ac:dyDescent="0.25">
      <c r="A1568" s="71">
        <v>1524</v>
      </c>
      <c r="B1568" s="78" t="s">
        <v>2877</v>
      </c>
      <c r="C1568" s="75" t="s">
        <v>1201</v>
      </c>
      <c r="D1568" s="74">
        <v>44.24</v>
      </c>
      <c r="E1568" s="72" t="s">
        <v>681</v>
      </c>
      <c r="F1568" s="75" t="s">
        <v>17</v>
      </c>
      <c r="G1568" s="76">
        <v>825</v>
      </c>
      <c r="H1568" s="77">
        <v>301</v>
      </c>
      <c r="I1568" s="79" t="s">
        <v>2879</v>
      </c>
    </row>
    <row r="1569" spans="1:9" ht="12.6" customHeight="1" x14ac:dyDescent="0.25">
      <c r="A1569" s="71">
        <v>1525</v>
      </c>
      <c r="B1569" s="78" t="s">
        <v>2883</v>
      </c>
      <c r="C1569" s="75" t="s">
        <v>1449</v>
      </c>
      <c r="D1569" s="74">
        <v>46.01</v>
      </c>
      <c r="E1569" s="78" t="s">
        <v>2884</v>
      </c>
      <c r="F1569" s="75" t="s">
        <v>17</v>
      </c>
      <c r="G1569" s="76">
        <v>105</v>
      </c>
      <c r="H1569" s="77">
        <v>105</v>
      </c>
      <c r="I1569" s="79" t="s">
        <v>2885</v>
      </c>
    </row>
    <row r="1570" spans="1:9" ht="12.6" customHeight="1" x14ac:dyDescent="0.25">
      <c r="A1570" s="71">
        <v>1526</v>
      </c>
      <c r="B1570" s="78" t="s">
        <v>2883</v>
      </c>
      <c r="C1570" s="75" t="s">
        <v>1450</v>
      </c>
      <c r="D1570" s="74">
        <v>46.02</v>
      </c>
      <c r="E1570" s="78" t="s">
        <v>2886</v>
      </c>
      <c r="F1570" s="79" t="s">
        <v>3203</v>
      </c>
      <c r="G1570" s="76">
        <v>47</v>
      </c>
      <c r="H1570" s="77">
        <v>47</v>
      </c>
      <c r="I1570" s="79" t="s">
        <v>2885</v>
      </c>
    </row>
    <row r="1571" spans="1:9" ht="12.6" customHeight="1" x14ac:dyDescent="0.25">
      <c r="A1571" s="71">
        <v>1527</v>
      </c>
      <c r="B1571" s="78" t="s">
        <v>2883</v>
      </c>
      <c r="C1571" s="75" t="s">
        <v>1451</v>
      </c>
      <c r="D1571" s="74">
        <v>46.03</v>
      </c>
      <c r="E1571" s="78" t="s">
        <v>2887</v>
      </c>
      <c r="F1571" s="75" t="s">
        <v>3</v>
      </c>
      <c r="G1571" s="76">
        <v>1685</v>
      </c>
      <c r="H1571" s="77">
        <v>1685</v>
      </c>
      <c r="I1571" s="79" t="s">
        <v>2885</v>
      </c>
    </row>
    <row r="1572" spans="1:9" ht="12.6" customHeight="1" x14ac:dyDescent="0.25">
      <c r="A1572" s="71">
        <v>1528</v>
      </c>
      <c r="B1572" s="78" t="s">
        <v>2883</v>
      </c>
      <c r="C1572" s="75" t="s">
        <v>1452</v>
      </c>
      <c r="D1572" s="74">
        <v>46.04</v>
      </c>
      <c r="E1572" s="78" t="s">
        <v>2888</v>
      </c>
      <c r="F1572" s="75" t="s">
        <v>3</v>
      </c>
      <c r="G1572" s="76">
        <v>1099</v>
      </c>
      <c r="H1572" s="77">
        <v>1099</v>
      </c>
      <c r="I1572" s="79" t="s">
        <v>2885</v>
      </c>
    </row>
    <row r="1573" spans="1:9" ht="12.6" customHeight="1" x14ac:dyDescent="0.25">
      <c r="A1573" s="71">
        <v>1529</v>
      </c>
      <c r="B1573" s="78" t="s">
        <v>2883</v>
      </c>
      <c r="C1573" s="75" t="s">
        <v>1453</v>
      </c>
      <c r="D1573" s="74">
        <v>46.05</v>
      </c>
      <c r="E1573" s="78" t="s">
        <v>2889</v>
      </c>
      <c r="F1573" s="75" t="s">
        <v>3</v>
      </c>
      <c r="G1573" s="76">
        <v>824</v>
      </c>
      <c r="H1573" s="77">
        <v>824</v>
      </c>
      <c r="I1573" s="79" t="s">
        <v>2885</v>
      </c>
    </row>
    <row r="1574" spans="1:9" ht="12.6" customHeight="1" x14ac:dyDescent="0.25">
      <c r="A1574" s="71">
        <v>1530</v>
      </c>
      <c r="B1574" s="78" t="s">
        <v>2883</v>
      </c>
      <c r="C1574" s="75" t="s">
        <v>1454</v>
      </c>
      <c r="D1574" s="74">
        <v>46.06</v>
      </c>
      <c r="E1574" s="78" t="s">
        <v>2890</v>
      </c>
      <c r="F1574" s="75" t="s">
        <v>17</v>
      </c>
      <c r="G1574" s="76">
        <v>56</v>
      </c>
      <c r="H1574" s="77">
        <v>56</v>
      </c>
      <c r="I1574" s="79" t="s">
        <v>2885</v>
      </c>
    </row>
    <row r="1575" spans="1:9" ht="12.6" customHeight="1" x14ac:dyDescent="0.25">
      <c r="A1575" s="71">
        <v>1531</v>
      </c>
      <c r="B1575" s="78" t="s">
        <v>2883</v>
      </c>
      <c r="C1575" s="75" t="s">
        <v>1455</v>
      </c>
      <c r="D1575" s="74">
        <v>46.07</v>
      </c>
      <c r="E1575" s="78" t="s">
        <v>2891</v>
      </c>
      <c r="F1575" s="75" t="s">
        <v>17</v>
      </c>
      <c r="G1575" s="76">
        <v>28</v>
      </c>
      <c r="H1575" s="77">
        <v>28</v>
      </c>
      <c r="I1575" s="79" t="s">
        <v>2089</v>
      </c>
    </row>
    <row r="1576" spans="1:9" ht="12.6" customHeight="1" x14ac:dyDescent="0.25">
      <c r="A1576" s="71">
        <v>1532</v>
      </c>
      <c r="B1576" s="72" t="s">
        <v>1775</v>
      </c>
      <c r="C1576" s="75" t="s">
        <v>1456</v>
      </c>
      <c r="D1576" s="74">
        <v>46.08</v>
      </c>
      <c r="E1576" s="72" t="s">
        <v>682</v>
      </c>
      <c r="F1576" s="75" t="s">
        <v>518</v>
      </c>
      <c r="G1576" s="76">
        <v>245</v>
      </c>
      <c r="H1576" s="77">
        <v>245</v>
      </c>
      <c r="I1576" s="79" t="s">
        <v>2331</v>
      </c>
    </row>
    <row r="1577" spans="1:9" ht="12.6" customHeight="1" x14ac:dyDescent="0.25">
      <c r="A1577" s="71">
        <v>1533</v>
      </c>
      <c r="B1577" s="78" t="s">
        <v>2883</v>
      </c>
      <c r="C1577" s="75" t="s">
        <v>1456</v>
      </c>
      <c r="D1577" s="74">
        <v>46.09</v>
      </c>
      <c r="E1577" s="78" t="s">
        <v>2892</v>
      </c>
      <c r="F1577" s="75" t="s">
        <v>518</v>
      </c>
      <c r="G1577" s="76">
        <v>315</v>
      </c>
      <c r="H1577" s="77">
        <v>315</v>
      </c>
      <c r="I1577" s="79" t="s">
        <v>2089</v>
      </c>
    </row>
    <row r="1578" spans="1:9" ht="12.6" customHeight="1" x14ac:dyDescent="0.25">
      <c r="A1578" s="71">
        <v>1534</v>
      </c>
      <c r="B1578" s="78" t="s">
        <v>2883</v>
      </c>
      <c r="C1578" s="75" t="s">
        <v>1456</v>
      </c>
      <c r="D1578" s="74">
        <v>46.1</v>
      </c>
      <c r="E1578" s="78" t="s">
        <v>2893</v>
      </c>
      <c r="F1578" s="75" t="s">
        <v>518</v>
      </c>
      <c r="G1578" s="76">
        <v>252</v>
      </c>
      <c r="H1578" s="77">
        <v>252</v>
      </c>
      <c r="I1578" s="79" t="s">
        <v>2089</v>
      </c>
    </row>
    <row r="1579" spans="1:9" ht="12.6" customHeight="1" x14ac:dyDescent="0.25">
      <c r="A1579" s="71">
        <v>1535</v>
      </c>
      <c r="B1579" s="78" t="s">
        <v>2883</v>
      </c>
      <c r="C1579" s="75" t="s">
        <v>1456</v>
      </c>
      <c r="D1579" s="74">
        <v>46.11</v>
      </c>
      <c r="E1579" s="78" t="s">
        <v>2894</v>
      </c>
      <c r="F1579" s="75" t="s">
        <v>518</v>
      </c>
      <c r="G1579" s="76">
        <v>357</v>
      </c>
      <c r="H1579" s="77">
        <v>357</v>
      </c>
      <c r="I1579" s="79" t="s">
        <v>2089</v>
      </c>
    </row>
    <row r="1580" spans="1:9" ht="12.6" customHeight="1" x14ac:dyDescent="0.25">
      <c r="A1580" s="71">
        <v>1536</v>
      </c>
      <c r="B1580" s="78" t="s">
        <v>2883</v>
      </c>
      <c r="C1580" s="75" t="s">
        <v>1456</v>
      </c>
      <c r="D1580" s="74">
        <v>46.12</v>
      </c>
      <c r="E1580" s="78" t="s">
        <v>2895</v>
      </c>
      <c r="F1580" s="75" t="s">
        <v>518</v>
      </c>
      <c r="G1580" s="76">
        <v>525</v>
      </c>
      <c r="H1580" s="77">
        <v>525</v>
      </c>
      <c r="I1580" s="79" t="s">
        <v>2089</v>
      </c>
    </row>
    <row r="1581" spans="1:9" ht="12.6" customHeight="1" x14ac:dyDescent="0.25">
      <c r="A1581" s="71">
        <v>1537</v>
      </c>
      <c r="B1581" s="78" t="s">
        <v>2883</v>
      </c>
      <c r="C1581" s="75" t="s">
        <v>1456</v>
      </c>
      <c r="D1581" s="74">
        <v>46.13</v>
      </c>
      <c r="E1581" s="72" t="s">
        <v>683</v>
      </c>
      <c r="F1581" s="75" t="s">
        <v>518</v>
      </c>
      <c r="G1581" s="76">
        <v>876</v>
      </c>
      <c r="H1581" s="77">
        <v>876</v>
      </c>
      <c r="I1581" s="79" t="s">
        <v>2089</v>
      </c>
    </row>
    <row r="1582" spans="1:9" ht="12.6" customHeight="1" x14ac:dyDescent="0.25">
      <c r="A1582" s="71">
        <v>1538</v>
      </c>
      <c r="B1582" s="72" t="s">
        <v>1775</v>
      </c>
      <c r="C1582" s="75" t="s">
        <v>1456</v>
      </c>
      <c r="D1582" s="74">
        <v>46.14</v>
      </c>
      <c r="E1582" s="72" t="s">
        <v>684</v>
      </c>
      <c r="F1582" s="75" t="s">
        <v>518</v>
      </c>
      <c r="G1582" s="76">
        <v>596</v>
      </c>
      <c r="H1582" s="77">
        <v>596</v>
      </c>
      <c r="I1582" s="79" t="s">
        <v>2331</v>
      </c>
    </row>
    <row r="1583" spans="1:9" ht="12.6" customHeight="1" x14ac:dyDescent="0.25">
      <c r="A1583" s="71">
        <v>1539</v>
      </c>
      <c r="B1583" s="78" t="s">
        <v>2883</v>
      </c>
      <c r="C1583" s="75" t="s">
        <v>1456</v>
      </c>
      <c r="D1583" s="74">
        <v>46.15</v>
      </c>
      <c r="E1583" s="78" t="s">
        <v>2896</v>
      </c>
      <c r="F1583" s="75" t="s">
        <v>3</v>
      </c>
      <c r="G1583" s="76">
        <v>147</v>
      </c>
      <c r="H1583" s="77">
        <v>147</v>
      </c>
      <c r="I1583" s="79" t="s">
        <v>2089</v>
      </c>
    </row>
    <row r="1584" spans="1:9" ht="12.6" customHeight="1" x14ac:dyDescent="0.25">
      <c r="A1584" s="71">
        <v>1540</v>
      </c>
      <c r="B1584" s="72" t="s">
        <v>1775</v>
      </c>
      <c r="C1584" s="75" t="s">
        <v>1456</v>
      </c>
      <c r="D1584" s="74">
        <v>46.16</v>
      </c>
      <c r="E1584" s="72" t="s">
        <v>685</v>
      </c>
      <c r="F1584" s="75" t="s">
        <v>3</v>
      </c>
      <c r="G1584" s="76">
        <v>125</v>
      </c>
      <c r="H1584" s="77">
        <v>125</v>
      </c>
      <c r="I1584" s="79" t="s">
        <v>2331</v>
      </c>
    </row>
    <row r="1585" spans="1:9" ht="12.6" customHeight="1" x14ac:dyDescent="0.25">
      <c r="A1585" s="71">
        <v>1541</v>
      </c>
      <c r="B1585" s="78" t="s">
        <v>2883</v>
      </c>
      <c r="C1585" s="75" t="s">
        <v>1456</v>
      </c>
      <c r="D1585" s="74">
        <v>46.17</v>
      </c>
      <c r="E1585" s="78" t="s">
        <v>2897</v>
      </c>
      <c r="F1585" s="75" t="s">
        <v>17</v>
      </c>
      <c r="G1585" s="76">
        <v>38</v>
      </c>
      <c r="H1585" s="77">
        <v>38</v>
      </c>
      <c r="I1585" s="79" t="s">
        <v>2089</v>
      </c>
    </row>
    <row r="1586" spans="1:9" ht="12.6" customHeight="1" x14ac:dyDescent="0.25">
      <c r="A1586" s="71">
        <v>1542</v>
      </c>
      <c r="B1586" s="72" t="s">
        <v>1775</v>
      </c>
      <c r="C1586" s="75" t="s">
        <v>1456</v>
      </c>
      <c r="D1586" s="74">
        <v>46.18</v>
      </c>
      <c r="E1586" s="72" t="s">
        <v>686</v>
      </c>
      <c r="F1586" s="75" t="s">
        <v>17</v>
      </c>
      <c r="G1586" s="76">
        <v>32</v>
      </c>
      <c r="H1586" s="77">
        <v>32</v>
      </c>
      <c r="I1586" s="79" t="s">
        <v>2089</v>
      </c>
    </row>
    <row r="1587" spans="1:9" ht="12.6" customHeight="1" x14ac:dyDescent="0.25">
      <c r="A1587" s="71">
        <v>1543</v>
      </c>
      <c r="B1587" s="72" t="s">
        <v>1775</v>
      </c>
      <c r="C1587" s="75" t="s">
        <v>1456</v>
      </c>
      <c r="D1587" s="74">
        <v>46.19</v>
      </c>
      <c r="E1587" s="72" t="s">
        <v>687</v>
      </c>
      <c r="F1587" s="75" t="s">
        <v>17</v>
      </c>
      <c r="G1587" s="76">
        <v>42</v>
      </c>
      <c r="H1587" s="77">
        <v>42</v>
      </c>
      <c r="I1587" s="79" t="s">
        <v>2331</v>
      </c>
    </row>
    <row r="1588" spans="1:9" ht="12.6" customHeight="1" x14ac:dyDescent="0.25">
      <c r="A1588" s="71">
        <v>1544</v>
      </c>
      <c r="B1588" s="72" t="s">
        <v>1775</v>
      </c>
      <c r="C1588" s="75" t="s">
        <v>1456</v>
      </c>
      <c r="D1588" s="74">
        <v>46.21</v>
      </c>
      <c r="E1588" s="72" t="s">
        <v>688</v>
      </c>
      <c r="F1588" s="75" t="s">
        <v>17</v>
      </c>
      <c r="G1588" s="76">
        <v>35</v>
      </c>
      <c r="H1588" s="77">
        <v>35</v>
      </c>
      <c r="I1588" s="79" t="s">
        <v>2331</v>
      </c>
    </row>
    <row r="1589" spans="1:9" ht="12.6" customHeight="1" x14ac:dyDescent="0.25">
      <c r="A1589" s="71">
        <v>1545</v>
      </c>
      <c r="B1589" s="78" t="s">
        <v>2883</v>
      </c>
      <c r="C1589" s="75" t="s">
        <v>1456</v>
      </c>
      <c r="D1589" s="74">
        <v>46.23</v>
      </c>
      <c r="E1589" s="72" t="s">
        <v>689</v>
      </c>
      <c r="F1589" s="75" t="s">
        <v>17</v>
      </c>
      <c r="G1589" s="76">
        <v>14</v>
      </c>
      <c r="H1589" s="77">
        <v>14</v>
      </c>
      <c r="I1589" s="79" t="s">
        <v>2089</v>
      </c>
    </row>
    <row r="1590" spans="1:9" ht="12.6" customHeight="1" x14ac:dyDescent="0.25">
      <c r="A1590" s="71">
        <v>1546</v>
      </c>
      <c r="B1590" s="72" t="s">
        <v>1775</v>
      </c>
      <c r="C1590" s="75" t="s">
        <v>1456</v>
      </c>
      <c r="D1590" s="74">
        <v>46.24</v>
      </c>
      <c r="E1590" s="72" t="s">
        <v>690</v>
      </c>
      <c r="F1590" s="75" t="s">
        <v>16</v>
      </c>
      <c r="G1590" s="76">
        <v>47</v>
      </c>
      <c r="H1590" s="77">
        <v>47</v>
      </c>
      <c r="I1590" s="79" t="s">
        <v>2331</v>
      </c>
    </row>
    <row r="1591" spans="1:9" ht="12.6" customHeight="1" x14ac:dyDescent="0.25">
      <c r="A1591" s="71">
        <v>1547</v>
      </c>
      <c r="B1591" s="78" t="s">
        <v>2883</v>
      </c>
      <c r="C1591" s="75" t="s">
        <v>1456</v>
      </c>
      <c r="D1591" s="74">
        <v>46.25</v>
      </c>
      <c r="E1591" s="78" t="s">
        <v>2898</v>
      </c>
      <c r="F1591" s="75" t="s">
        <v>16</v>
      </c>
      <c r="G1591" s="76">
        <v>63</v>
      </c>
      <c r="H1591" s="77">
        <v>63</v>
      </c>
      <c r="I1591" s="79" t="s">
        <v>2089</v>
      </c>
    </row>
    <row r="1592" spans="1:9" ht="12.6" customHeight="1" x14ac:dyDescent="0.25">
      <c r="A1592" s="71">
        <v>1548</v>
      </c>
      <c r="B1592" s="78" t="s">
        <v>2883</v>
      </c>
      <c r="C1592" s="75" t="s">
        <v>1456</v>
      </c>
      <c r="D1592" s="74">
        <v>46.26</v>
      </c>
      <c r="E1592" s="78" t="s">
        <v>2899</v>
      </c>
      <c r="F1592" s="75" t="s">
        <v>16</v>
      </c>
      <c r="G1592" s="76">
        <v>65</v>
      </c>
      <c r="H1592" s="77">
        <v>65</v>
      </c>
      <c r="I1592" s="79" t="s">
        <v>2089</v>
      </c>
    </row>
    <row r="1593" spans="1:9" ht="12.6" customHeight="1" x14ac:dyDescent="0.25">
      <c r="A1593" s="71">
        <v>1549</v>
      </c>
      <c r="B1593" s="72" t="s">
        <v>1775</v>
      </c>
      <c r="C1593" s="75" t="s">
        <v>1456</v>
      </c>
      <c r="D1593" s="74">
        <v>46.27</v>
      </c>
      <c r="E1593" s="72" t="s">
        <v>691</v>
      </c>
      <c r="F1593" s="75" t="s">
        <v>16</v>
      </c>
      <c r="G1593" s="76">
        <v>21</v>
      </c>
      <c r="H1593" s="77">
        <v>21</v>
      </c>
      <c r="I1593" s="79" t="s">
        <v>2331</v>
      </c>
    </row>
    <row r="1594" spans="1:9" ht="12.6" customHeight="1" x14ac:dyDescent="0.25">
      <c r="A1594" s="71">
        <v>1550</v>
      </c>
      <c r="B1594" s="78" t="s">
        <v>2883</v>
      </c>
      <c r="C1594" s="75" t="s">
        <v>1456</v>
      </c>
      <c r="D1594" s="74">
        <v>46.28</v>
      </c>
      <c r="E1594" s="78" t="s">
        <v>2900</v>
      </c>
      <c r="F1594" s="75" t="s">
        <v>16</v>
      </c>
      <c r="G1594" s="76">
        <v>21</v>
      </c>
      <c r="H1594" s="77">
        <v>21</v>
      </c>
      <c r="I1594" s="79" t="s">
        <v>2089</v>
      </c>
    </row>
    <row r="1595" spans="1:9" ht="12.6" customHeight="1" x14ac:dyDescent="0.25">
      <c r="A1595" s="71">
        <v>1551</v>
      </c>
      <c r="B1595" s="78" t="s">
        <v>2883</v>
      </c>
      <c r="C1595" s="75" t="s">
        <v>1456</v>
      </c>
      <c r="D1595" s="74">
        <v>46.29</v>
      </c>
      <c r="E1595" s="78" t="s">
        <v>2901</v>
      </c>
      <c r="F1595" s="75" t="s">
        <v>518</v>
      </c>
      <c r="G1595" s="76">
        <v>1366</v>
      </c>
      <c r="H1595" s="77">
        <v>1366</v>
      </c>
      <c r="I1595" s="79" t="s">
        <v>2089</v>
      </c>
    </row>
    <row r="1596" spans="1:9" ht="12.6" customHeight="1" x14ac:dyDescent="0.25">
      <c r="A1596" s="71">
        <v>1552</v>
      </c>
      <c r="B1596" s="72" t="s">
        <v>1775</v>
      </c>
      <c r="C1596" s="75" t="s">
        <v>1456</v>
      </c>
      <c r="D1596" s="74">
        <v>46.3</v>
      </c>
      <c r="E1596" s="72" t="s">
        <v>692</v>
      </c>
      <c r="F1596" s="75" t="s">
        <v>16</v>
      </c>
      <c r="G1596" s="76">
        <v>230</v>
      </c>
      <c r="H1596" s="77">
        <v>93</v>
      </c>
      <c r="I1596" s="79" t="s">
        <v>2331</v>
      </c>
    </row>
    <row r="1597" spans="1:9" ht="12.6" customHeight="1" x14ac:dyDescent="0.25">
      <c r="A1597" s="71">
        <v>1553</v>
      </c>
      <c r="B1597" s="78" t="s">
        <v>2883</v>
      </c>
      <c r="C1597" s="75" t="s">
        <v>1456</v>
      </c>
      <c r="D1597" s="74">
        <v>46.31</v>
      </c>
      <c r="E1597" s="78" t="s">
        <v>2902</v>
      </c>
      <c r="F1597" s="75" t="s">
        <v>16</v>
      </c>
      <c r="G1597" s="76">
        <v>300</v>
      </c>
      <c r="H1597" s="77">
        <v>163</v>
      </c>
      <c r="I1597" s="79" t="s">
        <v>2089</v>
      </c>
    </row>
    <row r="1598" spans="1:9" ht="12.6" customHeight="1" x14ac:dyDescent="0.25">
      <c r="A1598" s="71">
        <v>1554</v>
      </c>
      <c r="B1598" s="72" t="s">
        <v>1775</v>
      </c>
      <c r="C1598" s="75" t="s">
        <v>1456</v>
      </c>
      <c r="D1598" s="74">
        <v>46.32</v>
      </c>
      <c r="E1598" s="72" t="s">
        <v>693</v>
      </c>
      <c r="F1598" s="75" t="s">
        <v>17</v>
      </c>
      <c r="G1598" s="76">
        <v>67</v>
      </c>
      <c r="H1598" s="77">
        <v>67</v>
      </c>
      <c r="I1598" s="79" t="s">
        <v>2331</v>
      </c>
    </row>
    <row r="1599" spans="1:9" ht="12.6" customHeight="1" x14ac:dyDescent="0.25">
      <c r="A1599" s="71">
        <v>1555</v>
      </c>
      <c r="B1599" s="78" t="s">
        <v>2883</v>
      </c>
      <c r="C1599" s="75" t="s">
        <v>1456</v>
      </c>
      <c r="D1599" s="74">
        <v>46.33</v>
      </c>
      <c r="E1599" s="72" t="s">
        <v>694</v>
      </c>
      <c r="F1599" s="75" t="s">
        <v>16</v>
      </c>
      <c r="G1599" s="76">
        <v>9</v>
      </c>
      <c r="H1599" s="77">
        <v>9</v>
      </c>
      <c r="I1599" s="79" t="s">
        <v>2089</v>
      </c>
    </row>
    <row r="1600" spans="1:9" ht="12.6" customHeight="1" x14ac:dyDescent="0.25">
      <c r="A1600" s="71">
        <v>1556</v>
      </c>
      <c r="B1600" s="72" t="s">
        <v>1775</v>
      </c>
      <c r="C1600" s="75" t="s">
        <v>1456</v>
      </c>
      <c r="D1600" s="74">
        <v>46.34</v>
      </c>
      <c r="E1600" s="72" t="s">
        <v>695</v>
      </c>
      <c r="F1600" s="75" t="s">
        <v>17</v>
      </c>
      <c r="G1600" s="76">
        <v>18</v>
      </c>
      <c r="H1600" s="77">
        <v>18</v>
      </c>
      <c r="I1600" s="79" t="s">
        <v>2331</v>
      </c>
    </row>
    <row r="1601" spans="1:9" ht="12.6" customHeight="1" x14ac:dyDescent="0.25">
      <c r="A1601" s="71">
        <v>1557</v>
      </c>
      <c r="B1601" s="72" t="s">
        <v>1775</v>
      </c>
      <c r="C1601" s="75" t="s">
        <v>1456</v>
      </c>
      <c r="D1601" s="74">
        <v>46.35</v>
      </c>
      <c r="E1601" s="72" t="s">
        <v>696</v>
      </c>
      <c r="F1601" s="75" t="s">
        <v>16</v>
      </c>
      <c r="G1601" s="76">
        <v>20</v>
      </c>
      <c r="H1601" s="77">
        <v>20</v>
      </c>
      <c r="I1601" s="79" t="s">
        <v>2089</v>
      </c>
    </row>
    <row r="1602" spans="1:9" ht="12.6" customHeight="1" x14ac:dyDescent="0.25">
      <c r="A1602" s="71">
        <v>1558</v>
      </c>
      <c r="B1602" s="72" t="s">
        <v>1775</v>
      </c>
      <c r="C1602" s="75" t="s">
        <v>1456</v>
      </c>
      <c r="D1602" s="74">
        <v>46.36</v>
      </c>
      <c r="E1602" s="72" t="s">
        <v>697</v>
      </c>
      <c r="F1602" s="75" t="s">
        <v>16</v>
      </c>
      <c r="G1602" s="76">
        <v>20</v>
      </c>
      <c r="H1602" s="77">
        <v>20</v>
      </c>
      <c r="I1602" s="79" t="s">
        <v>2331</v>
      </c>
    </row>
    <row r="1603" spans="1:9" ht="12.6" customHeight="1" x14ac:dyDescent="0.25">
      <c r="A1603" s="71">
        <v>1559</v>
      </c>
      <c r="B1603" s="78" t="s">
        <v>2883</v>
      </c>
      <c r="C1603" s="75" t="s">
        <v>1456</v>
      </c>
      <c r="D1603" s="74">
        <v>46.37</v>
      </c>
      <c r="E1603" s="78" t="s">
        <v>2903</v>
      </c>
      <c r="F1603" s="75" t="s">
        <v>17</v>
      </c>
      <c r="G1603" s="76">
        <v>17</v>
      </c>
      <c r="H1603" s="77">
        <v>17</v>
      </c>
      <c r="I1603" s="79" t="s">
        <v>2089</v>
      </c>
    </row>
    <row r="1604" spans="1:9" ht="12.6" customHeight="1" x14ac:dyDescent="0.25">
      <c r="A1604" s="71">
        <v>1560</v>
      </c>
      <c r="B1604" s="72" t="s">
        <v>1775</v>
      </c>
      <c r="C1604" s="75" t="s">
        <v>1201</v>
      </c>
      <c r="D1604" s="74">
        <v>46.38</v>
      </c>
      <c r="E1604" s="72" t="s">
        <v>698</v>
      </c>
      <c r="F1604" s="75" t="s">
        <v>17</v>
      </c>
      <c r="G1604" s="76">
        <v>57</v>
      </c>
      <c r="H1604" s="77">
        <v>18</v>
      </c>
      <c r="I1604" s="79" t="s">
        <v>2089</v>
      </c>
    </row>
    <row r="1605" spans="1:9" ht="12.6" customHeight="1" x14ac:dyDescent="0.25">
      <c r="A1605" s="71">
        <v>1561</v>
      </c>
      <c r="B1605" s="72" t="s">
        <v>1775</v>
      </c>
      <c r="C1605" s="75" t="s">
        <v>1201</v>
      </c>
      <c r="D1605" s="74">
        <v>46.39</v>
      </c>
      <c r="E1605" s="78" t="s">
        <v>2904</v>
      </c>
      <c r="F1605" s="75" t="s">
        <v>16</v>
      </c>
      <c r="G1605" s="76">
        <v>2306</v>
      </c>
      <c r="H1605" s="77">
        <v>307</v>
      </c>
      <c r="I1605" s="75" t="s">
        <v>1496</v>
      </c>
    </row>
    <row r="1606" spans="1:9" ht="12.6" customHeight="1" x14ac:dyDescent="0.25">
      <c r="A1606" s="71">
        <v>1562</v>
      </c>
      <c r="B1606" s="72" t="s">
        <v>1775</v>
      </c>
      <c r="C1606" s="75" t="s">
        <v>1201</v>
      </c>
      <c r="D1606" s="74">
        <v>46.4</v>
      </c>
      <c r="E1606" s="72" t="s">
        <v>699</v>
      </c>
      <c r="F1606" s="75" t="s">
        <v>3</v>
      </c>
      <c r="G1606" s="76">
        <v>90</v>
      </c>
      <c r="H1606" s="77">
        <v>90</v>
      </c>
      <c r="I1606" s="75" t="s">
        <v>1496</v>
      </c>
    </row>
    <row r="1607" spans="1:9" ht="12.6" customHeight="1" x14ac:dyDescent="0.25">
      <c r="A1607" s="71">
        <v>1563</v>
      </c>
      <c r="B1607" s="72" t="s">
        <v>1775</v>
      </c>
      <c r="C1607" s="75" t="s">
        <v>1201</v>
      </c>
      <c r="D1607" s="74">
        <v>46.41</v>
      </c>
      <c r="E1607" s="72" t="s">
        <v>700</v>
      </c>
      <c r="F1607" s="75" t="s">
        <v>3</v>
      </c>
      <c r="G1607" s="76">
        <v>195</v>
      </c>
      <c r="H1607" s="77">
        <v>195</v>
      </c>
      <c r="I1607" s="75" t="s">
        <v>1496</v>
      </c>
    </row>
    <row r="1608" spans="1:9" ht="12.6" customHeight="1" x14ac:dyDescent="0.25">
      <c r="A1608" s="71">
        <v>1564</v>
      </c>
      <c r="B1608" s="72" t="s">
        <v>1775</v>
      </c>
      <c r="C1608" s="75" t="s">
        <v>1201</v>
      </c>
      <c r="D1608" s="74">
        <v>46.42</v>
      </c>
      <c r="E1608" s="78" t="s">
        <v>2905</v>
      </c>
      <c r="F1608" s="75" t="s">
        <v>17</v>
      </c>
      <c r="G1608" s="76">
        <v>187</v>
      </c>
      <c r="H1608" s="77">
        <v>200</v>
      </c>
      <c r="I1608" s="75" t="s">
        <v>1496</v>
      </c>
    </row>
    <row r="1609" spans="1:9" ht="12.6" customHeight="1" x14ac:dyDescent="0.25">
      <c r="A1609" s="71">
        <v>1565</v>
      </c>
      <c r="B1609" s="72" t="s">
        <v>1775</v>
      </c>
      <c r="C1609" s="75" t="s">
        <v>1201</v>
      </c>
      <c r="D1609" s="74">
        <v>46.43</v>
      </c>
      <c r="E1609" s="78" t="s">
        <v>2906</v>
      </c>
      <c r="F1609" s="75" t="s">
        <v>17</v>
      </c>
      <c r="G1609" s="76">
        <v>109</v>
      </c>
      <c r="H1609" s="77">
        <v>109</v>
      </c>
      <c r="I1609" s="75" t="s">
        <v>1496</v>
      </c>
    </row>
    <row r="1610" spans="1:9" ht="12.6" customHeight="1" x14ac:dyDescent="0.25">
      <c r="A1610" s="71">
        <v>1566</v>
      </c>
      <c r="B1610" s="72" t="s">
        <v>1775</v>
      </c>
      <c r="C1610" s="75" t="s">
        <v>1201</v>
      </c>
      <c r="D1610" s="74">
        <v>46.44</v>
      </c>
      <c r="E1610" s="72" t="s">
        <v>701</v>
      </c>
      <c r="F1610" s="75" t="s">
        <v>292</v>
      </c>
      <c r="G1610" s="76">
        <v>807</v>
      </c>
      <c r="H1610" s="77">
        <v>214</v>
      </c>
      <c r="I1610" s="75" t="s">
        <v>1710</v>
      </c>
    </row>
    <row r="1611" spans="1:9" ht="12.6" customHeight="1" x14ac:dyDescent="0.25">
      <c r="A1611" s="71">
        <v>1567</v>
      </c>
      <c r="B1611" s="72" t="s">
        <v>1775</v>
      </c>
      <c r="C1611" s="75" t="s">
        <v>1201</v>
      </c>
      <c r="D1611" s="74">
        <v>46.45</v>
      </c>
      <c r="E1611" s="78" t="s">
        <v>2907</v>
      </c>
      <c r="F1611" s="75" t="s">
        <v>292</v>
      </c>
      <c r="G1611" s="76">
        <v>768</v>
      </c>
      <c r="H1611" s="77">
        <v>214</v>
      </c>
      <c r="I1611" s="75" t="s">
        <v>1716</v>
      </c>
    </row>
    <row r="1612" spans="1:9" ht="12.6" customHeight="1" x14ac:dyDescent="0.25">
      <c r="A1612" s="71">
        <v>1568</v>
      </c>
      <c r="B1612" s="72" t="s">
        <v>1775</v>
      </c>
      <c r="C1612" s="75" t="s">
        <v>1201</v>
      </c>
      <c r="D1612" s="74">
        <v>46.46</v>
      </c>
      <c r="E1612" s="72" t="s">
        <v>702</v>
      </c>
      <c r="F1612" s="75" t="s">
        <v>3</v>
      </c>
      <c r="G1612" s="76">
        <v>267</v>
      </c>
      <c r="H1612" s="77">
        <v>92</v>
      </c>
      <c r="I1612" s="75" t="s">
        <v>1496</v>
      </c>
    </row>
    <row r="1613" spans="1:9" ht="12.6" customHeight="1" x14ac:dyDescent="0.25">
      <c r="A1613" s="71">
        <v>1569</v>
      </c>
      <c r="B1613" s="72" t="s">
        <v>1775</v>
      </c>
      <c r="C1613" s="75" t="s">
        <v>1201</v>
      </c>
      <c r="D1613" s="74">
        <v>46.47</v>
      </c>
      <c r="E1613" s="72" t="s">
        <v>703</v>
      </c>
      <c r="F1613" s="75" t="s">
        <v>3</v>
      </c>
      <c r="G1613" s="76">
        <v>1125</v>
      </c>
      <c r="H1613" s="77">
        <v>116</v>
      </c>
      <c r="I1613" s="75" t="s">
        <v>1496</v>
      </c>
    </row>
    <row r="1614" spans="1:9" ht="12.6" customHeight="1" x14ac:dyDescent="0.25">
      <c r="A1614" s="71">
        <v>1570</v>
      </c>
      <c r="B1614" s="72" t="s">
        <v>1775</v>
      </c>
      <c r="C1614" s="75" t="s">
        <v>1201</v>
      </c>
      <c r="D1614" s="74">
        <v>46.48</v>
      </c>
      <c r="E1614" s="78" t="s">
        <v>2908</v>
      </c>
      <c r="F1614" s="75" t="s">
        <v>3</v>
      </c>
      <c r="G1614" s="76">
        <v>340</v>
      </c>
      <c r="H1614" s="77">
        <v>48</v>
      </c>
      <c r="I1614" s="75" t="s">
        <v>1496</v>
      </c>
    </row>
    <row r="1615" spans="1:9" ht="12.6" customHeight="1" x14ac:dyDescent="0.25">
      <c r="A1615" s="71">
        <v>1571</v>
      </c>
      <c r="B1615" s="72" t="s">
        <v>1775</v>
      </c>
      <c r="C1615" s="75" t="s">
        <v>1201</v>
      </c>
      <c r="D1615" s="74">
        <v>46.49</v>
      </c>
      <c r="E1615" s="78" t="s">
        <v>2909</v>
      </c>
      <c r="F1615" s="75" t="s">
        <v>3</v>
      </c>
      <c r="G1615" s="76">
        <v>290</v>
      </c>
      <c r="H1615" s="77">
        <v>48</v>
      </c>
      <c r="I1615" s="75" t="s">
        <v>1496</v>
      </c>
    </row>
    <row r="1616" spans="1:9" ht="12.6" customHeight="1" x14ac:dyDescent="0.25">
      <c r="A1616" s="71">
        <v>1572</v>
      </c>
      <c r="B1616" s="72" t="s">
        <v>1775</v>
      </c>
      <c r="C1616" s="75" t="s">
        <v>1201</v>
      </c>
      <c r="D1616" s="74">
        <v>46.5</v>
      </c>
      <c r="E1616" s="72" t="s">
        <v>704</v>
      </c>
      <c r="F1616" s="75" t="s">
        <v>3</v>
      </c>
      <c r="G1616" s="76">
        <v>172</v>
      </c>
      <c r="H1616" s="77">
        <v>24</v>
      </c>
      <c r="I1616" s="75" t="s">
        <v>1496</v>
      </c>
    </row>
    <row r="1617" spans="1:9" ht="12.6" customHeight="1" x14ac:dyDescent="0.25">
      <c r="A1617" s="71">
        <v>1573</v>
      </c>
      <c r="B1617" s="72" t="s">
        <v>1775</v>
      </c>
      <c r="C1617" s="75" t="s">
        <v>1201</v>
      </c>
      <c r="D1617" s="74">
        <v>46.51</v>
      </c>
      <c r="E1617" s="78" t="s">
        <v>2910</v>
      </c>
      <c r="F1617" s="75" t="s">
        <v>3</v>
      </c>
      <c r="G1617" s="76">
        <v>163</v>
      </c>
      <c r="H1617" s="77">
        <v>48</v>
      </c>
      <c r="I1617" s="75" t="s">
        <v>1496</v>
      </c>
    </row>
    <row r="1618" spans="1:9" ht="12.6" customHeight="1" x14ac:dyDescent="0.25">
      <c r="A1618" s="71">
        <v>1574</v>
      </c>
      <c r="B1618" s="72" t="s">
        <v>1775</v>
      </c>
      <c r="C1618" s="75" t="s">
        <v>1201</v>
      </c>
      <c r="D1618" s="74">
        <v>46.52</v>
      </c>
      <c r="E1618" s="78" t="s">
        <v>2911</v>
      </c>
      <c r="F1618" s="75" t="s">
        <v>3</v>
      </c>
      <c r="G1618" s="76">
        <v>188</v>
      </c>
      <c r="H1618" s="77">
        <v>24</v>
      </c>
      <c r="I1618" s="75" t="s">
        <v>1496</v>
      </c>
    </row>
    <row r="1619" spans="1:9" ht="12.6" customHeight="1" x14ac:dyDescent="0.25">
      <c r="A1619" s="71">
        <v>1575</v>
      </c>
      <c r="B1619" s="78" t="s">
        <v>2883</v>
      </c>
      <c r="C1619" s="75" t="s">
        <v>1201</v>
      </c>
      <c r="D1619" s="74">
        <v>46.53</v>
      </c>
      <c r="E1619" s="78" t="s">
        <v>2912</v>
      </c>
      <c r="F1619" s="75" t="s">
        <v>3</v>
      </c>
      <c r="G1619" s="76">
        <v>295</v>
      </c>
      <c r="H1619" s="77">
        <v>295</v>
      </c>
      <c r="I1619" s="79" t="s">
        <v>2089</v>
      </c>
    </row>
    <row r="1620" spans="1:9" ht="12.6" customHeight="1" x14ac:dyDescent="0.25">
      <c r="A1620" s="71">
        <v>1576</v>
      </c>
      <c r="B1620" s="78" t="s">
        <v>2883</v>
      </c>
      <c r="C1620" s="75" t="s">
        <v>1201</v>
      </c>
      <c r="D1620" s="74">
        <v>46.54</v>
      </c>
      <c r="E1620" s="78" t="s">
        <v>2913</v>
      </c>
      <c r="F1620" s="75" t="s">
        <v>16</v>
      </c>
      <c r="G1620" s="76">
        <v>46</v>
      </c>
      <c r="H1620" s="77">
        <v>46</v>
      </c>
      <c r="I1620" s="79" t="s">
        <v>2089</v>
      </c>
    </row>
    <row r="1621" spans="1:9" ht="12.6" customHeight="1" x14ac:dyDescent="0.25">
      <c r="A1621" s="71">
        <v>1577</v>
      </c>
      <c r="B1621" s="78" t="s">
        <v>2883</v>
      </c>
      <c r="C1621" s="75" t="s">
        <v>1201</v>
      </c>
      <c r="D1621" s="74">
        <v>46.55</v>
      </c>
      <c r="E1621" s="78" t="s">
        <v>2914</v>
      </c>
      <c r="F1621" s="75" t="s">
        <v>3</v>
      </c>
      <c r="G1621" s="76">
        <v>175</v>
      </c>
      <c r="H1621" s="77">
        <v>175</v>
      </c>
      <c r="I1621" s="79" t="s">
        <v>2089</v>
      </c>
    </row>
    <row r="1622" spans="1:9" ht="12.6" customHeight="1" x14ac:dyDescent="0.25">
      <c r="A1622" s="71">
        <v>1578</v>
      </c>
      <c r="B1622" s="72" t="s">
        <v>1775</v>
      </c>
      <c r="C1622" s="75" t="s">
        <v>1201</v>
      </c>
      <c r="D1622" s="74">
        <v>46.56</v>
      </c>
      <c r="E1622" s="78" t="s">
        <v>2915</v>
      </c>
      <c r="F1622" s="75" t="s">
        <v>17</v>
      </c>
      <c r="G1622" s="76">
        <v>222</v>
      </c>
      <c r="H1622" s="77">
        <v>185</v>
      </c>
      <c r="I1622" s="75" t="s">
        <v>1496</v>
      </c>
    </row>
    <row r="1623" spans="1:9" ht="12.6" customHeight="1" x14ac:dyDescent="0.25">
      <c r="A1623" s="71">
        <v>1579</v>
      </c>
      <c r="B1623" s="72" t="s">
        <v>1775</v>
      </c>
      <c r="C1623" s="75" t="s">
        <v>1201</v>
      </c>
      <c r="D1623" s="74">
        <v>46.57</v>
      </c>
      <c r="E1623" s="78" t="s">
        <v>2916</v>
      </c>
      <c r="F1623" s="75" t="s">
        <v>17</v>
      </c>
      <c r="G1623" s="76">
        <v>975</v>
      </c>
      <c r="H1623" s="77">
        <v>205</v>
      </c>
      <c r="I1623" s="75" t="s">
        <v>1496</v>
      </c>
    </row>
    <row r="1624" spans="1:9" ht="12.6" customHeight="1" x14ac:dyDescent="0.25">
      <c r="A1624" s="71">
        <v>1580</v>
      </c>
      <c r="B1624" s="72" t="s">
        <v>1775</v>
      </c>
      <c r="C1624" s="75" t="s">
        <v>1201</v>
      </c>
      <c r="D1624" s="74">
        <v>46.58</v>
      </c>
      <c r="E1624" s="78" t="s">
        <v>2917</v>
      </c>
      <c r="F1624" s="75" t="s">
        <v>3</v>
      </c>
      <c r="G1624" s="76">
        <v>179</v>
      </c>
      <c r="H1624" s="77">
        <v>78</v>
      </c>
      <c r="I1624" s="75" t="s">
        <v>1496</v>
      </c>
    </row>
    <row r="1625" spans="1:9" ht="12.6" customHeight="1" x14ac:dyDescent="0.25">
      <c r="A1625" s="71">
        <v>1581</v>
      </c>
      <c r="B1625" s="72" t="s">
        <v>1775</v>
      </c>
      <c r="C1625" s="75" t="s">
        <v>1201</v>
      </c>
      <c r="D1625" s="74">
        <v>46.59</v>
      </c>
      <c r="E1625" s="78" t="s">
        <v>2918</v>
      </c>
      <c r="F1625" s="75" t="s">
        <v>518</v>
      </c>
      <c r="G1625" s="76">
        <v>708</v>
      </c>
      <c r="H1625" s="77">
        <v>708</v>
      </c>
      <c r="I1625" s="75" t="s">
        <v>1496</v>
      </c>
    </row>
    <row r="1626" spans="1:9" ht="12.6" customHeight="1" x14ac:dyDescent="0.25">
      <c r="A1626" s="71">
        <v>1582</v>
      </c>
      <c r="B1626" s="72" t="s">
        <v>1776</v>
      </c>
      <c r="C1626" s="75" t="s">
        <v>1457</v>
      </c>
      <c r="D1626" s="74">
        <v>47.01</v>
      </c>
      <c r="E1626" s="72" t="s">
        <v>705</v>
      </c>
      <c r="F1626" s="75" t="s">
        <v>17</v>
      </c>
      <c r="G1626" s="76">
        <v>3863</v>
      </c>
      <c r="H1626" s="77">
        <v>523</v>
      </c>
      <c r="I1626" s="75" t="s">
        <v>1496</v>
      </c>
    </row>
    <row r="1627" spans="1:9" ht="12.6" customHeight="1" x14ac:dyDescent="0.25">
      <c r="A1627" s="71">
        <v>1583</v>
      </c>
      <c r="B1627" s="72" t="s">
        <v>1776</v>
      </c>
      <c r="C1627" s="75" t="s">
        <v>1457</v>
      </c>
      <c r="D1627" s="74">
        <v>47.02</v>
      </c>
      <c r="E1627" s="72" t="s">
        <v>706</v>
      </c>
      <c r="F1627" s="75" t="s">
        <v>290</v>
      </c>
      <c r="G1627" s="76">
        <v>79</v>
      </c>
      <c r="H1627" s="77">
        <v>31</v>
      </c>
      <c r="I1627" s="75" t="s">
        <v>1496</v>
      </c>
    </row>
    <row r="1628" spans="1:9" ht="12.6" customHeight="1" x14ac:dyDescent="0.25">
      <c r="A1628" s="71">
        <v>1584</v>
      </c>
      <c r="B1628" s="72" t="s">
        <v>1776</v>
      </c>
      <c r="C1628" s="75" t="s">
        <v>1457</v>
      </c>
      <c r="D1628" s="74">
        <v>47.03</v>
      </c>
      <c r="E1628" s="72" t="s">
        <v>707</v>
      </c>
      <c r="F1628" s="75" t="s">
        <v>17</v>
      </c>
      <c r="G1628" s="76">
        <v>1465</v>
      </c>
      <c r="H1628" s="77">
        <v>179</v>
      </c>
      <c r="I1628" s="75" t="s">
        <v>1496</v>
      </c>
    </row>
    <row r="1629" spans="1:9" ht="12.6" customHeight="1" x14ac:dyDescent="0.25">
      <c r="A1629" s="71">
        <v>1585</v>
      </c>
      <c r="B1629" s="72" t="s">
        <v>1776</v>
      </c>
      <c r="C1629" s="75" t="s">
        <v>1457</v>
      </c>
      <c r="D1629" s="74">
        <v>47.04</v>
      </c>
      <c r="E1629" s="72" t="s">
        <v>708</v>
      </c>
      <c r="F1629" s="75" t="s">
        <v>17</v>
      </c>
      <c r="G1629" s="76">
        <v>5050</v>
      </c>
      <c r="H1629" s="77">
        <v>1244</v>
      </c>
      <c r="I1629" s="75" t="s">
        <v>1496</v>
      </c>
    </row>
    <row r="1630" spans="1:9" ht="12.6" customHeight="1" x14ac:dyDescent="0.25">
      <c r="A1630" s="71">
        <v>1586</v>
      </c>
      <c r="B1630" s="72" t="s">
        <v>1776</v>
      </c>
      <c r="C1630" s="75" t="s">
        <v>1457</v>
      </c>
      <c r="D1630" s="74">
        <v>47.05</v>
      </c>
      <c r="E1630" s="72" t="s">
        <v>709</v>
      </c>
      <c r="F1630" s="75" t="s">
        <v>17</v>
      </c>
      <c r="G1630" s="76">
        <v>1543</v>
      </c>
      <c r="H1630" s="77">
        <v>607</v>
      </c>
      <c r="I1630" s="75" t="s">
        <v>1496</v>
      </c>
    </row>
    <row r="1631" spans="1:9" ht="12.6" customHeight="1" x14ac:dyDescent="0.25">
      <c r="A1631" s="71">
        <v>1587</v>
      </c>
      <c r="B1631" s="72" t="s">
        <v>1776</v>
      </c>
      <c r="C1631" s="75" t="s">
        <v>1457</v>
      </c>
      <c r="D1631" s="74">
        <v>47.06</v>
      </c>
      <c r="E1631" s="72" t="s">
        <v>710</v>
      </c>
      <c r="F1631" s="75" t="s">
        <v>17</v>
      </c>
      <c r="G1631" s="76">
        <v>1463</v>
      </c>
      <c r="H1631" s="77">
        <v>78</v>
      </c>
      <c r="I1631" s="75" t="s">
        <v>1496</v>
      </c>
    </row>
    <row r="1632" spans="1:9" ht="12.6" customHeight="1" x14ac:dyDescent="0.25">
      <c r="A1632" s="71">
        <v>1588</v>
      </c>
      <c r="B1632" s="72" t="s">
        <v>1776</v>
      </c>
      <c r="C1632" s="75" t="s">
        <v>1457</v>
      </c>
      <c r="D1632" s="74">
        <v>47.07</v>
      </c>
      <c r="E1632" s="78" t="s">
        <v>2919</v>
      </c>
      <c r="F1632" s="75" t="s">
        <v>17</v>
      </c>
      <c r="G1632" s="76">
        <v>5367</v>
      </c>
      <c r="H1632" s="77">
        <v>1591</v>
      </c>
      <c r="I1632" s="75" t="s">
        <v>1496</v>
      </c>
    </row>
    <row r="1633" spans="1:9" ht="12.6" customHeight="1" x14ac:dyDescent="0.25">
      <c r="A1633" s="71">
        <v>1589</v>
      </c>
      <c r="B1633" s="72" t="s">
        <v>1776</v>
      </c>
      <c r="C1633" s="75" t="s">
        <v>1457</v>
      </c>
      <c r="D1633" s="74">
        <v>47.08</v>
      </c>
      <c r="E1633" s="72" t="s">
        <v>711</v>
      </c>
      <c r="F1633" s="75" t="s">
        <v>17</v>
      </c>
      <c r="G1633" s="76">
        <v>5163</v>
      </c>
      <c r="H1633" s="77">
        <v>382</v>
      </c>
      <c r="I1633" s="75" t="s">
        <v>1496</v>
      </c>
    </row>
    <row r="1634" spans="1:9" ht="12.6" customHeight="1" x14ac:dyDescent="0.25">
      <c r="A1634" s="71">
        <v>1590</v>
      </c>
      <c r="B1634" s="72" t="s">
        <v>1776</v>
      </c>
      <c r="C1634" s="75" t="s">
        <v>1457</v>
      </c>
      <c r="D1634" s="74">
        <v>47.09</v>
      </c>
      <c r="E1634" s="72" t="s">
        <v>712</v>
      </c>
      <c r="F1634" s="75" t="s">
        <v>17</v>
      </c>
      <c r="G1634" s="76">
        <v>7196</v>
      </c>
      <c r="H1634" s="77">
        <v>382</v>
      </c>
      <c r="I1634" s="75" t="s">
        <v>1496</v>
      </c>
    </row>
    <row r="1635" spans="1:9" ht="12.6" customHeight="1" x14ac:dyDescent="0.25">
      <c r="A1635" s="71">
        <v>1591</v>
      </c>
      <c r="B1635" s="72" t="s">
        <v>1776</v>
      </c>
      <c r="C1635" s="75" t="s">
        <v>1457</v>
      </c>
      <c r="D1635" s="74">
        <v>47.1</v>
      </c>
      <c r="E1635" s="72" t="s">
        <v>713</v>
      </c>
      <c r="F1635" s="75" t="s">
        <v>17</v>
      </c>
      <c r="G1635" s="76">
        <v>3028</v>
      </c>
      <c r="H1635" s="77">
        <v>103</v>
      </c>
      <c r="I1635" s="75" t="s">
        <v>1496</v>
      </c>
    </row>
    <row r="1636" spans="1:9" ht="12.6" customHeight="1" x14ac:dyDescent="0.25">
      <c r="A1636" s="71">
        <v>1592</v>
      </c>
      <c r="B1636" s="72" t="s">
        <v>1777</v>
      </c>
      <c r="C1636" s="75" t="s">
        <v>1457</v>
      </c>
      <c r="D1636" s="74">
        <v>47.11</v>
      </c>
      <c r="E1636" s="72" t="s">
        <v>714</v>
      </c>
      <c r="F1636" s="75" t="s">
        <v>17</v>
      </c>
      <c r="G1636" s="76">
        <v>5702</v>
      </c>
      <c r="H1636" s="77">
        <v>1593</v>
      </c>
      <c r="I1636" s="75" t="s">
        <v>1496</v>
      </c>
    </row>
    <row r="1637" spans="1:9" ht="12.6" customHeight="1" x14ac:dyDescent="0.25">
      <c r="A1637" s="71">
        <v>1593</v>
      </c>
      <c r="B1637" s="72" t="s">
        <v>1776</v>
      </c>
      <c r="C1637" s="75" t="s">
        <v>1457</v>
      </c>
      <c r="D1637" s="74">
        <v>47.12</v>
      </c>
      <c r="E1637" s="72" t="s">
        <v>715</v>
      </c>
      <c r="F1637" s="75" t="s">
        <v>17</v>
      </c>
      <c r="G1637" s="76">
        <v>519</v>
      </c>
      <c r="H1637" s="77">
        <v>22</v>
      </c>
      <c r="I1637" s="75" t="s">
        <v>1496</v>
      </c>
    </row>
    <row r="1638" spans="1:9" ht="12.6" customHeight="1" x14ac:dyDescent="0.25">
      <c r="A1638" s="71">
        <v>1594</v>
      </c>
      <c r="B1638" s="72" t="s">
        <v>1778</v>
      </c>
      <c r="C1638" s="75" t="s">
        <v>1457</v>
      </c>
      <c r="D1638" s="74">
        <v>47.13</v>
      </c>
      <c r="E1638" s="72" t="s">
        <v>716</v>
      </c>
      <c r="F1638" s="75" t="s">
        <v>717</v>
      </c>
      <c r="G1638" s="76">
        <v>56</v>
      </c>
      <c r="H1638" s="77">
        <v>4</v>
      </c>
      <c r="I1638" s="75" t="s">
        <v>1496</v>
      </c>
    </row>
    <row r="1639" spans="1:9" ht="12.6" customHeight="1" x14ac:dyDescent="0.25">
      <c r="A1639" s="71">
        <v>1595</v>
      </c>
      <c r="B1639" s="72" t="s">
        <v>1778</v>
      </c>
      <c r="C1639" s="75" t="s">
        <v>1457</v>
      </c>
      <c r="D1639" s="74">
        <v>47.14</v>
      </c>
      <c r="E1639" s="72" t="s">
        <v>718</v>
      </c>
      <c r="F1639" s="75" t="s">
        <v>717</v>
      </c>
      <c r="G1639" s="76">
        <v>150</v>
      </c>
      <c r="H1639" s="77">
        <v>4</v>
      </c>
      <c r="I1639" s="75" t="s">
        <v>1496</v>
      </c>
    </row>
    <row r="1640" spans="1:9" ht="12.6" customHeight="1" x14ac:dyDescent="0.25">
      <c r="A1640" s="71">
        <v>1596</v>
      </c>
      <c r="B1640" s="72" t="s">
        <v>1776</v>
      </c>
      <c r="C1640" s="75" t="s">
        <v>1457</v>
      </c>
      <c r="D1640" s="74">
        <v>47.15</v>
      </c>
      <c r="E1640" s="72" t="s">
        <v>719</v>
      </c>
      <c r="F1640" s="75" t="s">
        <v>17</v>
      </c>
      <c r="G1640" s="76">
        <v>2421</v>
      </c>
      <c r="H1640" s="77">
        <v>200</v>
      </c>
      <c r="I1640" s="75" t="s">
        <v>1496</v>
      </c>
    </row>
    <row r="1641" spans="1:9" ht="12.6" customHeight="1" x14ac:dyDescent="0.25">
      <c r="A1641" s="71">
        <v>1597</v>
      </c>
      <c r="B1641" s="72" t="s">
        <v>1776</v>
      </c>
      <c r="C1641" s="75" t="s">
        <v>1457</v>
      </c>
      <c r="D1641" s="74">
        <v>47.16</v>
      </c>
      <c r="E1641" s="72" t="s">
        <v>720</v>
      </c>
      <c r="F1641" s="75" t="s">
        <v>17</v>
      </c>
      <c r="G1641" s="76">
        <v>723</v>
      </c>
      <c r="H1641" s="77">
        <v>75</v>
      </c>
      <c r="I1641" s="75" t="s">
        <v>1496</v>
      </c>
    </row>
    <row r="1642" spans="1:9" ht="12.6" customHeight="1" x14ac:dyDescent="0.25">
      <c r="A1642" s="71">
        <v>1598</v>
      </c>
      <c r="B1642" s="72" t="s">
        <v>1776</v>
      </c>
      <c r="C1642" s="75" t="s">
        <v>1457</v>
      </c>
      <c r="D1642" s="74">
        <v>47.17</v>
      </c>
      <c r="E1642" s="78" t="s">
        <v>2920</v>
      </c>
      <c r="F1642" s="75" t="s">
        <v>17</v>
      </c>
      <c r="G1642" s="88">
        <v>1068</v>
      </c>
      <c r="H1642" s="89">
        <v>212</v>
      </c>
      <c r="I1642" s="75" t="s">
        <v>1473</v>
      </c>
    </row>
    <row r="1643" spans="1:9" ht="12.6" customHeight="1" x14ac:dyDescent="0.25">
      <c r="A1643" s="71">
        <v>1599</v>
      </c>
      <c r="B1643" s="72" t="s">
        <v>1776</v>
      </c>
      <c r="C1643" s="75" t="s">
        <v>1457</v>
      </c>
      <c r="D1643" s="74">
        <v>47.18</v>
      </c>
      <c r="E1643" s="72" t="s">
        <v>721</v>
      </c>
      <c r="F1643" s="75" t="s">
        <v>3</v>
      </c>
      <c r="G1643" s="88">
        <v>290</v>
      </c>
      <c r="H1643" s="89">
        <v>50</v>
      </c>
      <c r="I1643" s="75" t="s">
        <v>1473</v>
      </c>
    </row>
    <row r="1644" spans="1:9" ht="12.6" customHeight="1" x14ac:dyDescent="0.25">
      <c r="A1644" s="71">
        <v>1600</v>
      </c>
      <c r="B1644" s="72" t="s">
        <v>1776</v>
      </c>
      <c r="C1644" s="75" t="s">
        <v>1457</v>
      </c>
      <c r="D1644" s="74">
        <v>47.19</v>
      </c>
      <c r="E1644" s="72" t="s">
        <v>722</v>
      </c>
      <c r="F1644" s="75" t="s">
        <v>17</v>
      </c>
      <c r="G1644" s="88">
        <v>456</v>
      </c>
      <c r="H1644" s="89">
        <v>148</v>
      </c>
      <c r="I1644" s="75" t="s">
        <v>1473</v>
      </c>
    </row>
    <row r="1645" spans="1:9" ht="12.6" customHeight="1" x14ac:dyDescent="0.25">
      <c r="A1645" s="71">
        <v>1601</v>
      </c>
      <c r="B1645" s="72" t="s">
        <v>1779</v>
      </c>
      <c r="C1645" s="79"/>
      <c r="D1645" s="74">
        <v>48.01</v>
      </c>
      <c r="E1645" s="72" t="s">
        <v>723</v>
      </c>
      <c r="F1645" s="75" t="s">
        <v>17</v>
      </c>
      <c r="G1645" s="76">
        <v>1820</v>
      </c>
      <c r="H1645" s="77">
        <v>729</v>
      </c>
      <c r="I1645" s="75" t="s">
        <v>1473</v>
      </c>
    </row>
    <row r="1646" spans="1:9" ht="12.6" customHeight="1" x14ac:dyDescent="0.25">
      <c r="A1646" s="71">
        <v>1602</v>
      </c>
      <c r="B1646" s="72" t="s">
        <v>1779</v>
      </c>
      <c r="C1646" s="79"/>
      <c r="D1646" s="74">
        <v>48.02</v>
      </c>
      <c r="E1646" s="72" t="s">
        <v>724</v>
      </c>
      <c r="F1646" s="75" t="s">
        <v>17</v>
      </c>
      <c r="G1646" s="76">
        <v>1699</v>
      </c>
      <c r="H1646" s="77">
        <v>694</v>
      </c>
      <c r="I1646" s="75" t="s">
        <v>1473</v>
      </c>
    </row>
    <row r="1647" spans="1:9" ht="12.6" customHeight="1" x14ac:dyDescent="0.25">
      <c r="A1647" s="71">
        <v>1603</v>
      </c>
      <c r="B1647" s="72" t="s">
        <v>1779</v>
      </c>
      <c r="C1647" s="79"/>
      <c r="D1647" s="74">
        <v>48.03</v>
      </c>
      <c r="E1647" s="72" t="s">
        <v>725</v>
      </c>
      <c r="F1647" s="75" t="s">
        <v>17</v>
      </c>
      <c r="G1647" s="76">
        <v>1363</v>
      </c>
      <c r="H1647" s="77">
        <v>455</v>
      </c>
      <c r="I1647" s="75" t="s">
        <v>1473</v>
      </c>
    </row>
    <row r="1648" spans="1:9" ht="12.6" customHeight="1" x14ac:dyDescent="0.25">
      <c r="A1648" s="71">
        <v>1604</v>
      </c>
      <c r="B1648" s="72" t="s">
        <v>1780</v>
      </c>
      <c r="C1648" s="79"/>
      <c r="D1648" s="74">
        <v>48.04</v>
      </c>
      <c r="E1648" s="78" t="s">
        <v>2921</v>
      </c>
      <c r="F1648" s="75" t="s">
        <v>17</v>
      </c>
      <c r="G1648" s="76">
        <v>4540</v>
      </c>
      <c r="H1648" s="77">
        <v>906</v>
      </c>
      <c r="I1648" s="75" t="s">
        <v>1473</v>
      </c>
    </row>
    <row r="1649" spans="1:9" ht="12.6" customHeight="1" x14ac:dyDescent="0.25">
      <c r="A1649" s="71">
        <v>1605</v>
      </c>
      <c r="B1649" s="72" t="s">
        <v>1780</v>
      </c>
      <c r="C1649" s="79"/>
      <c r="D1649" s="74">
        <v>48.05</v>
      </c>
      <c r="E1649" s="78" t="s">
        <v>2922</v>
      </c>
      <c r="F1649" s="75" t="s">
        <v>17</v>
      </c>
      <c r="G1649" s="76">
        <v>5535</v>
      </c>
      <c r="H1649" s="77">
        <v>953</v>
      </c>
      <c r="I1649" s="75" t="s">
        <v>1473</v>
      </c>
    </row>
    <row r="1650" spans="1:9" ht="12.6" customHeight="1" x14ac:dyDescent="0.25">
      <c r="A1650" s="71">
        <v>1606</v>
      </c>
      <c r="B1650" s="72" t="s">
        <v>1780</v>
      </c>
      <c r="C1650" s="79"/>
      <c r="D1650" s="74">
        <v>48.06</v>
      </c>
      <c r="E1650" s="72" t="s">
        <v>726</v>
      </c>
      <c r="F1650" s="75" t="s">
        <v>17</v>
      </c>
      <c r="G1650" s="76">
        <v>1040</v>
      </c>
      <c r="H1650" s="77">
        <v>94</v>
      </c>
      <c r="I1650" s="75" t="s">
        <v>1473</v>
      </c>
    </row>
    <row r="1651" spans="1:9" ht="12.6" customHeight="1" x14ac:dyDescent="0.25">
      <c r="A1651" s="71">
        <v>1607</v>
      </c>
      <c r="B1651" s="72" t="s">
        <v>1780</v>
      </c>
      <c r="C1651" s="79"/>
      <c r="D1651" s="74">
        <v>48.07</v>
      </c>
      <c r="E1651" s="72" t="s">
        <v>727</v>
      </c>
      <c r="F1651" s="75" t="s">
        <v>17</v>
      </c>
      <c r="G1651" s="76">
        <v>7340</v>
      </c>
      <c r="H1651" s="77">
        <v>225</v>
      </c>
      <c r="I1651" s="75" t="s">
        <v>1473</v>
      </c>
    </row>
    <row r="1652" spans="1:9" ht="12.6" customHeight="1" x14ac:dyDescent="0.25">
      <c r="A1652" s="71">
        <v>1608</v>
      </c>
      <c r="B1652" s="72" t="s">
        <v>1780</v>
      </c>
      <c r="C1652" s="79"/>
      <c r="D1652" s="74">
        <v>48.08</v>
      </c>
      <c r="E1652" s="72" t="s">
        <v>728</v>
      </c>
      <c r="F1652" s="75" t="s">
        <v>17</v>
      </c>
      <c r="G1652" s="76">
        <v>5661</v>
      </c>
      <c r="H1652" s="77">
        <v>225</v>
      </c>
      <c r="I1652" s="75" t="s">
        <v>1473</v>
      </c>
    </row>
    <row r="1653" spans="1:9" ht="12.6" customHeight="1" x14ac:dyDescent="0.25">
      <c r="A1653" s="71">
        <v>1609</v>
      </c>
      <c r="B1653" s="72" t="s">
        <v>1780</v>
      </c>
      <c r="C1653" s="79"/>
      <c r="D1653" s="74">
        <v>48.09</v>
      </c>
      <c r="E1653" s="72" t="s">
        <v>729</v>
      </c>
      <c r="F1653" s="75" t="s">
        <v>17</v>
      </c>
      <c r="G1653" s="76">
        <v>6234</v>
      </c>
      <c r="H1653" s="77">
        <v>944</v>
      </c>
      <c r="I1653" s="75" t="s">
        <v>1473</v>
      </c>
    </row>
    <row r="1654" spans="1:9" ht="12.6" customHeight="1" x14ac:dyDescent="0.25">
      <c r="A1654" s="71">
        <v>1610</v>
      </c>
      <c r="B1654" s="72" t="s">
        <v>1780</v>
      </c>
      <c r="C1654" s="79"/>
      <c r="D1654" s="74">
        <v>48.1</v>
      </c>
      <c r="E1654" s="72" t="s">
        <v>730</v>
      </c>
      <c r="F1654" s="75" t="s">
        <v>17</v>
      </c>
      <c r="G1654" s="76">
        <v>10551</v>
      </c>
      <c r="H1654" s="77">
        <v>356</v>
      </c>
      <c r="I1654" s="75" t="s">
        <v>1473</v>
      </c>
    </row>
    <row r="1655" spans="1:9" ht="12.6" customHeight="1" x14ac:dyDescent="0.25">
      <c r="A1655" s="71">
        <v>1611</v>
      </c>
      <c r="B1655" s="72" t="s">
        <v>1766</v>
      </c>
      <c r="C1655" s="79"/>
      <c r="D1655" s="74">
        <v>48.11</v>
      </c>
      <c r="E1655" s="72" t="s">
        <v>731</v>
      </c>
      <c r="F1655" s="75" t="s">
        <v>17</v>
      </c>
      <c r="G1655" s="76">
        <v>307</v>
      </c>
      <c r="H1655" s="77">
        <v>107</v>
      </c>
      <c r="I1655" s="75" t="s">
        <v>1473</v>
      </c>
    </row>
    <row r="1656" spans="1:9" ht="12.6" customHeight="1" x14ac:dyDescent="0.25">
      <c r="A1656" s="71">
        <v>1612</v>
      </c>
      <c r="B1656" s="72" t="s">
        <v>1766</v>
      </c>
      <c r="C1656" s="79"/>
      <c r="D1656" s="74">
        <v>48.12</v>
      </c>
      <c r="E1656" s="78" t="s">
        <v>2923</v>
      </c>
      <c r="F1656" s="75" t="s">
        <v>17</v>
      </c>
      <c r="G1656" s="76">
        <v>200</v>
      </c>
      <c r="H1656" s="77">
        <v>64</v>
      </c>
      <c r="I1656" s="75" t="s">
        <v>1473</v>
      </c>
    </row>
    <row r="1657" spans="1:9" ht="12.6" customHeight="1" x14ac:dyDescent="0.25">
      <c r="A1657" s="71">
        <v>1613</v>
      </c>
      <c r="B1657" s="72" t="s">
        <v>1766</v>
      </c>
      <c r="C1657" s="79"/>
      <c r="D1657" s="74">
        <v>48.13</v>
      </c>
      <c r="E1657" s="72" t="s">
        <v>732</v>
      </c>
      <c r="F1657" s="75" t="s">
        <v>17</v>
      </c>
      <c r="G1657" s="76">
        <v>142</v>
      </c>
      <c r="H1657" s="77">
        <v>54</v>
      </c>
      <c r="I1657" s="75" t="s">
        <v>1473</v>
      </c>
    </row>
    <row r="1658" spans="1:9" ht="12.6" customHeight="1" x14ac:dyDescent="0.25">
      <c r="A1658" s="71">
        <v>1614</v>
      </c>
      <c r="B1658" s="72" t="s">
        <v>1766</v>
      </c>
      <c r="C1658" s="79"/>
      <c r="D1658" s="74">
        <v>48.14</v>
      </c>
      <c r="E1658" s="72" t="s">
        <v>733</v>
      </c>
      <c r="F1658" s="75" t="s">
        <v>17</v>
      </c>
      <c r="G1658" s="76">
        <v>178</v>
      </c>
      <c r="H1658" s="77">
        <v>64</v>
      </c>
      <c r="I1658" s="75" t="s">
        <v>1473</v>
      </c>
    </row>
    <row r="1659" spans="1:9" ht="12.6" customHeight="1" x14ac:dyDescent="0.25">
      <c r="A1659" s="71">
        <v>1615</v>
      </c>
      <c r="B1659" s="72" t="s">
        <v>1766</v>
      </c>
      <c r="C1659" s="79"/>
      <c r="D1659" s="74">
        <v>48.15</v>
      </c>
      <c r="E1659" s="78" t="s">
        <v>2924</v>
      </c>
      <c r="F1659" s="75" t="s">
        <v>17</v>
      </c>
      <c r="G1659" s="76">
        <v>200</v>
      </c>
      <c r="H1659" s="77">
        <v>64</v>
      </c>
      <c r="I1659" s="75" t="s">
        <v>1473</v>
      </c>
    </row>
    <row r="1660" spans="1:9" ht="12.6" customHeight="1" x14ac:dyDescent="0.25">
      <c r="A1660" s="71">
        <v>1616</v>
      </c>
      <c r="B1660" s="72" t="s">
        <v>1766</v>
      </c>
      <c r="C1660" s="79"/>
      <c r="D1660" s="74">
        <v>48.16</v>
      </c>
      <c r="E1660" s="78" t="s">
        <v>2925</v>
      </c>
      <c r="F1660" s="75" t="s">
        <v>17</v>
      </c>
      <c r="G1660" s="76">
        <v>200</v>
      </c>
      <c r="H1660" s="77">
        <v>64</v>
      </c>
      <c r="I1660" s="75" t="s">
        <v>1473</v>
      </c>
    </row>
    <row r="1661" spans="1:9" ht="12.6" customHeight="1" x14ac:dyDescent="0.25">
      <c r="A1661" s="71">
        <v>1617</v>
      </c>
      <c r="B1661" s="72" t="s">
        <v>1766</v>
      </c>
      <c r="C1661" s="79"/>
      <c r="D1661" s="74">
        <v>48.17</v>
      </c>
      <c r="E1661" s="72" t="s">
        <v>734</v>
      </c>
      <c r="F1661" s="75" t="s">
        <v>17</v>
      </c>
      <c r="G1661" s="76">
        <v>387</v>
      </c>
      <c r="H1661" s="77">
        <v>116</v>
      </c>
      <c r="I1661" s="75" t="s">
        <v>1473</v>
      </c>
    </row>
    <row r="1662" spans="1:9" ht="12.6" customHeight="1" x14ac:dyDescent="0.25">
      <c r="A1662" s="71">
        <v>1618</v>
      </c>
      <c r="B1662" s="72" t="s">
        <v>1781</v>
      </c>
      <c r="C1662" s="79"/>
      <c r="D1662" s="74">
        <v>48.18</v>
      </c>
      <c r="E1662" s="72" t="s">
        <v>735</v>
      </c>
      <c r="F1662" s="75" t="s">
        <v>17</v>
      </c>
      <c r="G1662" s="76">
        <v>1464</v>
      </c>
      <c r="H1662" s="77">
        <v>473</v>
      </c>
      <c r="I1662" s="75" t="s">
        <v>1473</v>
      </c>
    </row>
    <row r="1663" spans="1:9" ht="12.6" customHeight="1" x14ac:dyDescent="0.25">
      <c r="A1663" s="71">
        <v>1619</v>
      </c>
      <c r="B1663" s="72" t="s">
        <v>1781</v>
      </c>
      <c r="C1663" s="79"/>
      <c r="D1663" s="74">
        <v>48.19</v>
      </c>
      <c r="E1663" s="78" t="s">
        <v>2926</v>
      </c>
      <c r="F1663" s="75" t="s">
        <v>17</v>
      </c>
      <c r="G1663" s="76">
        <v>410</v>
      </c>
      <c r="H1663" s="77">
        <v>78</v>
      </c>
      <c r="I1663" s="75" t="s">
        <v>1473</v>
      </c>
    </row>
    <row r="1664" spans="1:9" ht="12.6" customHeight="1" x14ac:dyDescent="0.25">
      <c r="A1664" s="71">
        <v>1620</v>
      </c>
      <c r="B1664" s="72" t="s">
        <v>1782</v>
      </c>
      <c r="C1664" s="79"/>
      <c r="D1664" s="74">
        <v>48.2</v>
      </c>
      <c r="E1664" s="72" t="s">
        <v>736</v>
      </c>
      <c r="F1664" s="75" t="s">
        <v>17</v>
      </c>
      <c r="G1664" s="76">
        <v>3603</v>
      </c>
      <c r="H1664" s="77">
        <v>670</v>
      </c>
      <c r="I1664" s="75" t="s">
        <v>1473</v>
      </c>
    </row>
    <row r="1665" spans="1:9" ht="12.6" customHeight="1" x14ac:dyDescent="0.25">
      <c r="A1665" s="71">
        <v>1621</v>
      </c>
      <c r="B1665" s="72" t="s">
        <v>1782</v>
      </c>
      <c r="C1665" s="79"/>
      <c r="D1665" s="74">
        <v>48.21</v>
      </c>
      <c r="E1665" s="72" t="s">
        <v>737</v>
      </c>
      <c r="F1665" s="75" t="s">
        <v>17</v>
      </c>
      <c r="G1665" s="76">
        <v>5392</v>
      </c>
      <c r="H1665" s="77">
        <v>226</v>
      </c>
      <c r="I1665" s="75" t="s">
        <v>1473</v>
      </c>
    </row>
    <row r="1666" spans="1:9" ht="12.6" customHeight="1" x14ac:dyDescent="0.25">
      <c r="A1666" s="71">
        <v>1622</v>
      </c>
      <c r="B1666" s="72" t="s">
        <v>1782</v>
      </c>
      <c r="C1666" s="79"/>
      <c r="D1666" s="74">
        <v>48.22</v>
      </c>
      <c r="E1666" s="72" t="s">
        <v>738</v>
      </c>
      <c r="F1666" s="75" t="s">
        <v>17</v>
      </c>
      <c r="G1666" s="76">
        <v>9462</v>
      </c>
      <c r="H1666" s="77">
        <v>0</v>
      </c>
      <c r="I1666" s="75" t="s">
        <v>1473</v>
      </c>
    </row>
    <row r="1667" spans="1:9" ht="12.6" customHeight="1" x14ac:dyDescent="0.25">
      <c r="A1667" s="71">
        <v>1623</v>
      </c>
      <c r="B1667" s="72" t="s">
        <v>1782</v>
      </c>
      <c r="C1667" s="73"/>
      <c r="D1667" s="74">
        <v>48.23</v>
      </c>
      <c r="E1667" s="78" t="s">
        <v>2927</v>
      </c>
      <c r="F1667" s="75" t="s">
        <v>17</v>
      </c>
      <c r="G1667" s="76">
        <v>16061</v>
      </c>
      <c r="H1667" s="77">
        <v>984</v>
      </c>
      <c r="I1667" s="75" t="s">
        <v>1473</v>
      </c>
    </row>
    <row r="1668" spans="1:9" ht="12.6" customHeight="1" x14ac:dyDescent="0.25">
      <c r="A1668" s="71">
        <v>1624</v>
      </c>
      <c r="B1668" s="72" t="s">
        <v>1782</v>
      </c>
      <c r="C1668" s="73"/>
      <c r="D1668" s="74">
        <v>48.24</v>
      </c>
      <c r="E1668" s="78" t="s">
        <v>2928</v>
      </c>
      <c r="F1668" s="75" t="s">
        <v>17</v>
      </c>
      <c r="G1668" s="76">
        <v>17018</v>
      </c>
      <c r="H1668" s="77">
        <v>984</v>
      </c>
      <c r="I1668" s="75" t="s">
        <v>1473</v>
      </c>
    </row>
    <row r="1669" spans="1:9" ht="12.6" customHeight="1" x14ac:dyDescent="0.25">
      <c r="A1669" s="71">
        <v>1625</v>
      </c>
      <c r="B1669" s="72" t="s">
        <v>1783</v>
      </c>
      <c r="C1669" s="73"/>
      <c r="D1669" s="74">
        <v>48.25</v>
      </c>
      <c r="E1669" s="78" t="s">
        <v>2929</v>
      </c>
      <c r="F1669" s="75" t="s">
        <v>3</v>
      </c>
      <c r="G1669" s="76">
        <v>2115</v>
      </c>
      <c r="H1669" s="77">
        <v>229</v>
      </c>
      <c r="I1669" s="79" t="s">
        <v>1842</v>
      </c>
    </row>
    <row r="1670" spans="1:9" ht="12.6" customHeight="1" x14ac:dyDescent="0.25">
      <c r="A1670" s="71">
        <v>1626</v>
      </c>
      <c r="B1670" s="72" t="s">
        <v>1783</v>
      </c>
      <c r="C1670" s="73"/>
      <c r="D1670" s="74">
        <v>48.26</v>
      </c>
      <c r="E1670" s="78" t="s">
        <v>2930</v>
      </c>
      <c r="F1670" s="75" t="s">
        <v>3</v>
      </c>
      <c r="G1670" s="76">
        <v>1594</v>
      </c>
      <c r="H1670" s="77">
        <v>37</v>
      </c>
      <c r="I1670" s="79" t="s">
        <v>2472</v>
      </c>
    </row>
    <row r="1671" spans="1:9" ht="12.6" customHeight="1" x14ac:dyDescent="0.25">
      <c r="A1671" s="71">
        <v>1627</v>
      </c>
      <c r="B1671" s="72" t="s">
        <v>1783</v>
      </c>
      <c r="C1671" s="73"/>
      <c r="D1671" s="74">
        <v>48.27</v>
      </c>
      <c r="E1671" s="72" t="s">
        <v>739</v>
      </c>
      <c r="F1671" s="75" t="s">
        <v>3</v>
      </c>
      <c r="G1671" s="76">
        <v>2359</v>
      </c>
      <c r="H1671" s="77">
        <v>225</v>
      </c>
      <c r="I1671" s="79" t="s">
        <v>1842</v>
      </c>
    </row>
    <row r="1672" spans="1:9" ht="12.6" customHeight="1" x14ac:dyDescent="0.25">
      <c r="A1672" s="71">
        <v>1628</v>
      </c>
      <c r="B1672" s="72" t="s">
        <v>1783</v>
      </c>
      <c r="C1672" s="73"/>
      <c r="D1672" s="74">
        <v>48.28</v>
      </c>
      <c r="E1672" s="72" t="s">
        <v>740</v>
      </c>
      <c r="F1672" s="75" t="s">
        <v>3</v>
      </c>
      <c r="G1672" s="76">
        <v>1688</v>
      </c>
      <c r="H1672" s="77">
        <v>37</v>
      </c>
      <c r="I1672" s="79" t="s">
        <v>2472</v>
      </c>
    </row>
    <row r="1673" spans="1:9" ht="12.6" customHeight="1" x14ac:dyDescent="0.25">
      <c r="A1673" s="71">
        <v>1629</v>
      </c>
      <c r="B1673" s="72" t="s">
        <v>1783</v>
      </c>
      <c r="C1673" s="73"/>
      <c r="D1673" s="74">
        <v>48.29</v>
      </c>
      <c r="E1673" s="78" t="s">
        <v>2931</v>
      </c>
      <c r="F1673" s="75" t="s">
        <v>3</v>
      </c>
      <c r="G1673" s="76">
        <v>1859</v>
      </c>
      <c r="H1673" s="77">
        <v>225</v>
      </c>
      <c r="I1673" s="75" t="s">
        <v>1473</v>
      </c>
    </row>
    <row r="1674" spans="1:9" ht="12.6" customHeight="1" x14ac:dyDescent="0.25">
      <c r="A1674" s="71">
        <v>1630</v>
      </c>
      <c r="B1674" s="72" t="s">
        <v>1783</v>
      </c>
      <c r="C1674" s="79"/>
      <c r="D1674" s="80">
        <v>48.3</v>
      </c>
      <c r="E1674" s="72" t="s">
        <v>741</v>
      </c>
      <c r="F1674" s="75" t="s">
        <v>3</v>
      </c>
      <c r="G1674" s="76">
        <v>17820</v>
      </c>
      <c r="H1674" s="77">
        <v>624</v>
      </c>
      <c r="I1674" s="75" t="s">
        <v>1473</v>
      </c>
    </row>
    <row r="1675" spans="1:9" ht="12.6" customHeight="1" x14ac:dyDescent="0.25">
      <c r="A1675" s="71">
        <v>1631</v>
      </c>
      <c r="B1675" s="72" t="s">
        <v>1783</v>
      </c>
      <c r="C1675" s="79"/>
      <c r="D1675" s="74">
        <v>48.31</v>
      </c>
      <c r="E1675" s="78" t="s">
        <v>2932</v>
      </c>
      <c r="F1675" s="75" t="s">
        <v>3</v>
      </c>
      <c r="G1675" s="76">
        <v>10353</v>
      </c>
      <c r="H1675" s="77">
        <v>624</v>
      </c>
      <c r="I1675" s="75" t="s">
        <v>1473</v>
      </c>
    </row>
    <row r="1676" spans="1:9" ht="12.6" customHeight="1" x14ac:dyDescent="0.25">
      <c r="A1676" s="71">
        <v>1632</v>
      </c>
      <c r="B1676" s="72" t="s">
        <v>1783</v>
      </c>
      <c r="C1676" s="79"/>
      <c r="D1676" s="74">
        <v>48.32</v>
      </c>
      <c r="E1676" s="78" t="s">
        <v>2933</v>
      </c>
      <c r="F1676" s="75" t="s">
        <v>3</v>
      </c>
      <c r="G1676" s="76">
        <v>6006</v>
      </c>
      <c r="H1676" s="77">
        <v>624</v>
      </c>
      <c r="I1676" s="75" t="s">
        <v>1473</v>
      </c>
    </row>
    <row r="1677" spans="1:9" ht="12.6" customHeight="1" x14ac:dyDescent="0.25">
      <c r="A1677" s="71">
        <v>1633</v>
      </c>
      <c r="B1677" s="72" t="s">
        <v>1783</v>
      </c>
      <c r="C1677" s="73"/>
      <c r="D1677" s="74">
        <v>48.33</v>
      </c>
      <c r="E1677" s="78" t="s">
        <v>2934</v>
      </c>
      <c r="F1677" s="75" t="s">
        <v>3</v>
      </c>
      <c r="G1677" s="76">
        <v>14831</v>
      </c>
      <c r="H1677" s="77">
        <v>624</v>
      </c>
      <c r="I1677" s="75" t="s">
        <v>1473</v>
      </c>
    </row>
    <row r="1678" spans="1:9" ht="12.6" customHeight="1" x14ac:dyDescent="0.25">
      <c r="A1678" s="71">
        <v>1634</v>
      </c>
      <c r="B1678" s="72" t="s">
        <v>1783</v>
      </c>
      <c r="C1678" s="73"/>
      <c r="D1678" s="74">
        <v>48.34</v>
      </c>
      <c r="E1678" s="72" t="s">
        <v>742</v>
      </c>
      <c r="F1678" s="75" t="s">
        <v>3</v>
      </c>
      <c r="G1678" s="76">
        <v>5471</v>
      </c>
      <c r="H1678" s="77">
        <v>624</v>
      </c>
      <c r="I1678" s="79" t="s">
        <v>2472</v>
      </c>
    </row>
    <row r="1679" spans="1:9" ht="12.6" customHeight="1" x14ac:dyDescent="0.25">
      <c r="A1679" s="71">
        <v>1635</v>
      </c>
      <c r="B1679" s="72" t="s">
        <v>1783</v>
      </c>
      <c r="C1679" s="79"/>
      <c r="D1679" s="74">
        <v>48.35</v>
      </c>
      <c r="E1679" s="78" t="s">
        <v>2935</v>
      </c>
      <c r="F1679" s="75" t="s">
        <v>3</v>
      </c>
      <c r="G1679" s="76">
        <v>19728</v>
      </c>
      <c r="H1679" s="77">
        <v>624</v>
      </c>
      <c r="I1679" s="75" t="s">
        <v>1473</v>
      </c>
    </row>
    <row r="1680" spans="1:9" ht="12.6" customHeight="1" x14ac:dyDescent="0.25">
      <c r="A1680" s="71">
        <v>1636</v>
      </c>
      <c r="B1680" s="72" t="s">
        <v>1783</v>
      </c>
      <c r="C1680" s="79"/>
      <c r="D1680" s="74">
        <v>48.36</v>
      </c>
      <c r="E1680" s="78" t="s">
        <v>2936</v>
      </c>
      <c r="F1680" s="75" t="s">
        <v>3</v>
      </c>
      <c r="G1680" s="76">
        <v>24196</v>
      </c>
      <c r="H1680" s="77">
        <v>624</v>
      </c>
      <c r="I1680" s="75" t="s">
        <v>1473</v>
      </c>
    </row>
    <row r="1681" spans="1:9" ht="12.6" customHeight="1" x14ac:dyDescent="0.25">
      <c r="A1681" s="71">
        <v>1637</v>
      </c>
      <c r="B1681" s="72" t="s">
        <v>1783</v>
      </c>
      <c r="C1681" s="79"/>
      <c r="D1681" s="74">
        <v>48.37</v>
      </c>
      <c r="E1681" s="78" t="s">
        <v>2937</v>
      </c>
      <c r="F1681" s="75" t="s">
        <v>3</v>
      </c>
      <c r="G1681" s="76">
        <v>23429</v>
      </c>
      <c r="H1681" s="77">
        <v>624</v>
      </c>
      <c r="I1681" s="75" t="s">
        <v>1473</v>
      </c>
    </row>
    <row r="1682" spans="1:9" ht="12.6" customHeight="1" x14ac:dyDescent="0.25">
      <c r="A1682" s="71">
        <v>1638</v>
      </c>
      <c r="B1682" s="72" t="s">
        <v>1783</v>
      </c>
      <c r="C1682" s="73"/>
      <c r="D1682" s="74">
        <v>48.38</v>
      </c>
      <c r="E1682" s="78" t="s">
        <v>2938</v>
      </c>
      <c r="F1682" s="75" t="s">
        <v>3</v>
      </c>
      <c r="G1682" s="76">
        <v>7185</v>
      </c>
      <c r="H1682" s="77">
        <v>624</v>
      </c>
      <c r="I1682" s="75" t="s">
        <v>1473</v>
      </c>
    </row>
    <row r="1683" spans="1:9" ht="12.6" customHeight="1" x14ac:dyDescent="0.25">
      <c r="A1683" s="71">
        <v>1639</v>
      </c>
      <c r="B1683" s="72" t="s">
        <v>1783</v>
      </c>
      <c r="C1683" s="73"/>
      <c r="D1683" s="74">
        <v>48.39</v>
      </c>
      <c r="E1683" s="78" t="s">
        <v>2939</v>
      </c>
      <c r="F1683" s="75" t="s">
        <v>3</v>
      </c>
      <c r="G1683" s="76">
        <v>2364</v>
      </c>
      <c r="H1683" s="77">
        <v>223</v>
      </c>
      <c r="I1683" s="79" t="s">
        <v>1842</v>
      </c>
    </row>
    <row r="1684" spans="1:9" ht="12.6" customHeight="1" x14ac:dyDescent="0.25">
      <c r="A1684" s="71">
        <v>1640</v>
      </c>
      <c r="B1684" s="72" t="s">
        <v>1783</v>
      </c>
      <c r="C1684" s="79"/>
      <c r="D1684" s="80">
        <v>48.4</v>
      </c>
      <c r="E1684" s="72" t="s">
        <v>743</v>
      </c>
      <c r="F1684" s="75" t="s">
        <v>3</v>
      </c>
      <c r="G1684" s="76">
        <v>11030</v>
      </c>
      <c r="H1684" s="77">
        <v>1885</v>
      </c>
      <c r="I1684" s="75" t="s">
        <v>1473</v>
      </c>
    </row>
    <row r="1685" spans="1:9" ht="12.6" customHeight="1" x14ac:dyDescent="0.25">
      <c r="A1685" s="71">
        <v>1641</v>
      </c>
      <c r="B1685" s="72" t="s">
        <v>1783</v>
      </c>
      <c r="C1685" s="79"/>
      <c r="D1685" s="74">
        <v>48.41</v>
      </c>
      <c r="E1685" s="72" t="s">
        <v>744</v>
      </c>
      <c r="F1685" s="75" t="s">
        <v>3</v>
      </c>
      <c r="G1685" s="76">
        <v>30447</v>
      </c>
      <c r="H1685" s="77">
        <v>1990</v>
      </c>
      <c r="I1685" s="75" t="s">
        <v>1473</v>
      </c>
    </row>
    <row r="1686" spans="1:9" ht="12.6" customHeight="1" x14ac:dyDescent="0.25">
      <c r="A1686" s="71">
        <v>1642</v>
      </c>
      <c r="B1686" s="72" t="s">
        <v>1783</v>
      </c>
      <c r="C1686" s="79"/>
      <c r="D1686" s="74">
        <v>48.42</v>
      </c>
      <c r="E1686" s="78" t="s">
        <v>2940</v>
      </c>
      <c r="F1686" s="75" t="s">
        <v>3</v>
      </c>
      <c r="G1686" s="76">
        <v>3358</v>
      </c>
      <c r="H1686" s="77">
        <v>1651</v>
      </c>
      <c r="I1686" s="75" t="s">
        <v>1473</v>
      </c>
    </row>
    <row r="1687" spans="1:9" ht="12.6" customHeight="1" x14ac:dyDescent="0.25">
      <c r="A1687" s="71">
        <v>1643</v>
      </c>
      <c r="B1687" s="72" t="s">
        <v>1783</v>
      </c>
      <c r="C1687" s="79"/>
      <c r="D1687" s="74">
        <v>48.43</v>
      </c>
      <c r="E1687" s="72" t="s">
        <v>745</v>
      </c>
      <c r="F1687" s="75" t="s">
        <v>3</v>
      </c>
      <c r="G1687" s="76">
        <v>18526</v>
      </c>
      <c r="H1687" s="77">
        <v>1515</v>
      </c>
      <c r="I1687" s="75" t="s">
        <v>1473</v>
      </c>
    </row>
    <row r="1688" spans="1:9" ht="12.6" customHeight="1" x14ac:dyDescent="0.25">
      <c r="A1688" s="71">
        <v>1644</v>
      </c>
      <c r="B1688" s="72" t="s">
        <v>1783</v>
      </c>
      <c r="C1688" s="73"/>
      <c r="D1688" s="74">
        <v>48.44</v>
      </c>
      <c r="E1688" s="72" t="s">
        <v>746</v>
      </c>
      <c r="F1688" s="75" t="s">
        <v>3</v>
      </c>
      <c r="G1688" s="76">
        <v>18012</v>
      </c>
      <c r="H1688" s="77">
        <v>624</v>
      </c>
      <c r="I1688" s="79" t="s">
        <v>2472</v>
      </c>
    </row>
    <row r="1689" spans="1:9" ht="12.6" customHeight="1" x14ac:dyDescent="0.25">
      <c r="A1689" s="71">
        <v>1645</v>
      </c>
      <c r="B1689" s="72" t="s">
        <v>1783</v>
      </c>
      <c r="C1689" s="79"/>
      <c r="D1689" s="74">
        <v>48.45</v>
      </c>
      <c r="E1689" s="72" t="s">
        <v>747</v>
      </c>
      <c r="F1689" s="75" t="s">
        <v>3</v>
      </c>
      <c r="G1689" s="76">
        <v>18012</v>
      </c>
      <c r="H1689" s="77">
        <v>624</v>
      </c>
      <c r="I1689" s="75" t="s">
        <v>1473</v>
      </c>
    </row>
    <row r="1690" spans="1:9" ht="12.6" customHeight="1" x14ac:dyDescent="0.25">
      <c r="A1690" s="71">
        <v>1646</v>
      </c>
      <c r="B1690" s="72" t="s">
        <v>1784</v>
      </c>
      <c r="C1690" s="79"/>
      <c r="D1690" s="74">
        <v>48.46</v>
      </c>
      <c r="E1690" s="72" t="s">
        <v>748</v>
      </c>
      <c r="F1690" s="75" t="s">
        <v>3</v>
      </c>
      <c r="G1690" s="76">
        <v>51500</v>
      </c>
      <c r="H1690" s="77">
        <v>14047</v>
      </c>
      <c r="I1690" s="75" t="s">
        <v>1473</v>
      </c>
    </row>
    <row r="1691" spans="1:9" ht="12.6" customHeight="1" x14ac:dyDescent="0.25">
      <c r="A1691" s="71">
        <v>1647</v>
      </c>
      <c r="B1691" s="72" t="s">
        <v>1784</v>
      </c>
      <c r="C1691" s="79"/>
      <c r="D1691" s="74">
        <v>48.47</v>
      </c>
      <c r="E1691" s="78" t="s">
        <v>2941</v>
      </c>
      <c r="F1691" s="75" t="s">
        <v>3</v>
      </c>
      <c r="G1691" s="76">
        <v>91300</v>
      </c>
      <c r="H1691" s="77">
        <v>18098</v>
      </c>
      <c r="I1691" s="75" t="s">
        <v>1473</v>
      </c>
    </row>
    <row r="1692" spans="1:9" ht="12.6" customHeight="1" x14ac:dyDescent="0.25">
      <c r="A1692" s="71">
        <v>1648</v>
      </c>
      <c r="B1692" s="72" t="s">
        <v>1784</v>
      </c>
      <c r="C1692" s="79"/>
      <c r="D1692" s="74">
        <v>48.48</v>
      </c>
      <c r="E1692" s="72" t="s">
        <v>749</v>
      </c>
      <c r="F1692" s="75" t="s">
        <v>311</v>
      </c>
      <c r="G1692" s="76">
        <v>416</v>
      </c>
      <c r="H1692" s="77">
        <v>91</v>
      </c>
      <c r="I1692" s="75" t="s">
        <v>1473</v>
      </c>
    </row>
    <row r="1693" spans="1:9" ht="12.6" customHeight="1" x14ac:dyDescent="0.25">
      <c r="A1693" s="71">
        <v>1649</v>
      </c>
      <c r="B1693" s="72" t="s">
        <v>1784</v>
      </c>
      <c r="C1693" s="79"/>
      <c r="D1693" s="74">
        <v>48.49</v>
      </c>
      <c r="E1693" s="78" t="s">
        <v>2942</v>
      </c>
      <c r="F1693" s="75" t="s">
        <v>311</v>
      </c>
      <c r="G1693" s="76">
        <v>480</v>
      </c>
      <c r="H1693" s="77">
        <v>18</v>
      </c>
      <c r="I1693" s="75" t="s">
        <v>1473</v>
      </c>
    </row>
    <row r="1694" spans="1:9" ht="12.6" customHeight="1" x14ac:dyDescent="0.25">
      <c r="A1694" s="71">
        <v>1650</v>
      </c>
      <c r="B1694" s="72" t="s">
        <v>1784</v>
      </c>
      <c r="C1694" s="79"/>
      <c r="D1694" s="74">
        <v>48.5</v>
      </c>
      <c r="E1694" s="78" t="s">
        <v>2943</v>
      </c>
      <c r="F1694" s="75" t="s">
        <v>3</v>
      </c>
      <c r="G1694" s="76">
        <v>325</v>
      </c>
      <c r="H1694" s="77">
        <v>7</v>
      </c>
      <c r="I1694" s="75" t="s">
        <v>1473</v>
      </c>
    </row>
    <row r="1695" spans="1:9" ht="12.6" customHeight="1" x14ac:dyDescent="0.25">
      <c r="A1695" s="71">
        <v>1651</v>
      </c>
      <c r="B1695" s="72" t="s">
        <v>1784</v>
      </c>
      <c r="C1695" s="73"/>
      <c r="D1695" s="74">
        <v>48.51</v>
      </c>
      <c r="E1695" s="78" t="s">
        <v>2944</v>
      </c>
      <c r="F1695" s="75" t="s">
        <v>5</v>
      </c>
      <c r="G1695" s="76">
        <v>1129</v>
      </c>
      <c r="H1695" s="77">
        <v>175</v>
      </c>
      <c r="I1695" s="79" t="s">
        <v>2472</v>
      </c>
    </row>
    <row r="1696" spans="1:9" ht="12.6" customHeight="1" x14ac:dyDescent="0.25">
      <c r="A1696" s="71">
        <v>1652</v>
      </c>
      <c r="B1696" s="72" t="s">
        <v>1784</v>
      </c>
      <c r="C1696" s="73"/>
      <c r="D1696" s="74">
        <v>48.52</v>
      </c>
      <c r="E1696" s="78" t="s">
        <v>2945</v>
      </c>
      <c r="F1696" s="75" t="s">
        <v>5</v>
      </c>
      <c r="G1696" s="76">
        <v>1374</v>
      </c>
      <c r="H1696" s="77">
        <v>175</v>
      </c>
      <c r="I1696" s="75" t="s">
        <v>1473</v>
      </c>
    </row>
    <row r="1697" spans="1:9" ht="12.6" customHeight="1" x14ac:dyDescent="0.25">
      <c r="A1697" s="71">
        <v>1653</v>
      </c>
      <c r="B1697" s="72" t="s">
        <v>1784</v>
      </c>
      <c r="C1697" s="73"/>
      <c r="D1697" s="74">
        <v>48.53</v>
      </c>
      <c r="E1697" s="78" t="s">
        <v>2946</v>
      </c>
      <c r="F1697" s="75" t="s">
        <v>5</v>
      </c>
      <c r="G1697" s="76">
        <v>1374</v>
      </c>
      <c r="H1697" s="77">
        <v>175</v>
      </c>
      <c r="I1697" s="75" t="s">
        <v>1473</v>
      </c>
    </row>
    <row r="1698" spans="1:9" ht="12.6" customHeight="1" x14ac:dyDescent="0.25">
      <c r="A1698" s="71">
        <v>1654</v>
      </c>
      <c r="B1698" s="72" t="s">
        <v>1784</v>
      </c>
      <c r="C1698" s="73"/>
      <c r="D1698" s="74">
        <v>48.54</v>
      </c>
      <c r="E1698" s="78" t="s">
        <v>2947</v>
      </c>
      <c r="F1698" s="75" t="s">
        <v>5</v>
      </c>
      <c r="G1698" s="76">
        <v>1409</v>
      </c>
      <c r="H1698" s="77">
        <v>210</v>
      </c>
      <c r="I1698" s="75" t="s">
        <v>1473</v>
      </c>
    </row>
    <row r="1699" spans="1:9" ht="12.6" customHeight="1" x14ac:dyDescent="0.25">
      <c r="A1699" s="71">
        <v>1655</v>
      </c>
      <c r="B1699" s="72" t="s">
        <v>1785</v>
      </c>
      <c r="C1699" s="73"/>
      <c r="D1699" s="74">
        <v>48.55</v>
      </c>
      <c r="E1699" s="78" t="s">
        <v>2948</v>
      </c>
      <c r="F1699" s="75" t="s">
        <v>17</v>
      </c>
      <c r="G1699" s="76">
        <v>7091</v>
      </c>
      <c r="H1699" s="77">
        <v>895</v>
      </c>
      <c r="I1699" s="75" t="s">
        <v>1473</v>
      </c>
    </row>
    <row r="1700" spans="1:9" ht="12.6" customHeight="1" x14ac:dyDescent="0.25">
      <c r="A1700" s="71">
        <v>1656</v>
      </c>
      <c r="B1700" s="72" t="s">
        <v>1785</v>
      </c>
      <c r="C1700" s="73"/>
      <c r="D1700" s="74">
        <v>48.56</v>
      </c>
      <c r="E1700" s="72" t="s">
        <v>750</v>
      </c>
      <c r="F1700" s="75" t="s">
        <v>311</v>
      </c>
      <c r="G1700" s="76">
        <v>220</v>
      </c>
      <c r="H1700" s="77">
        <v>41</v>
      </c>
      <c r="I1700" s="79" t="s">
        <v>2472</v>
      </c>
    </row>
    <row r="1701" spans="1:9" ht="12.6" customHeight="1" x14ac:dyDescent="0.25">
      <c r="A1701" s="71">
        <v>1657</v>
      </c>
      <c r="B1701" s="72" t="s">
        <v>1785</v>
      </c>
      <c r="C1701" s="73"/>
      <c r="D1701" s="74">
        <v>48.57</v>
      </c>
      <c r="E1701" s="78" t="s">
        <v>2949</v>
      </c>
      <c r="F1701" s="75" t="s">
        <v>311</v>
      </c>
      <c r="G1701" s="76">
        <v>169</v>
      </c>
      <c r="H1701" s="77">
        <v>38</v>
      </c>
      <c r="I1701" s="79" t="s">
        <v>1842</v>
      </c>
    </row>
    <row r="1702" spans="1:9" ht="12.6" customHeight="1" x14ac:dyDescent="0.25">
      <c r="A1702" s="71">
        <v>1658</v>
      </c>
      <c r="B1702" s="72" t="s">
        <v>1785</v>
      </c>
      <c r="C1702" s="73"/>
      <c r="D1702" s="74">
        <v>48.58</v>
      </c>
      <c r="E1702" s="78" t="s">
        <v>2950</v>
      </c>
      <c r="F1702" s="75" t="s">
        <v>311</v>
      </c>
      <c r="G1702" s="76">
        <v>136</v>
      </c>
      <c r="H1702" s="77">
        <v>35</v>
      </c>
      <c r="I1702" s="79" t="s">
        <v>1842</v>
      </c>
    </row>
    <row r="1703" spans="1:9" ht="12.6" customHeight="1" x14ac:dyDescent="0.25">
      <c r="A1703" s="71">
        <v>1659</v>
      </c>
      <c r="B1703" s="72" t="s">
        <v>1785</v>
      </c>
      <c r="C1703" s="79"/>
      <c r="D1703" s="74">
        <v>48.59</v>
      </c>
      <c r="E1703" s="72" t="s">
        <v>751</v>
      </c>
      <c r="F1703" s="75" t="s">
        <v>209</v>
      </c>
      <c r="G1703" s="76">
        <v>3222</v>
      </c>
      <c r="H1703" s="77">
        <v>865</v>
      </c>
      <c r="I1703" s="75" t="s">
        <v>1473</v>
      </c>
    </row>
    <row r="1704" spans="1:9" ht="12.6" customHeight="1" x14ac:dyDescent="0.25">
      <c r="A1704" s="71">
        <v>1660</v>
      </c>
      <c r="B1704" s="72" t="s">
        <v>1785</v>
      </c>
      <c r="C1704" s="79"/>
      <c r="D1704" s="74">
        <v>48.6</v>
      </c>
      <c r="E1704" s="72" t="s">
        <v>752</v>
      </c>
      <c r="F1704" s="75" t="s">
        <v>17</v>
      </c>
      <c r="G1704" s="76">
        <v>6904</v>
      </c>
      <c r="H1704" s="77">
        <v>1155</v>
      </c>
      <c r="I1704" s="75" t="s">
        <v>1473</v>
      </c>
    </row>
    <row r="1705" spans="1:9" ht="12.6" customHeight="1" x14ac:dyDescent="0.25">
      <c r="A1705" s="71">
        <v>1661</v>
      </c>
      <c r="B1705" s="72" t="s">
        <v>1785</v>
      </c>
      <c r="C1705" s="79"/>
      <c r="D1705" s="74">
        <v>48.61</v>
      </c>
      <c r="E1705" s="78" t="s">
        <v>2951</v>
      </c>
      <c r="F1705" s="75" t="s">
        <v>17</v>
      </c>
      <c r="G1705" s="76">
        <v>6470</v>
      </c>
      <c r="H1705" s="77">
        <v>300</v>
      </c>
      <c r="I1705" s="75" t="s">
        <v>1473</v>
      </c>
    </row>
    <row r="1706" spans="1:9" ht="12.6" customHeight="1" x14ac:dyDescent="0.25">
      <c r="A1706" s="71">
        <v>1662</v>
      </c>
      <c r="B1706" s="72" t="s">
        <v>1786</v>
      </c>
      <c r="C1706" s="79"/>
      <c r="D1706" s="74">
        <v>49.01</v>
      </c>
      <c r="E1706" s="72" t="s">
        <v>753</v>
      </c>
      <c r="F1706" s="75" t="s">
        <v>209</v>
      </c>
      <c r="G1706" s="76">
        <v>85</v>
      </c>
      <c r="H1706" s="89">
        <v>10.6</v>
      </c>
      <c r="I1706" s="75" t="s">
        <v>1473</v>
      </c>
    </row>
    <row r="1707" spans="1:9" ht="12.6" customHeight="1" x14ac:dyDescent="0.25">
      <c r="A1707" s="81"/>
      <c r="B1707" s="72" t="s">
        <v>1786</v>
      </c>
      <c r="C1707" s="73"/>
      <c r="D1707" s="74">
        <v>49.02</v>
      </c>
      <c r="E1707" s="78" t="s">
        <v>2952</v>
      </c>
      <c r="F1707" s="73"/>
      <c r="G1707" s="90"/>
      <c r="H1707" s="91"/>
      <c r="I1707" s="79" t="s">
        <v>1842</v>
      </c>
    </row>
    <row r="1708" spans="1:9" ht="12.6" customHeight="1" x14ac:dyDescent="0.25">
      <c r="A1708" s="71">
        <v>1663</v>
      </c>
      <c r="B1708" s="94"/>
      <c r="C1708" s="82"/>
      <c r="D1708" s="85" t="s">
        <v>112</v>
      </c>
      <c r="E1708" s="72" t="s">
        <v>754</v>
      </c>
      <c r="F1708" s="75" t="s">
        <v>5</v>
      </c>
      <c r="G1708" s="76">
        <v>430</v>
      </c>
      <c r="H1708" s="77">
        <v>145</v>
      </c>
      <c r="I1708" s="82"/>
    </row>
    <row r="1709" spans="1:9" ht="12.6" customHeight="1" x14ac:dyDescent="0.25">
      <c r="A1709" s="71">
        <v>1664</v>
      </c>
      <c r="B1709" s="94"/>
      <c r="C1709" s="82"/>
      <c r="D1709" s="85" t="s">
        <v>113</v>
      </c>
      <c r="E1709" s="72" t="s">
        <v>755</v>
      </c>
      <c r="F1709" s="75" t="s">
        <v>5</v>
      </c>
      <c r="G1709" s="76">
        <v>916</v>
      </c>
      <c r="H1709" s="77">
        <v>173</v>
      </c>
      <c r="I1709" s="82"/>
    </row>
    <row r="1710" spans="1:9" ht="12.6" customHeight="1" x14ac:dyDescent="0.25">
      <c r="A1710" s="71">
        <v>1665</v>
      </c>
      <c r="B1710" s="94"/>
      <c r="C1710" s="82"/>
      <c r="D1710" s="85" t="s">
        <v>114</v>
      </c>
      <c r="E1710" s="72" t="s">
        <v>756</v>
      </c>
      <c r="F1710" s="75" t="s">
        <v>5</v>
      </c>
      <c r="G1710" s="76">
        <v>1452</v>
      </c>
      <c r="H1710" s="77">
        <v>250</v>
      </c>
      <c r="I1710" s="82"/>
    </row>
    <row r="1711" spans="1:9" ht="12.6" customHeight="1" x14ac:dyDescent="0.25">
      <c r="A1711" s="71">
        <v>1666</v>
      </c>
      <c r="B1711" s="72" t="s">
        <v>1786</v>
      </c>
      <c r="C1711" s="75" t="s">
        <v>1458</v>
      </c>
      <c r="D1711" s="74">
        <v>49.03</v>
      </c>
      <c r="E1711" s="72" t="s">
        <v>757</v>
      </c>
      <c r="F1711" s="75" t="s">
        <v>5</v>
      </c>
      <c r="G1711" s="76">
        <v>724</v>
      </c>
      <c r="H1711" s="77">
        <v>70</v>
      </c>
      <c r="I1711" s="79" t="s">
        <v>2953</v>
      </c>
    </row>
    <row r="1712" spans="1:9" ht="12.6" customHeight="1" x14ac:dyDescent="0.25">
      <c r="A1712" s="71">
        <v>1667</v>
      </c>
      <c r="B1712" s="72" t="s">
        <v>1786</v>
      </c>
      <c r="C1712" s="75" t="s">
        <v>1458</v>
      </c>
      <c r="D1712" s="74">
        <v>49.04</v>
      </c>
      <c r="E1712" s="72" t="s">
        <v>758</v>
      </c>
      <c r="F1712" s="75" t="s">
        <v>5</v>
      </c>
      <c r="G1712" s="76">
        <v>560</v>
      </c>
      <c r="H1712" s="77">
        <v>70</v>
      </c>
      <c r="I1712" s="79" t="s">
        <v>2953</v>
      </c>
    </row>
    <row r="1713" spans="1:9" ht="12.6" customHeight="1" x14ac:dyDescent="0.25">
      <c r="A1713" s="71">
        <v>1668</v>
      </c>
      <c r="B1713" s="72" t="s">
        <v>1786</v>
      </c>
      <c r="C1713" s="75" t="s">
        <v>1458</v>
      </c>
      <c r="D1713" s="74">
        <v>49.05</v>
      </c>
      <c r="E1713" s="72" t="s">
        <v>759</v>
      </c>
      <c r="F1713" s="75" t="s">
        <v>5</v>
      </c>
      <c r="G1713" s="76">
        <v>736</v>
      </c>
      <c r="H1713" s="77">
        <v>70</v>
      </c>
      <c r="I1713" s="79" t="s">
        <v>2954</v>
      </c>
    </row>
    <row r="1714" spans="1:9" ht="12.6" customHeight="1" x14ac:dyDescent="0.25">
      <c r="A1714" s="71">
        <v>1669</v>
      </c>
      <c r="B1714" s="72" t="s">
        <v>1786</v>
      </c>
      <c r="C1714" s="75" t="s">
        <v>1458</v>
      </c>
      <c r="D1714" s="74">
        <v>49.06</v>
      </c>
      <c r="E1714" s="72" t="s">
        <v>760</v>
      </c>
      <c r="F1714" s="75" t="s">
        <v>5</v>
      </c>
      <c r="G1714" s="76">
        <v>585</v>
      </c>
      <c r="H1714" s="77">
        <v>70</v>
      </c>
      <c r="I1714" s="79" t="s">
        <v>2953</v>
      </c>
    </row>
    <row r="1715" spans="1:9" ht="12.6" customHeight="1" x14ac:dyDescent="0.25">
      <c r="A1715" s="71">
        <v>1670</v>
      </c>
      <c r="B1715" s="72" t="s">
        <v>1786</v>
      </c>
      <c r="C1715" s="79"/>
      <c r="D1715" s="74">
        <v>49.07</v>
      </c>
      <c r="E1715" s="78" t="s">
        <v>2955</v>
      </c>
      <c r="F1715" s="75" t="s">
        <v>5</v>
      </c>
      <c r="G1715" s="76">
        <v>137</v>
      </c>
      <c r="H1715" s="77">
        <v>70</v>
      </c>
      <c r="I1715" s="75" t="s">
        <v>1717</v>
      </c>
    </row>
    <row r="1716" spans="1:9" ht="12.6" customHeight="1" x14ac:dyDescent="0.25">
      <c r="A1716" s="71">
        <v>1671</v>
      </c>
      <c r="B1716" s="72" t="s">
        <v>1786</v>
      </c>
      <c r="C1716" s="75" t="s">
        <v>1458</v>
      </c>
      <c r="D1716" s="74">
        <v>49.08</v>
      </c>
      <c r="E1716" s="72" t="s">
        <v>761</v>
      </c>
      <c r="F1716" s="75" t="s">
        <v>5</v>
      </c>
      <c r="G1716" s="76">
        <v>791</v>
      </c>
      <c r="H1716" s="77">
        <v>70</v>
      </c>
      <c r="I1716" s="79" t="s">
        <v>2953</v>
      </c>
    </row>
    <row r="1717" spans="1:9" ht="12.6" customHeight="1" x14ac:dyDescent="0.25">
      <c r="A1717" s="71">
        <v>1672</v>
      </c>
      <c r="B1717" s="72" t="s">
        <v>1786</v>
      </c>
      <c r="C1717" s="75" t="s">
        <v>1458</v>
      </c>
      <c r="D1717" s="74">
        <v>49.09</v>
      </c>
      <c r="E1717" s="72" t="s">
        <v>762</v>
      </c>
      <c r="F1717" s="75" t="s">
        <v>5</v>
      </c>
      <c r="G1717" s="76">
        <v>644</v>
      </c>
      <c r="H1717" s="77">
        <v>70</v>
      </c>
      <c r="I1717" s="79" t="s">
        <v>2953</v>
      </c>
    </row>
    <row r="1718" spans="1:9" ht="12.6" customHeight="1" x14ac:dyDescent="0.25">
      <c r="A1718" s="71">
        <v>1673</v>
      </c>
      <c r="B1718" s="72" t="s">
        <v>1786</v>
      </c>
      <c r="C1718" s="79"/>
      <c r="D1718" s="74">
        <v>49.1</v>
      </c>
      <c r="E1718" s="78" t="s">
        <v>2956</v>
      </c>
      <c r="F1718" s="75" t="s">
        <v>5</v>
      </c>
      <c r="G1718" s="76">
        <v>204</v>
      </c>
      <c r="H1718" s="77">
        <v>70</v>
      </c>
      <c r="I1718" s="75" t="s">
        <v>1717</v>
      </c>
    </row>
    <row r="1719" spans="1:9" ht="12.6" customHeight="1" x14ac:dyDescent="0.25">
      <c r="A1719" s="71">
        <v>1674</v>
      </c>
      <c r="B1719" s="72" t="s">
        <v>1786</v>
      </c>
      <c r="C1719" s="75" t="s">
        <v>1458</v>
      </c>
      <c r="D1719" s="74">
        <v>49.11</v>
      </c>
      <c r="E1719" s="72" t="s">
        <v>763</v>
      </c>
      <c r="F1719" s="75" t="s">
        <v>5</v>
      </c>
      <c r="G1719" s="76">
        <v>995</v>
      </c>
      <c r="H1719" s="77">
        <v>141</v>
      </c>
      <c r="I1719" s="79" t="s">
        <v>2953</v>
      </c>
    </row>
    <row r="1720" spans="1:9" ht="12.6" customHeight="1" x14ac:dyDescent="0.25">
      <c r="A1720" s="71">
        <v>1675</v>
      </c>
      <c r="B1720" s="72" t="s">
        <v>1786</v>
      </c>
      <c r="C1720" s="79"/>
      <c r="D1720" s="74">
        <v>49.12</v>
      </c>
      <c r="E1720" s="78" t="s">
        <v>2957</v>
      </c>
      <c r="F1720" s="75" t="s">
        <v>5</v>
      </c>
      <c r="G1720" s="76">
        <v>408</v>
      </c>
      <c r="H1720" s="77">
        <v>141</v>
      </c>
      <c r="I1720" s="75" t="s">
        <v>1717</v>
      </c>
    </row>
    <row r="1721" spans="1:9" ht="12.6" customHeight="1" x14ac:dyDescent="0.25">
      <c r="A1721" s="71">
        <v>1676</v>
      </c>
      <c r="B1721" s="72" t="s">
        <v>1786</v>
      </c>
      <c r="C1721" s="75" t="s">
        <v>1458</v>
      </c>
      <c r="D1721" s="74">
        <v>49.13</v>
      </c>
      <c r="E1721" s="72" t="s">
        <v>764</v>
      </c>
      <c r="F1721" s="75" t="s">
        <v>5</v>
      </c>
      <c r="G1721" s="76">
        <v>1069</v>
      </c>
      <c r="H1721" s="77">
        <v>141</v>
      </c>
      <c r="I1721" s="79" t="s">
        <v>2953</v>
      </c>
    </row>
    <row r="1722" spans="1:9" ht="12.6" customHeight="1" x14ac:dyDescent="0.25">
      <c r="A1722" s="71">
        <v>1677</v>
      </c>
      <c r="B1722" s="72" t="s">
        <v>1786</v>
      </c>
      <c r="C1722" s="79"/>
      <c r="D1722" s="74">
        <v>49.14</v>
      </c>
      <c r="E1722" s="72" t="s">
        <v>765</v>
      </c>
      <c r="F1722" s="75" t="s">
        <v>5</v>
      </c>
      <c r="G1722" s="76">
        <v>461</v>
      </c>
      <c r="H1722" s="77">
        <v>141</v>
      </c>
      <c r="I1722" s="75" t="s">
        <v>1717</v>
      </c>
    </row>
    <row r="1723" spans="1:9" ht="12.6" customHeight="1" x14ac:dyDescent="0.25">
      <c r="A1723" s="71">
        <v>1678</v>
      </c>
      <c r="B1723" s="72" t="s">
        <v>1786</v>
      </c>
      <c r="C1723" s="75" t="s">
        <v>1458</v>
      </c>
      <c r="D1723" s="74">
        <v>49.15</v>
      </c>
      <c r="E1723" s="72" t="s">
        <v>766</v>
      </c>
      <c r="F1723" s="75" t="s">
        <v>5</v>
      </c>
      <c r="G1723" s="76">
        <v>1113</v>
      </c>
      <c r="H1723" s="77">
        <v>141</v>
      </c>
      <c r="I1723" s="79" t="s">
        <v>2953</v>
      </c>
    </row>
    <row r="1724" spans="1:9" ht="12.6" customHeight="1" x14ac:dyDescent="0.25">
      <c r="A1724" s="71">
        <v>1679</v>
      </c>
      <c r="B1724" s="72" t="s">
        <v>1786</v>
      </c>
      <c r="C1724" s="79"/>
      <c r="D1724" s="74">
        <v>49.16</v>
      </c>
      <c r="E1724" s="78" t="s">
        <v>2958</v>
      </c>
      <c r="F1724" s="75" t="s">
        <v>5</v>
      </c>
      <c r="G1724" s="76">
        <v>514</v>
      </c>
      <c r="H1724" s="77">
        <v>141</v>
      </c>
      <c r="I1724" s="75" t="s">
        <v>1717</v>
      </c>
    </row>
    <row r="1725" spans="1:9" ht="12.6" customHeight="1" x14ac:dyDescent="0.25">
      <c r="A1725" s="71">
        <v>1680</v>
      </c>
      <c r="B1725" s="72" t="s">
        <v>1786</v>
      </c>
      <c r="C1725" s="75" t="s">
        <v>1458</v>
      </c>
      <c r="D1725" s="74">
        <v>49.17</v>
      </c>
      <c r="E1725" s="72" t="s">
        <v>767</v>
      </c>
      <c r="F1725" s="75" t="s">
        <v>5</v>
      </c>
      <c r="G1725" s="76">
        <v>1211</v>
      </c>
      <c r="H1725" s="77">
        <v>141</v>
      </c>
      <c r="I1725" s="79" t="s">
        <v>2953</v>
      </c>
    </row>
    <row r="1726" spans="1:9" ht="12.6" customHeight="1" x14ac:dyDescent="0.25">
      <c r="A1726" s="71">
        <v>1681</v>
      </c>
      <c r="B1726" s="72" t="s">
        <v>1786</v>
      </c>
      <c r="C1726" s="79"/>
      <c r="D1726" s="74">
        <v>49.18</v>
      </c>
      <c r="E1726" s="72" t="s">
        <v>768</v>
      </c>
      <c r="F1726" s="75" t="s">
        <v>5</v>
      </c>
      <c r="G1726" s="76">
        <v>568</v>
      </c>
      <c r="H1726" s="77">
        <v>141</v>
      </c>
      <c r="I1726" s="75" t="s">
        <v>1717</v>
      </c>
    </row>
    <row r="1727" spans="1:9" ht="12.6" customHeight="1" x14ac:dyDescent="0.25">
      <c r="A1727" s="71">
        <v>1682</v>
      </c>
      <c r="B1727" s="72" t="s">
        <v>1786</v>
      </c>
      <c r="C1727" s="75" t="s">
        <v>1458</v>
      </c>
      <c r="D1727" s="74">
        <v>49.19</v>
      </c>
      <c r="E1727" s="72" t="s">
        <v>769</v>
      </c>
      <c r="F1727" s="75" t="s">
        <v>5</v>
      </c>
      <c r="G1727" s="76">
        <v>1256</v>
      </c>
      <c r="H1727" s="77">
        <v>141</v>
      </c>
      <c r="I1727" s="79" t="s">
        <v>2953</v>
      </c>
    </row>
    <row r="1728" spans="1:9" ht="12.6" customHeight="1" x14ac:dyDescent="0.25">
      <c r="A1728" s="71">
        <v>1683</v>
      </c>
      <c r="B1728" s="72" t="s">
        <v>1786</v>
      </c>
      <c r="C1728" s="79"/>
      <c r="D1728" s="74">
        <v>49.2</v>
      </c>
      <c r="E1728" s="72" t="s">
        <v>770</v>
      </c>
      <c r="F1728" s="75" t="s">
        <v>5</v>
      </c>
      <c r="G1728" s="76">
        <v>621</v>
      </c>
      <c r="H1728" s="77">
        <v>141</v>
      </c>
      <c r="I1728" s="75" t="s">
        <v>1717</v>
      </c>
    </row>
    <row r="1729" spans="1:9" ht="12.6" customHeight="1" x14ac:dyDescent="0.25">
      <c r="A1729" s="81"/>
      <c r="B1729" s="72" t="s">
        <v>1786</v>
      </c>
      <c r="C1729" s="75" t="s">
        <v>1458</v>
      </c>
      <c r="D1729" s="74">
        <v>49.21</v>
      </c>
      <c r="E1729" s="72" t="s">
        <v>771</v>
      </c>
      <c r="F1729" s="79"/>
      <c r="G1729" s="86"/>
      <c r="H1729" s="87"/>
      <c r="I1729" s="79" t="s">
        <v>2953</v>
      </c>
    </row>
    <row r="1730" spans="1:9" ht="12.6" customHeight="1" x14ac:dyDescent="0.25">
      <c r="A1730" s="71">
        <v>1684</v>
      </c>
      <c r="B1730" s="94"/>
      <c r="C1730" s="82"/>
      <c r="D1730" s="85" t="s">
        <v>112</v>
      </c>
      <c r="E1730" s="72" t="s">
        <v>772</v>
      </c>
      <c r="F1730" s="75" t="s">
        <v>5</v>
      </c>
      <c r="G1730" s="76">
        <v>2866</v>
      </c>
      <c r="H1730" s="77">
        <v>363</v>
      </c>
      <c r="I1730" s="82"/>
    </row>
    <row r="1731" spans="1:9" ht="12.6" customHeight="1" x14ac:dyDescent="0.25">
      <c r="A1731" s="71">
        <v>1685</v>
      </c>
      <c r="B1731" s="94"/>
      <c r="C1731" s="82"/>
      <c r="D1731" s="85" t="s">
        <v>113</v>
      </c>
      <c r="E1731" s="72" t="s">
        <v>773</v>
      </c>
      <c r="F1731" s="75" t="s">
        <v>5</v>
      </c>
      <c r="G1731" s="76">
        <v>2485</v>
      </c>
      <c r="H1731" s="77">
        <v>338</v>
      </c>
      <c r="I1731" s="82"/>
    </row>
    <row r="1732" spans="1:9" ht="12.6" customHeight="1" x14ac:dyDescent="0.25">
      <c r="A1732" s="71">
        <v>1686</v>
      </c>
      <c r="B1732" s="94"/>
      <c r="C1732" s="82"/>
      <c r="D1732" s="85" t="s">
        <v>114</v>
      </c>
      <c r="E1732" s="72" t="s">
        <v>774</v>
      </c>
      <c r="F1732" s="75" t="s">
        <v>5</v>
      </c>
      <c r="G1732" s="76">
        <v>2410</v>
      </c>
      <c r="H1732" s="77">
        <v>308</v>
      </c>
      <c r="I1732" s="82"/>
    </row>
    <row r="1733" spans="1:9" ht="12.6" customHeight="1" x14ac:dyDescent="0.25">
      <c r="A1733" s="71">
        <v>1687</v>
      </c>
      <c r="B1733" s="94"/>
      <c r="C1733" s="82"/>
      <c r="D1733" s="85" t="s">
        <v>124</v>
      </c>
      <c r="E1733" s="72" t="s">
        <v>775</v>
      </c>
      <c r="F1733" s="75" t="s">
        <v>5</v>
      </c>
      <c r="G1733" s="76">
        <v>2356</v>
      </c>
      <c r="H1733" s="77">
        <v>254</v>
      </c>
      <c r="I1733" s="82"/>
    </row>
    <row r="1734" spans="1:9" ht="12.6" customHeight="1" x14ac:dyDescent="0.25">
      <c r="A1734" s="71">
        <v>1688</v>
      </c>
      <c r="B1734" s="94"/>
      <c r="C1734" s="82"/>
      <c r="D1734" s="85" t="s">
        <v>126</v>
      </c>
      <c r="E1734" s="72" t="s">
        <v>776</v>
      </c>
      <c r="F1734" s="75" t="s">
        <v>5</v>
      </c>
      <c r="G1734" s="76">
        <v>2242</v>
      </c>
      <c r="H1734" s="77">
        <v>190</v>
      </c>
      <c r="I1734" s="82"/>
    </row>
    <row r="1735" spans="1:9" ht="12.6" customHeight="1" x14ac:dyDescent="0.25">
      <c r="A1735" s="81"/>
      <c r="B1735" s="72" t="s">
        <v>1786</v>
      </c>
      <c r="C1735" s="75" t="s">
        <v>1458</v>
      </c>
      <c r="D1735" s="74">
        <v>49.22</v>
      </c>
      <c r="E1735" s="72" t="s">
        <v>777</v>
      </c>
      <c r="F1735" s="79"/>
      <c r="G1735" s="86"/>
      <c r="H1735" s="87"/>
      <c r="I1735" s="79" t="s">
        <v>2953</v>
      </c>
    </row>
    <row r="1736" spans="1:9" ht="12.6" customHeight="1" x14ac:dyDescent="0.25">
      <c r="A1736" s="71">
        <v>1689</v>
      </c>
      <c r="B1736" s="94"/>
      <c r="C1736" s="82"/>
      <c r="D1736" s="85" t="s">
        <v>112</v>
      </c>
      <c r="E1736" s="72" t="s">
        <v>778</v>
      </c>
      <c r="F1736" s="75" t="s">
        <v>5</v>
      </c>
      <c r="G1736" s="76">
        <v>2498</v>
      </c>
      <c r="H1736" s="77">
        <v>363</v>
      </c>
      <c r="I1736" s="82"/>
    </row>
    <row r="1737" spans="1:9" ht="12.6" customHeight="1" x14ac:dyDescent="0.25">
      <c r="A1737" s="71">
        <v>1690</v>
      </c>
      <c r="B1737" s="94"/>
      <c r="C1737" s="82"/>
      <c r="D1737" s="85" t="s">
        <v>113</v>
      </c>
      <c r="E1737" s="72" t="s">
        <v>779</v>
      </c>
      <c r="F1737" s="75" t="s">
        <v>5</v>
      </c>
      <c r="G1737" s="76">
        <v>2307</v>
      </c>
      <c r="H1737" s="77">
        <v>338</v>
      </c>
      <c r="I1737" s="82"/>
    </row>
    <row r="1738" spans="1:9" ht="12.6" customHeight="1" x14ac:dyDescent="0.25">
      <c r="A1738" s="71">
        <v>1691</v>
      </c>
      <c r="B1738" s="94"/>
      <c r="C1738" s="82"/>
      <c r="D1738" s="85" t="s">
        <v>114</v>
      </c>
      <c r="E1738" s="72" t="s">
        <v>780</v>
      </c>
      <c r="F1738" s="75" t="s">
        <v>5</v>
      </c>
      <c r="G1738" s="76">
        <v>2155</v>
      </c>
      <c r="H1738" s="77">
        <v>308</v>
      </c>
      <c r="I1738" s="82"/>
    </row>
    <row r="1739" spans="1:9" ht="12.6" customHeight="1" x14ac:dyDescent="0.25">
      <c r="A1739" s="71">
        <v>1692</v>
      </c>
      <c r="B1739" s="94"/>
      <c r="C1739" s="82"/>
      <c r="D1739" s="85" t="s">
        <v>124</v>
      </c>
      <c r="E1739" s="72" t="s">
        <v>781</v>
      </c>
      <c r="F1739" s="75" t="s">
        <v>5</v>
      </c>
      <c r="G1739" s="76">
        <v>2048</v>
      </c>
      <c r="H1739" s="77">
        <v>254</v>
      </c>
      <c r="I1739" s="82"/>
    </row>
    <row r="1740" spans="1:9" ht="12.6" customHeight="1" x14ac:dyDescent="0.25">
      <c r="A1740" s="71">
        <v>1693</v>
      </c>
      <c r="B1740" s="72" t="s">
        <v>1786</v>
      </c>
      <c r="C1740" s="75" t="s">
        <v>1459</v>
      </c>
      <c r="D1740" s="74">
        <v>49.23</v>
      </c>
      <c r="E1740" s="72" t="s">
        <v>782</v>
      </c>
      <c r="F1740" s="75" t="s">
        <v>3</v>
      </c>
      <c r="G1740" s="76">
        <v>9511</v>
      </c>
      <c r="H1740" s="77">
        <v>1632</v>
      </c>
      <c r="I1740" s="79" t="s">
        <v>2959</v>
      </c>
    </row>
    <row r="1741" spans="1:9" ht="12.6" customHeight="1" x14ac:dyDescent="0.25">
      <c r="A1741" s="71">
        <v>1694</v>
      </c>
      <c r="B1741" s="72" t="s">
        <v>1786</v>
      </c>
      <c r="C1741" s="75" t="s">
        <v>1459</v>
      </c>
      <c r="D1741" s="74">
        <v>49.24</v>
      </c>
      <c r="E1741" s="72" t="s">
        <v>783</v>
      </c>
      <c r="F1741" s="75" t="s">
        <v>3</v>
      </c>
      <c r="G1741" s="76">
        <v>12968</v>
      </c>
      <c r="H1741" s="77">
        <v>2299</v>
      </c>
      <c r="I1741" s="79" t="s">
        <v>2959</v>
      </c>
    </row>
    <row r="1742" spans="1:9" ht="12.6" customHeight="1" x14ac:dyDescent="0.25">
      <c r="A1742" s="71">
        <v>1695</v>
      </c>
      <c r="B1742" s="72" t="s">
        <v>1786</v>
      </c>
      <c r="C1742" s="97">
        <v>25</v>
      </c>
      <c r="D1742" s="74">
        <v>49.25</v>
      </c>
      <c r="E1742" s="78" t="s">
        <v>2960</v>
      </c>
      <c r="F1742" s="75" t="s">
        <v>3</v>
      </c>
      <c r="G1742" s="76">
        <v>2463</v>
      </c>
      <c r="H1742" s="77">
        <v>281</v>
      </c>
      <c r="I1742" s="75" t="s">
        <v>1718</v>
      </c>
    </row>
    <row r="1743" spans="1:9" ht="12.6" customHeight="1" x14ac:dyDescent="0.25">
      <c r="A1743" s="71">
        <v>1696</v>
      </c>
      <c r="B1743" s="72" t="s">
        <v>1786</v>
      </c>
      <c r="C1743" s="75" t="s">
        <v>1459</v>
      </c>
      <c r="D1743" s="74">
        <v>49.26</v>
      </c>
      <c r="E1743" s="78" t="s">
        <v>2961</v>
      </c>
      <c r="F1743" s="75" t="s">
        <v>5</v>
      </c>
      <c r="G1743" s="76">
        <v>6467</v>
      </c>
      <c r="H1743" s="77">
        <v>1601</v>
      </c>
      <c r="I1743" s="79" t="s">
        <v>2959</v>
      </c>
    </row>
    <row r="1744" spans="1:9" ht="12.6" customHeight="1" x14ac:dyDescent="0.25">
      <c r="A1744" s="71">
        <v>1697</v>
      </c>
      <c r="B1744" s="72" t="s">
        <v>1786</v>
      </c>
      <c r="C1744" s="75" t="s">
        <v>1459</v>
      </c>
      <c r="D1744" s="74">
        <v>49.27</v>
      </c>
      <c r="E1744" s="78" t="s">
        <v>2962</v>
      </c>
      <c r="F1744" s="75" t="s">
        <v>5</v>
      </c>
      <c r="G1744" s="76">
        <v>6651</v>
      </c>
      <c r="H1744" s="77">
        <v>1601</v>
      </c>
      <c r="I1744" s="79" t="s">
        <v>2959</v>
      </c>
    </row>
    <row r="1745" spans="1:9" ht="12.6" customHeight="1" x14ac:dyDescent="0.25">
      <c r="A1745" s="71">
        <v>1698</v>
      </c>
      <c r="B1745" s="72" t="s">
        <v>1786</v>
      </c>
      <c r="C1745" s="97">
        <v>28</v>
      </c>
      <c r="D1745" s="74">
        <v>49.28</v>
      </c>
      <c r="E1745" s="78" t="s">
        <v>2963</v>
      </c>
      <c r="F1745" s="75" t="s">
        <v>3</v>
      </c>
      <c r="G1745" s="76">
        <v>20651</v>
      </c>
      <c r="H1745" s="77">
        <v>1407</v>
      </c>
      <c r="I1745" s="75" t="s">
        <v>1718</v>
      </c>
    </row>
    <row r="1746" spans="1:9" ht="12.6" customHeight="1" x14ac:dyDescent="0.25">
      <c r="A1746" s="71">
        <v>1699</v>
      </c>
      <c r="B1746" s="72" t="s">
        <v>1786</v>
      </c>
      <c r="C1746" s="97">
        <v>29</v>
      </c>
      <c r="D1746" s="74">
        <v>49.29</v>
      </c>
      <c r="E1746" s="78" t="s">
        <v>2964</v>
      </c>
      <c r="F1746" s="75" t="s">
        <v>3</v>
      </c>
      <c r="G1746" s="76">
        <v>9813</v>
      </c>
      <c r="H1746" s="77">
        <v>281</v>
      </c>
      <c r="I1746" s="75" t="s">
        <v>1718</v>
      </c>
    </row>
    <row r="1747" spans="1:9" ht="12.6" customHeight="1" x14ac:dyDescent="0.25">
      <c r="A1747" s="71">
        <v>1700</v>
      </c>
      <c r="B1747" s="72" t="s">
        <v>1786</v>
      </c>
      <c r="C1747" s="97">
        <v>30</v>
      </c>
      <c r="D1747" s="74">
        <v>49.3</v>
      </c>
      <c r="E1747" s="72" t="s">
        <v>784</v>
      </c>
      <c r="F1747" s="75" t="s">
        <v>3</v>
      </c>
      <c r="G1747" s="76">
        <v>2402</v>
      </c>
      <c r="H1747" s="77">
        <v>889</v>
      </c>
      <c r="I1747" s="75" t="s">
        <v>1718</v>
      </c>
    </row>
    <row r="1748" spans="1:9" ht="12.6" customHeight="1" x14ac:dyDescent="0.25">
      <c r="A1748" s="71">
        <v>1701</v>
      </c>
      <c r="B1748" s="72" t="s">
        <v>1786</v>
      </c>
      <c r="C1748" s="97">
        <v>31</v>
      </c>
      <c r="D1748" s="74">
        <v>49.31</v>
      </c>
      <c r="E1748" s="72" t="s">
        <v>785</v>
      </c>
      <c r="F1748" s="75" t="s">
        <v>3</v>
      </c>
      <c r="G1748" s="76">
        <v>304</v>
      </c>
      <c r="H1748" s="77">
        <v>44</v>
      </c>
      <c r="I1748" s="75" t="s">
        <v>1718</v>
      </c>
    </row>
    <row r="1749" spans="1:9" ht="12.6" customHeight="1" x14ac:dyDescent="0.25">
      <c r="A1749" s="71">
        <v>1702</v>
      </c>
      <c r="B1749" s="72" t="s">
        <v>1786</v>
      </c>
      <c r="C1749" s="97">
        <v>32</v>
      </c>
      <c r="D1749" s="74">
        <v>49.32</v>
      </c>
      <c r="E1749" s="72" t="s">
        <v>786</v>
      </c>
      <c r="F1749" s="75" t="s">
        <v>3</v>
      </c>
      <c r="G1749" s="76">
        <v>1733</v>
      </c>
      <c r="H1749" s="77">
        <v>165</v>
      </c>
      <c r="I1749" s="75" t="s">
        <v>1718</v>
      </c>
    </row>
    <row r="1750" spans="1:9" ht="12.6" customHeight="1" x14ac:dyDescent="0.25">
      <c r="A1750" s="81"/>
      <c r="B1750" s="72" t="s">
        <v>1786</v>
      </c>
      <c r="C1750" s="97">
        <v>33</v>
      </c>
      <c r="D1750" s="74">
        <v>49.33</v>
      </c>
      <c r="E1750" s="72" t="s">
        <v>787</v>
      </c>
      <c r="F1750" s="79"/>
      <c r="G1750" s="86"/>
      <c r="H1750" s="87"/>
      <c r="I1750" s="75" t="s">
        <v>1718</v>
      </c>
    </row>
    <row r="1751" spans="1:9" ht="12.6" customHeight="1" x14ac:dyDescent="0.25">
      <c r="A1751" s="71">
        <v>1701</v>
      </c>
      <c r="B1751" s="94"/>
      <c r="C1751" s="82"/>
      <c r="D1751" s="85" t="s">
        <v>112</v>
      </c>
      <c r="E1751" s="72" t="s">
        <v>788</v>
      </c>
      <c r="F1751" s="75" t="s">
        <v>311</v>
      </c>
      <c r="G1751" s="76">
        <v>11165</v>
      </c>
      <c r="H1751" s="77">
        <v>515</v>
      </c>
      <c r="I1751" s="82"/>
    </row>
    <row r="1752" spans="1:9" ht="12.6" customHeight="1" x14ac:dyDescent="0.25">
      <c r="A1752" s="71">
        <v>1702</v>
      </c>
      <c r="B1752" s="94"/>
      <c r="C1752" s="82"/>
      <c r="D1752" s="85" t="s">
        <v>113</v>
      </c>
      <c r="E1752" s="72" t="s">
        <v>789</v>
      </c>
      <c r="F1752" s="75" t="s">
        <v>311</v>
      </c>
      <c r="G1752" s="76">
        <v>6321</v>
      </c>
      <c r="H1752" s="77">
        <v>258</v>
      </c>
      <c r="I1752" s="82"/>
    </row>
    <row r="1753" spans="1:9" ht="12.6" customHeight="1" x14ac:dyDescent="0.25">
      <c r="A1753" s="71">
        <v>1703</v>
      </c>
      <c r="B1753" s="72" t="s">
        <v>1787</v>
      </c>
      <c r="C1753" s="79"/>
      <c r="D1753" s="74">
        <v>50.01</v>
      </c>
      <c r="E1753" s="78" t="s">
        <v>2965</v>
      </c>
      <c r="F1753" s="75" t="s">
        <v>790</v>
      </c>
      <c r="G1753" s="76">
        <v>1981</v>
      </c>
      <c r="H1753" s="77">
        <v>1018</v>
      </c>
      <c r="I1753" s="75" t="s">
        <v>1473</v>
      </c>
    </row>
    <row r="1754" spans="1:9" ht="12.6" customHeight="1" x14ac:dyDescent="0.25">
      <c r="A1754" s="71">
        <v>1704</v>
      </c>
      <c r="B1754" s="72" t="s">
        <v>1787</v>
      </c>
      <c r="C1754" s="79"/>
      <c r="D1754" s="74">
        <v>50.02</v>
      </c>
      <c r="E1754" s="72" t="s">
        <v>791</v>
      </c>
      <c r="F1754" s="75" t="s">
        <v>790</v>
      </c>
      <c r="G1754" s="76">
        <v>1981</v>
      </c>
      <c r="H1754" s="77">
        <v>1018</v>
      </c>
      <c r="I1754" s="75" t="s">
        <v>1473</v>
      </c>
    </row>
    <row r="1755" spans="1:9" ht="12.6" customHeight="1" x14ac:dyDescent="0.25">
      <c r="A1755" s="71">
        <v>1705</v>
      </c>
      <c r="B1755" s="72" t="s">
        <v>1787</v>
      </c>
      <c r="C1755" s="79"/>
      <c r="D1755" s="74">
        <v>50.03</v>
      </c>
      <c r="E1755" s="78" t="s">
        <v>2966</v>
      </c>
      <c r="F1755" s="75" t="s">
        <v>790</v>
      </c>
      <c r="G1755" s="76">
        <v>2134</v>
      </c>
      <c r="H1755" s="77">
        <v>450</v>
      </c>
      <c r="I1755" s="75" t="s">
        <v>1473</v>
      </c>
    </row>
    <row r="1756" spans="1:9" ht="12.6" customHeight="1" x14ac:dyDescent="0.25">
      <c r="A1756" s="71">
        <v>1706</v>
      </c>
      <c r="B1756" s="72" t="s">
        <v>1787</v>
      </c>
      <c r="C1756" s="79"/>
      <c r="D1756" s="74">
        <v>50.04</v>
      </c>
      <c r="E1756" s="78" t="s">
        <v>2967</v>
      </c>
      <c r="F1756" s="75" t="s">
        <v>17</v>
      </c>
      <c r="G1756" s="76">
        <v>2135</v>
      </c>
      <c r="H1756" s="77">
        <v>450</v>
      </c>
      <c r="I1756" s="75" t="s">
        <v>1473</v>
      </c>
    </row>
    <row r="1757" spans="1:9" ht="12.6" customHeight="1" x14ac:dyDescent="0.25">
      <c r="A1757" s="71">
        <v>1707</v>
      </c>
      <c r="B1757" s="72" t="s">
        <v>1787</v>
      </c>
      <c r="C1757" s="79"/>
      <c r="D1757" s="74">
        <v>50.05</v>
      </c>
      <c r="E1757" s="78" t="s">
        <v>2968</v>
      </c>
      <c r="F1757" s="75" t="s">
        <v>17</v>
      </c>
      <c r="G1757" s="76">
        <v>1440</v>
      </c>
      <c r="H1757" s="77">
        <v>450</v>
      </c>
      <c r="I1757" s="75" t="s">
        <v>1473</v>
      </c>
    </row>
    <row r="1758" spans="1:9" ht="12.6" customHeight="1" x14ac:dyDescent="0.25">
      <c r="A1758" s="71">
        <v>1708</v>
      </c>
      <c r="B1758" s="72" t="s">
        <v>1788</v>
      </c>
      <c r="C1758" s="79"/>
      <c r="D1758" s="74">
        <v>50.06</v>
      </c>
      <c r="E1758" s="72" t="s">
        <v>792</v>
      </c>
      <c r="F1758" s="75" t="s">
        <v>17</v>
      </c>
      <c r="G1758" s="76">
        <v>247</v>
      </c>
      <c r="H1758" s="77">
        <v>120</v>
      </c>
      <c r="I1758" s="75" t="s">
        <v>1473</v>
      </c>
    </row>
    <row r="1759" spans="1:9" ht="12.6" customHeight="1" x14ac:dyDescent="0.25">
      <c r="A1759" s="71">
        <v>1709</v>
      </c>
      <c r="B1759" s="72" t="s">
        <v>1789</v>
      </c>
      <c r="C1759" s="79"/>
      <c r="D1759" s="74">
        <v>50.07</v>
      </c>
      <c r="E1759" s="72" t="s">
        <v>793</v>
      </c>
      <c r="F1759" s="75" t="s">
        <v>290</v>
      </c>
      <c r="G1759" s="76">
        <v>210</v>
      </c>
      <c r="H1759" s="84" t="s">
        <v>1790</v>
      </c>
      <c r="I1759" s="75" t="s">
        <v>1473</v>
      </c>
    </row>
    <row r="1760" spans="1:9" ht="12.6" customHeight="1" x14ac:dyDescent="0.25">
      <c r="A1760" s="71">
        <v>1710</v>
      </c>
      <c r="B1760" s="72" t="s">
        <v>1791</v>
      </c>
      <c r="C1760" s="79"/>
      <c r="D1760" s="74">
        <v>50.08</v>
      </c>
      <c r="E1760" s="72" t="s">
        <v>794</v>
      </c>
      <c r="F1760" s="75" t="s">
        <v>795</v>
      </c>
      <c r="G1760" s="76">
        <v>42</v>
      </c>
      <c r="H1760" s="84" t="s">
        <v>1790</v>
      </c>
      <c r="I1760" s="75" t="s">
        <v>1473</v>
      </c>
    </row>
    <row r="1761" spans="1:9" ht="12.6" customHeight="1" x14ac:dyDescent="0.25">
      <c r="A1761" s="71">
        <v>1711</v>
      </c>
      <c r="B1761" s="72" t="s">
        <v>1792</v>
      </c>
      <c r="C1761" s="79"/>
      <c r="D1761" s="74">
        <v>50.09</v>
      </c>
      <c r="E1761" s="72" t="s">
        <v>796</v>
      </c>
      <c r="F1761" s="75" t="s">
        <v>790</v>
      </c>
      <c r="G1761" s="76">
        <v>54</v>
      </c>
      <c r="H1761" s="77">
        <v>33</v>
      </c>
      <c r="I1761" s="75" t="s">
        <v>1473</v>
      </c>
    </row>
    <row r="1762" spans="1:9" ht="12.6" customHeight="1" x14ac:dyDescent="0.25">
      <c r="A1762" s="71">
        <v>1712</v>
      </c>
      <c r="B1762" s="72" t="s">
        <v>1793</v>
      </c>
      <c r="C1762" s="79"/>
      <c r="D1762" s="74">
        <v>50.1</v>
      </c>
      <c r="E1762" s="78" t="s">
        <v>2969</v>
      </c>
      <c r="F1762" s="75" t="s">
        <v>790</v>
      </c>
      <c r="G1762" s="76">
        <v>251</v>
      </c>
      <c r="H1762" s="77">
        <v>163</v>
      </c>
      <c r="I1762" s="75" t="s">
        <v>1473</v>
      </c>
    </row>
    <row r="1763" spans="1:9" ht="12.6" customHeight="1" x14ac:dyDescent="0.25">
      <c r="A1763" s="81"/>
      <c r="B1763" s="101" t="s">
        <v>1794</v>
      </c>
      <c r="C1763" s="102" t="s">
        <v>1460</v>
      </c>
      <c r="D1763" s="74">
        <v>50.11</v>
      </c>
      <c r="E1763" s="72" t="s">
        <v>797</v>
      </c>
      <c r="F1763" s="79"/>
      <c r="G1763" s="86"/>
      <c r="H1763" s="87"/>
      <c r="I1763" s="75" t="s">
        <v>1719</v>
      </c>
    </row>
    <row r="1764" spans="1:9" ht="12.6" customHeight="1" x14ac:dyDescent="0.25">
      <c r="A1764" s="71">
        <v>1713</v>
      </c>
      <c r="B1764" s="103"/>
      <c r="C1764" s="104"/>
      <c r="D1764" s="85" t="s">
        <v>112</v>
      </c>
      <c r="E1764" s="72" t="s">
        <v>798</v>
      </c>
      <c r="F1764" s="75" t="s">
        <v>311</v>
      </c>
      <c r="G1764" s="76">
        <v>435</v>
      </c>
      <c r="H1764" s="77">
        <v>74</v>
      </c>
      <c r="I1764" s="82"/>
    </row>
    <row r="1765" spans="1:9" ht="12.6" customHeight="1" x14ac:dyDescent="0.25">
      <c r="A1765" s="71">
        <v>1714</v>
      </c>
      <c r="B1765" s="103"/>
      <c r="C1765" s="104"/>
      <c r="D1765" s="85" t="s">
        <v>113</v>
      </c>
      <c r="E1765" s="72" t="s">
        <v>799</v>
      </c>
      <c r="F1765" s="75" t="s">
        <v>311</v>
      </c>
      <c r="G1765" s="76">
        <v>535</v>
      </c>
      <c r="H1765" s="77">
        <v>90</v>
      </c>
      <c r="I1765" s="82"/>
    </row>
    <row r="1766" spans="1:9" ht="12.6" customHeight="1" x14ac:dyDescent="0.25">
      <c r="A1766" s="71">
        <v>1715</v>
      </c>
      <c r="B1766" s="103"/>
      <c r="C1766" s="104"/>
      <c r="D1766" s="85" t="s">
        <v>114</v>
      </c>
      <c r="E1766" s="72" t="s">
        <v>800</v>
      </c>
      <c r="F1766" s="75" t="s">
        <v>311</v>
      </c>
      <c r="G1766" s="76">
        <v>635</v>
      </c>
      <c r="H1766" s="77">
        <v>108</v>
      </c>
      <c r="I1766" s="82"/>
    </row>
    <row r="1767" spans="1:9" ht="12.6" customHeight="1" x14ac:dyDescent="0.25">
      <c r="A1767" s="71">
        <v>1716</v>
      </c>
      <c r="B1767" s="62"/>
      <c r="C1767" s="66"/>
      <c r="D1767" s="85" t="s">
        <v>124</v>
      </c>
      <c r="E1767" s="72" t="s">
        <v>801</v>
      </c>
      <c r="F1767" s="75" t="s">
        <v>311</v>
      </c>
      <c r="G1767" s="76">
        <v>650</v>
      </c>
      <c r="H1767" s="77">
        <v>110</v>
      </c>
      <c r="I1767" s="82"/>
    </row>
    <row r="1768" spans="1:9" ht="12.6" customHeight="1" x14ac:dyDescent="0.25">
      <c r="A1768" s="71">
        <v>1717</v>
      </c>
      <c r="B1768" s="72" t="s">
        <v>1795</v>
      </c>
      <c r="C1768" s="75" t="s">
        <v>1461</v>
      </c>
      <c r="D1768" s="74">
        <v>50.12</v>
      </c>
      <c r="E1768" s="72" t="s">
        <v>802</v>
      </c>
      <c r="F1768" s="75" t="s">
        <v>17</v>
      </c>
      <c r="G1768" s="76">
        <v>8694</v>
      </c>
      <c r="H1768" s="77">
        <v>1478</v>
      </c>
      <c r="I1768" s="75" t="s">
        <v>1719</v>
      </c>
    </row>
    <row r="1769" spans="1:9" ht="12.6" customHeight="1" x14ac:dyDescent="0.25">
      <c r="A1769" s="71">
        <v>1718</v>
      </c>
      <c r="B1769" s="72" t="s">
        <v>1795</v>
      </c>
      <c r="C1769" s="75" t="s">
        <v>1461</v>
      </c>
      <c r="D1769" s="74">
        <v>50.13</v>
      </c>
      <c r="E1769" s="72" t="s">
        <v>803</v>
      </c>
      <c r="F1769" s="75" t="s">
        <v>17</v>
      </c>
      <c r="G1769" s="76">
        <v>2850</v>
      </c>
      <c r="H1769" s="77">
        <v>485</v>
      </c>
      <c r="I1769" s="75" t="s">
        <v>1719</v>
      </c>
    </row>
    <row r="1770" spans="1:9" ht="12.6" customHeight="1" x14ac:dyDescent="0.25">
      <c r="A1770" s="71">
        <v>1719</v>
      </c>
      <c r="B1770" s="72" t="s">
        <v>1795</v>
      </c>
      <c r="C1770" s="75" t="s">
        <v>1461</v>
      </c>
      <c r="D1770" s="74">
        <v>50.14</v>
      </c>
      <c r="E1770" s="72" t="s">
        <v>804</v>
      </c>
      <c r="F1770" s="75" t="s">
        <v>17</v>
      </c>
      <c r="G1770" s="76">
        <v>2650</v>
      </c>
      <c r="H1770" s="77">
        <v>450</v>
      </c>
      <c r="I1770" s="75" t="s">
        <v>1719</v>
      </c>
    </row>
    <row r="1771" spans="1:9" ht="12.6" customHeight="1" x14ac:dyDescent="0.25">
      <c r="A1771" s="71">
        <v>1720</v>
      </c>
      <c r="B1771" s="72" t="s">
        <v>1795</v>
      </c>
      <c r="C1771" s="75" t="s">
        <v>1461</v>
      </c>
      <c r="D1771" s="74">
        <v>50.15</v>
      </c>
      <c r="E1771" s="78" t="s">
        <v>2970</v>
      </c>
      <c r="F1771" s="75" t="s">
        <v>17</v>
      </c>
      <c r="G1771" s="76">
        <v>2550</v>
      </c>
      <c r="H1771" s="77">
        <v>433</v>
      </c>
      <c r="I1771" s="75" t="s">
        <v>1719</v>
      </c>
    </row>
    <row r="1772" spans="1:9" ht="12.6" customHeight="1" x14ac:dyDescent="0.25">
      <c r="A1772" s="71">
        <v>1721</v>
      </c>
      <c r="B1772" s="72" t="s">
        <v>1795</v>
      </c>
      <c r="C1772" s="75" t="s">
        <v>1461</v>
      </c>
      <c r="D1772" s="74">
        <v>50.16</v>
      </c>
      <c r="E1772" s="72" t="s">
        <v>805</v>
      </c>
      <c r="F1772" s="75" t="s">
        <v>17</v>
      </c>
      <c r="G1772" s="76">
        <v>2850</v>
      </c>
      <c r="H1772" s="77">
        <v>485</v>
      </c>
      <c r="I1772" s="75" t="s">
        <v>1719</v>
      </c>
    </row>
    <row r="1773" spans="1:9" ht="12.6" customHeight="1" x14ac:dyDescent="0.25">
      <c r="A1773" s="71">
        <v>1722</v>
      </c>
      <c r="B1773" s="72" t="s">
        <v>1795</v>
      </c>
      <c r="C1773" s="75" t="s">
        <v>1461</v>
      </c>
      <c r="D1773" s="74">
        <v>50.17</v>
      </c>
      <c r="E1773" s="78" t="s">
        <v>2971</v>
      </c>
      <c r="F1773" s="75" t="s">
        <v>17</v>
      </c>
      <c r="G1773" s="76">
        <v>2450</v>
      </c>
      <c r="H1773" s="77">
        <v>416</v>
      </c>
      <c r="I1773" s="75" t="s">
        <v>1719</v>
      </c>
    </row>
    <row r="1774" spans="1:9" ht="12.6" customHeight="1" x14ac:dyDescent="0.25">
      <c r="A1774" s="71">
        <v>1723</v>
      </c>
      <c r="B1774" s="72" t="s">
        <v>1795</v>
      </c>
      <c r="C1774" s="75" t="s">
        <v>1461</v>
      </c>
      <c r="D1774" s="74">
        <v>50.18</v>
      </c>
      <c r="E1774" s="72" t="s">
        <v>806</v>
      </c>
      <c r="F1774" s="75" t="s">
        <v>17</v>
      </c>
      <c r="G1774" s="76">
        <v>3150</v>
      </c>
      <c r="H1774" s="77">
        <v>535</v>
      </c>
      <c r="I1774" s="75" t="s">
        <v>1719</v>
      </c>
    </row>
    <row r="1775" spans="1:9" ht="12.6" customHeight="1" x14ac:dyDescent="0.25">
      <c r="A1775" s="71">
        <v>1724</v>
      </c>
      <c r="B1775" s="72" t="s">
        <v>1795</v>
      </c>
      <c r="C1775" s="75" t="s">
        <v>1461</v>
      </c>
      <c r="D1775" s="74">
        <v>50.19</v>
      </c>
      <c r="E1775" s="72" t="s">
        <v>807</v>
      </c>
      <c r="F1775" s="75" t="s">
        <v>17</v>
      </c>
      <c r="G1775" s="76">
        <v>2650</v>
      </c>
      <c r="H1775" s="77">
        <v>450</v>
      </c>
      <c r="I1775" s="75" t="s">
        <v>1719</v>
      </c>
    </row>
    <row r="1776" spans="1:9" ht="12.6" customHeight="1" x14ac:dyDescent="0.25">
      <c r="A1776" s="71">
        <v>1725</v>
      </c>
      <c r="B1776" s="72" t="s">
        <v>1765</v>
      </c>
      <c r="C1776" s="75" t="s">
        <v>1462</v>
      </c>
      <c r="D1776" s="74">
        <v>50.2</v>
      </c>
      <c r="E1776" s="78" t="s">
        <v>2972</v>
      </c>
      <c r="F1776" s="75" t="s">
        <v>241</v>
      </c>
      <c r="G1776" s="76">
        <v>15513</v>
      </c>
      <c r="H1776" s="77">
        <v>2637</v>
      </c>
      <c r="I1776" s="75" t="s">
        <v>1719</v>
      </c>
    </row>
    <row r="1777" spans="1:9" ht="12.6" customHeight="1" x14ac:dyDescent="0.25">
      <c r="A1777" s="71">
        <v>1726</v>
      </c>
      <c r="B1777" s="72" t="s">
        <v>1765</v>
      </c>
      <c r="C1777" s="75" t="s">
        <v>1462</v>
      </c>
      <c r="D1777" s="74">
        <v>50.21</v>
      </c>
      <c r="E1777" s="78" t="s">
        <v>2973</v>
      </c>
      <c r="F1777" s="75" t="s">
        <v>241</v>
      </c>
      <c r="G1777" s="76">
        <v>16296</v>
      </c>
      <c r="H1777" s="77">
        <v>2770</v>
      </c>
      <c r="I1777" s="75" t="s">
        <v>1719</v>
      </c>
    </row>
    <row r="1778" spans="1:9" ht="12.6" customHeight="1" x14ac:dyDescent="0.25">
      <c r="A1778" s="71">
        <v>1727</v>
      </c>
      <c r="B1778" s="72" t="s">
        <v>1765</v>
      </c>
      <c r="C1778" s="75" t="s">
        <v>1462</v>
      </c>
      <c r="D1778" s="74">
        <v>50.22</v>
      </c>
      <c r="E1778" s="78" t="s">
        <v>2974</v>
      </c>
      <c r="F1778" s="75" t="s">
        <v>241</v>
      </c>
      <c r="G1778" s="76">
        <v>16941</v>
      </c>
      <c r="H1778" s="77">
        <v>2880</v>
      </c>
      <c r="I1778" s="75" t="s">
        <v>1719</v>
      </c>
    </row>
    <row r="1779" spans="1:9" ht="12.6" customHeight="1" x14ac:dyDescent="0.25">
      <c r="A1779" s="71">
        <v>1728</v>
      </c>
      <c r="B1779" s="72" t="s">
        <v>1796</v>
      </c>
      <c r="C1779" s="75" t="s">
        <v>1463</v>
      </c>
      <c r="D1779" s="74">
        <v>50.23</v>
      </c>
      <c r="E1779" s="72" t="s">
        <v>808</v>
      </c>
      <c r="F1779" s="75" t="s">
        <v>17</v>
      </c>
      <c r="G1779" s="76">
        <v>2840</v>
      </c>
      <c r="H1779" s="77">
        <v>555</v>
      </c>
      <c r="I1779" s="75" t="s">
        <v>1719</v>
      </c>
    </row>
    <row r="1780" spans="1:9" ht="12.6" customHeight="1" x14ac:dyDescent="0.25">
      <c r="A1780" s="71">
        <v>1729</v>
      </c>
      <c r="B1780" s="72" t="s">
        <v>1796</v>
      </c>
      <c r="C1780" s="75" t="s">
        <v>1464</v>
      </c>
      <c r="D1780" s="74">
        <v>50.24</v>
      </c>
      <c r="E1780" s="72" t="s">
        <v>809</v>
      </c>
      <c r="F1780" s="75" t="s">
        <v>17</v>
      </c>
      <c r="G1780" s="76">
        <v>2750</v>
      </c>
      <c r="H1780" s="77">
        <v>467</v>
      </c>
      <c r="I1780" s="75" t="s">
        <v>1719</v>
      </c>
    </row>
    <row r="1781" spans="1:9" ht="12.6" customHeight="1" x14ac:dyDescent="0.25">
      <c r="A1781" s="71">
        <v>1730</v>
      </c>
      <c r="B1781" s="72" t="s">
        <v>1797</v>
      </c>
      <c r="C1781" s="79"/>
      <c r="D1781" s="74">
        <v>50.25</v>
      </c>
      <c r="E1781" s="72" t="s">
        <v>810</v>
      </c>
      <c r="F1781" s="75" t="s">
        <v>17</v>
      </c>
      <c r="G1781" s="76">
        <v>10590</v>
      </c>
      <c r="H1781" s="77">
        <v>400</v>
      </c>
      <c r="I1781" s="75" t="s">
        <v>1719</v>
      </c>
    </row>
    <row r="1782" spans="1:9" ht="12.6" customHeight="1" x14ac:dyDescent="0.25">
      <c r="A1782" s="71">
        <v>1731</v>
      </c>
      <c r="B1782" s="72" t="s">
        <v>1796</v>
      </c>
      <c r="C1782" s="79"/>
      <c r="D1782" s="74">
        <v>50.26</v>
      </c>
      <c r="E1782" s="72" t="s">
        <v>811</v>
      </c>
      <c r="F1782" s="75" t="s">
        <v>17</v>
      </c>
      <c r="G1782" s="76">
        <v>1822</v>
      </c>
      <c r="H1782" s="77">
        <v>130</v>
      </c>
      <c r="I1782" s="75" t="s">
        <v>1719</v>
      </c>
    </row>
    <row r="1783" spans="1:9" ht="12.6" customHeight="1" x14ac:dyDescent="0.25">
      <c r="A1783" s="71">
        <v>1732</v>
      </c>
      <c r="B1783" s="72" t="s">
        <v>1796</v>
      </c>
      <c r="C1783" s="79"/>
      <c r="D1783" s="74">
        <v>50.27</v>
      </c>
      <c r="E1783" s="72" t="s">
        <v>812</v>
      </c>
      <c r="F1783" s="75" t="s">
        <v>17</v>
      </c>
      <c r="G1783" s="76">
        <v>1650</v>
      </c>
      <c r="H1783" s="77">
        <v>130</v>
      </c>
      <c r="I1783" s="75" t="s">
        <v>1719</v>
      </c>
    </row>
    <row r="1784" spans="1:9" ht="12.6" customHeight="1" x14ac:dyDescent="0.25">
      <c r="A1784" s="71">
        <v>1733</v>
      </c>
      <c r="B1784" s="72" t="s">
        <v>1796</v>
      </c>
      <c r="C1784" s="75" t="s">
        <v>1463</v>
      </c>
      <c r="D1784" s="74">
        <v>50.28</v>
      </c>
      <c r="E1784" s="78" t="s">
        <v>2975</v>
      </c>
      <c r="F1784" s="75" t="s">
        <v>17</v>
      </c>
      <c r="G1784" s="76">
        <v>1325</v>
      </c>
      <c r="H1784" s="77">
        <v>130</v>
      </c>
      <c r="I1784" s="75" t="s">
        <v>1719</v>
      </c>
    </row>
    <row r="1785" spans="1:9" ht="12.6" customHeight="1" x14ac:dyDescent="0.25">
      <c r="A1785" s="71">
        <v>1734</v>
      </c>
      <c r="B1785" s="72" t="s">
        <v>1797</v>
      </c>
      <c r="C1785" s="75" t="s">
        <v>1463</v>
      </c>
      <c r="D1785" s="74">
        <v>50.29</v>
      </c>
      <c r="E1785" s="72" t="s">
        <v>813</v>
      </c>
      <c r="F1785" s="75" t="s">
        <v>17</v>
      </c>
      <c r="G1785" s="76">
        <v>3062</v>
      </c>
      <c r="H1785" s="77">
        <v>555</v>
      </c>
      <c r="I1785" s="75" t="s">
        <v>1719</v>
      </c>
    </row>
    <row r="1786" spans="1:9" ht="12.6" customHeight="1" x14ac:dyDescent="0.25">
      <c r="A1786" s="71">
        <v>1735</v>
      </c>
      <c r="B1786" s="72" t="s">
        <v>1798</v>
      </c>
      <c r="C1786" s="75" t="s">
        <v>1465</v>
      </c>
      <c r="D1786" s="74">
        <v>50.3</v>
      </c>
      <c r="E1786" s="78" t="s">
        <v>2976</v>
      </c>
      <c r="F1786" s="75" t="s">
        <v>290</v>
      </c>
      <c r="G1786" s="76">
        <v>75</v>
      </c>
      <c r="H1786" s="77">
        <v>12</v>
      </c>
      <c r="I1786" s="75" t="s">
        <v>1719</v>
      </c>
    </row>
    <row r="1787" spans="1:9" ht="12.6" customHeight="1" x14ac:dyDescent="0.25">
      <c r="A1787" s="71">
        <v>1736</v>
      </c>
      <c r="B1787" s="72" t="s">
        <v>1798</v>
      </c>
      <c r="C1787" s="75" t="s">
        <v>1465</v>
      </c>
      <c r="D1787" s="74">
        <v>50.31</v>
      </c>
      <c r="E1787" s="72" t="s">
        <v>814</v>
      </c>
      <c r="F1787" s="75" t="s">
        <v>3</v>
      </c>
      <c r="G1787" s="76">
        <v>12000</v>
      </c>
      <c r="H1787" s="77">
        <v>2040</v>
      </c>
      <c r="I1787" s="75" t="s">
        <v>1719</v>
      </c>
    </row>
    <row r="1788" spans="1:9" ht="12.6" customHeight="1" x14ac:dyDescent="0.25">
      <c r="A1788" s="81"/>
      <c r="B1788" s="101" t="s">
        <v>1799</v>
      </c>
      <c r="C1788" s="102" t="s">
        <v>1466</v>
      </c>
      <c r="D1788" s="105">
        <v>50.32</v>
      </c>
      <c r="E1788" s="72" t="s">
        <v>815</v>
      </c>
      <c r="F1788" s="79"/>
      <c r="G1788" s="86"/>
      <c r="H1788" s="87"/>
      <c r="I1788" s="75" t="s">
        <v>1719</v>
      </c>
    </row>
    <row r="1789" spans="1:9" ht="12.6" customHeight="1" x14ac:dyDescent="0.25">
      <c r="A1789" s="71">
        <v>1737</v>
      </c>
      <c r="B1789" s="62"/>
      <c r="C1789" s="66"/>
      <c r="D1789" s="64"/>
      <c r="E1789" s="72" t="s">
        <v>816</v>
      </c>
      <c r="F1789" s="75" t="s">
        <v>17</v>
      </c>
      <c r="G1789" s="76">
        <v>160</v>
      </c>
      <c r="H1789" s="77">
        <v>44</v>
      </c>
      <c r="I1789" s="82"/>
    </row>
    <row r="1790" spans="1:9" ht="12.6" customHeight="1" x14ac:dyDescent="0.25">
      <c r="A1790" s="81"/>
      <c r="B1790" s="101" t="s">
        <v>1799</v>
      </c>
      <c r="C1790" s="75" t="s">
        <v>1466</v>
      </c>
      <c r="D1790" s="74">
        <v>50.33</v>
      </c>
      <c r="E1790" s="72" t="s">
        <v>817</v>
      </c>
      <c r="F1790" s="79"/>
      <c r="G1790" s="86"/>
      <c r="H1790" s="87"/>
      <c r="I1790" s="75" t="s">
        <v>1719</v>
      </c>
    </row>
    <row r="1791" spans="1:9" ht="12.6" customHeight="1" x14ac:dyDescent="0.25">
      <c r="A1791" s="71">
        <v>1738</v>
      </c>
      <c r="B1791" s="103"/>
      <c r="C1791" s="82"/>
      <c r="D1791" s="85" t="s">
        <v>112</v>
      </c>
      <c r="E1791" s="72" t="s">
        <v>818</v>
      </c>
      <c r="F1791" s="75" t="s">
        <v>17</v>
      </c>
      <c r="G1791" s="76">
        <v>160</v>
      </c>
      <c r="H1791" s="77">
        <v>44</v>
      </c>
      <c r="I1791" s="82"/>
    </row>
    <row r="1792" spans="1:9" ht="12.6" customHeight="1" x14ac:dyDescent="0.25">
      <c r="A1792" s="71">
        <v>1739</v>
      </c>
      <c r="B1792" s="62"/>
      <c r="C1792" s="82"/>
      <c r="D1792" s="85" t="s">
        <v>113</v>
      </c>
      <c r="E1792" s="72" t="s">
        <v>819</v>
      </c>
      <c r="F1792" s="75" t="s">
        <v>17</v>
      </c>
      <c r="G1792" s="76">
        <v>224</v>
      </c>
      <c r="H1792" s="77">
        <v>44</v>
      </c>
      <c r="I1792" s="82"/>
    </row>
    <row r="1793" spans="1:9" ht="12.6" customHeight="1" x14ac:dyDescent="0.25">
      <c r="A1793" s="81"/>
      <c r="B1793" s="101" t="s">
        <v>1799</v>
      </c>
      <c r="C1793" s="102" t="s">
        <v>1466</v>
      </c>
      <c r="D1793" s="74">
        <v>50.34</v>
      </c>
      <c r="E1793" s="78" t="s">
        <v>2977</v>
      </c>
      <c r="F1793" s="79"/>
      <c r="G1793" s="86"/>
      <c r="H1793" s="87"/>
      <c r="I1793" s="75" t="s">
        <v>1719</v>
      </c>
    </row>
    <row r="1794" spans="1:9" ht="12.6" customHeight="1" x14ac:dyDescent="0.25">
      <c r="A1794" s="71">
        <v>1740</v>
      </c>
      <c r="B1794" s="103"/>
      <c r="C1794" s="104"/>
      <c r="D1794" s="85" t="s">
        <v>112</v>
      </c>
      <c r="E1794" s="72" t="s">
        <v>820</v>
      </c>
      <c r="F1794" s="75" t="s">
        <v>17</v>
      </c>
      <c r="G1794" s="76">
        <v>134</v>
      </c>
      <c r="H1794" s="77">
        <v>44</v>
      </c>
      <c r="I1794" s="82"/>
    </row>
    <row r="1795" spans="1:9" ht="12.6" customHeight="1" x14ac:dyDescent="0.25">
      <c r="A1795" s="71">
        <v>1741</v>
      </c>
      <c r="B1795" s="103"/>
      <c r="C1795" s="104"/>
      <c r="D1795" s="85" t="s">
        <v>113</v>
      </c>
      <c r="E1795" s="72" t="s">
        <v>821</v>
      </c>
      <c r="F1795" s="75" t="s">
        <v>17</v>
      </c>
      <c r="G1795" s="76">
        <v>151</v>
      </c>
      <c r="H1795" s="77">
        <v>44</v>
      </c>
      <c r="I1795" s="82"/>
    </row>
    <row r="1796" spans="1:9" ht="12.6" customHeight="1" x14ac:dyDescent="0.25">
      <c r="A1796" s="71">
        <v>1742</v>
      </c>
      <c r="B1796" s="103"/>
      <c r="C1796" s="104"/>
      <c r="D1796" s="85" t="s">
        <v>114</v>
      </c>
      <c r="E1796" s="72" t="s">
        <v>822</v>
      </c>
      <c r="F1796" s="75" t="s">
        <v>17</v>
      </c>
      <c r="G1796" s="76">
        <v>167</v>
      </c>
      <c r="H1796" s="77">
        <v>44</v>
      </c>
      <c r="I1796" s="82"/>
    </row>
    <row r="1797" spans="1:9" ht="12.6" customHeight="1" x14ac:dyDescent="0.25">
      <c r="A1797" s="71">
        <v>1743</v>
      </c>
      <c r="B1797" s="103"/>
      <c r="C1797" s="104"/>
      <c r="D1797" s="85" t="s">
        <v>124</v>
      </c>
      <c r="E1797" s="72" t="s">
        <v>823</v>
      </c>
      <c r="F1797" s="75" t="s">
        <v>17</v>
      </c>
      <c r="G1797" s="76">
        <v>207</v>
      </c>
      <c r="H1797" s="77">
        <v>44</v>
      </c>
      <c r="I1797" s="82"/>
    </row>
    <row r="1798" spans="1:9" ht="12.6" customHeight="1" x14ac:dyDescent="0.25">
      <c r="A1798" s="71">
        <v>1744</v>
      </c>
      <c r="B1798" s="62"/>
      <c r="C1798" s="66"/>
      <c r="D1798" s="85" t="s">
        <v>126</v>
      </c>
      <c r="E1798" s="72" t="s">
        <v>824</v>
      </c>
      <c r="F1798" s="75" t="s">
        <v>17</v>
      </c>
      <c r="G1798" s="76">
        <v>279</v>
      </c>
      <c r="H1798" s="77">
        <v>88</v>
      </c>
      <c r="I1798" s="82"/>
    </row>
    <row r="1799" spans="1:9" ht="12.6" customHeight="1" x14ac:dyDescent="0.25">
      <c r="A1799" s="81"/>
      <c r="B1799" s="101" t="s">
        <v>1799</v>
      </c>
      <c r="C1799" s="102" t="s">
        <v>1466</v>
      </c>
      <c r="D1799" s="74">
        <v>50.35</v>
      </c>
      <c r="E1799" s="72" t="s">
        <v>825</v>
      </c>
      <c r="F1799" s="79"/>
      <c r="G1799" s="86"/>
      <c r="H1799" s="87"/>
      <c r="I1799" s="75" t="s">
        <v>1719</v>
      </c>
    </row>
    <row r="1800" spans="1:9" ht="12.6" customHeight="1" x14ac:dyDescent="0.25">
      <c r="A1800" s="71">
        <v>1745</v>
      </c>
      <c r="B1800" s="103"/>
      <c r="C1800" s="104"/>
      <c r="D1800" s="85" t="s">
        <v>112</v>
      </c>
      <c r="E1800" s="72" t="s">
        <v>826</v>
      </c>
      <c r="F1800" s="75" t="s">
        <v>17</v>
      </c>
      <c r="G1800" s="76">
        <v>199</v>
      </c>
      <c r="H1800" s="77">
        <v>44</v>
      </c>
      <c r="I1800" s="82"/>
    </row>
    <row r="1801" spans="1:9" ht="12.6" customHeight="1" x14ac:dyDescent="0.25">
      <c r="A1801" s="71">
        <v>1746</v>
      </c>
      <c r="B1801" s="62"/>
      <c r="C1801" s="66"/>
      <c r="D1801" s="85" t="s">
        <v>113</v>
      </c>
      <c r="E1801" s="72" t="s">
        <v>827</v>
      </c>
      <c r="F1801" s="75" t="s">
        <v>17</v>
      </c>
      <c r="G1801" s="76">
        <v>240</v>
      </c>
      <c r="H1801" s="77">
        <v>44</v>
      </c>
      <c r="I1801" s="82"/>
    </row>
    <row r="1802" spans="1:9" ht="12.6" customHeight="1" x14ac:dyDescent="0.25">
      <c r="A1802" s="81"/>
      <c r="B1802" s="101" t="s">
        <v>1799</v>
      </c>
      <c r="C1802" s="102" t="s">
        <v>1466</v>
      </c>
      <c r="D1802" s="74">
        <v>50.36</v>
      </c>
      <c r="E1802" s="72" t="s">
        <v>828</v>
      </c>
      <c r="F1802" s="79"/>
      <c r="G1802" s="86"/>
      <c r="H1802" s="87"/>
      <c r="I1802" s="75" t="s">
        <v>1719</v>
      </c>
    </row>
    <row r="1803" spans="1:9" ht="12.6" customHeight="1" x14ac:dyDescent="0.25">
      <c r="A1803" s="71">
        <v>1748</v>
      </c>
      <c r="B1803" s="103"/>
      <c r="C1803" s="104"/>
      <c r="D1803" s="85" t="s">
        <v>112</v>
      </c>
      <c r="E1803" s="72" t="s">
        <v>829</v>
      </c>
      <c r="F1803" s="75" t="s">
        <v>17</v>
      </c>
      <c r="G1803" s="76">
        <v>230</v>
      </c>
      <c r="H1803" s="77">
        <v>44</v>
      </c>
      <c r="I1803" s="82"/>
    </row>
    <row r="1804" spans="1:9" ht="12.6" customHeight="1" x14ac:dyDescent="0.25">
      <c r="A1804" s="71">
        <v>1749</v>
      </c>
      <c r="B1804" s="62"/>
      <c r="C1804" s="66"/>
      <c r="D1804" s="85" t="s">
        <v>113</v>
      </c>
      <c r="E1804" s="72" t="s">
        <v>830</v>
      </c>
      <c r="F1804" s="75" t="s">
        <v>17</v>
      </c>
      <c r="G1804" s="76">
        <v>296</v>
      </c>
      <c r="H1804" s="77">
        <v>44</v>
      </c>
      <c r="I1804" s="82"/>
    </row>
    <row r="1805" spans="1:9" ht="12.6" customHeight="1" x14ac:dyDescent="0.25">
      <c r="A1805" s="81"/>
      <c r="B1805" s="101" t="s">
        <v>1799</v>
      </c>
      <c r="C1805" s="102" t="s">
        <v>1466</v>
      </c>
      <c r="D1805" s="74">
        <v>50.37</v>
      </c>
      <c r="E1805" s="72" t="s">
        <v>831</v>
      </c>
      <c r="F1805" s="79"/>
      <c r="G1805" s="86"/>
      <c r="H1805" s="87"/>
      <c r="I1805" s="75" t="s">
        <v>1719</v>
      </c>
    </row>
    <row r="1806" spans="1:9" ht="12.6" customHeight="1" x14ac:dyDescent="0.25">
      <c r="A1806" s="71">
        <v>1750</v>
      </c>
      <c r="B1806" s="103"/>
      <c r="C1806" s="104"/>
      <c r="D1806" s="85" t="s">
        <v>112</v>
      </c>
      <c r="E1806" s="72" t="s">
        <v>832</v>
      </c>
      <c r="F1806" s="75" t="s">
        <v>17</v>
      </c>
      <c r="G1806" s="76">
        <v>181</v>
      </c>
      <c r="H1806" s="77">
        <v>44</v>
      </c>
      <c r="I1806" s="82"/>
    </row>
    <row r="1807" spans="1:9" ht="12.6" customHeight="1" x14ac:dyDescent="0.25">
      <c r="A1807" s="71">
        <v>1751</v>
      </c>
      <c r="B1807" s="62"/>
      <c r="C1807" s="66"/>
      <c r="D1807" s="85" t="s">
        <v>113</v>
      </c>
      <c r="E1807" s="72" t="s">
        <v>833</v>
      </c>
      <c r="F1807" s="75" t="s">
        <v>17</v>
      </c>
      <c r="G1807" s="76">
        <v>202</v>
      </c>
      <c r="H1807" s="77">
        <v>44</v>
      </c>
      <c r="I1807" s="82"/>
    </row>
    <row r="1808" spans="1:9" ht="12.6" customHeight="1" x14ac:dyDescent="0.25">
      <c r="A1808" s="81"/>
      <c r="B1808" s="101" t="s">
        <v>1799</v>
      </c>
      <c r="C1808" s="102" t="s">
        <v>1466</v>
      </c>
      <c r="D1808" s="74">
        <v>50.38</v>
      </c>
      <c r="E1808" s="72" t="s">
        <v>834</v>
      </c>
      <c r="F1808" s="79"/>
      <c r="G1808" s="86"/>
      <c r="H1808" s="87"/>
      <c r="I1808" s="75" t="s">
        <v>1719</v>
      </c>
    </row>
    <row r="1809" spans="1:9" ht="12.6" customHeight="1" x14ac:dyDescent="0.25">
      <c r="A1809" s="71">
        <v>1752</v>
      </c>
      <c r="B1809" s="103"/>
      <c r="C1809" s="104"/>
      <c r="D1809" s="85" t="s">
        <v>112</v>
      </c>
      <c r="E1809" s="72" t="s">
        <v>835</v>
      </c>
      <c r="F1809" s="75" t="s">
        <v>17</v>
      </c>
      <c r="G1809" s="76">
        <v>560</v>
      </c>
      <c r="H1809" s="77">
        <v>44</v>
      </c>
      <c r="I1809" s="82"/>
    </row>
    <row r="1810" spans="1:9" ht="12.6" customHeight="1" x14ac:dyDescent="0.25">
      <c r="A1810" s="71">
        <v>1758</v>
      </c>
      <c r="B1810" s="62"/>
      <c r="C1810" s="66"/>
      <c r="D1810" s="85" t="s">
        <v>113</v>
      </c>
      <c r="E1810" s="72" t="s">
        <v>836</v>
      </c>
      <c r="F1810" s="75" t="s">
        <v>17</v>
      </c>
      <c r="G1810" s="76">
        <v>326</v>
      </c>
      <c r="H1810" s="77">
        <v>44</v>
      </c>
      <c r="I1810" s="82"/>
    </row>
    <row r="1811" spans="1:9" ht="12.6" customHeight="1" x14ac:dyDescent="0.25">
      <c r="A1811" s="81"/>
      <c r="B1811" s="101" t="s">
        <v>1799</v>
      </c>
      <c r="C1811" s="102" t="s">
        <v>1466</v>
      </c>
      <c r="D1811" s="74">
        <v>50.39</v>
      </c>
      <c r="E1811" s="72" t="s">
        <v>837</v>
      </c>
      <c r="F1811" s="79"/>
      <c r="G1811" s="86"/>
      <c r="H1811" s="87"/>
      <c r="I1811" s="75" t="s">
        <v>1719</v>
      </c>
    </row>
    <row r="1812" spans="1:9" ht="12.6" customHeight="1" x14ac:dyDescent="0.25">
      <c r="A1812" s="71">
        <v>1759</v>
      </c>
      <c r="B1812" s="103"/>
      <c r="C1812" s="104"/>
      <c r="D1812" s="85" t="s">
        <v>112</v>
      </c>
      <c r="E1812" s="72" t="s">
        <v>838</v>
      </c>
      <c r="F1812" s="75" t="s">
        <v>17</v>
      </c>
      <c r="G1812" s="76">
        <v>207</v>
      </c>
      <c r="H1812" s="77">
        <v>44</v>
      </c>
      <c r="I1812" s="82"/>
    </row>
    <row r="1813" spans="1:9" ht="12.6" customHeight="1" x14ac:dyDescent="0.25">
      <c r="A1813" s="71">
        <v>1760</v>
      </c>
      <c r="B1813" s="62"/>
      <c r="C1813" s="66"/>
      <c r="D1813" s="85" t="s">
        <v>113</v>
      </c>
      <c r="E1813" s="72" t="s">
        <v>839</v>
      </c>
      <c r="F1813" s="75" t="s">
        <v>17</v>
      </c>
      <c r="G1813" s="76">
        <v>252</v>
      </c>
      <c r="H1813" s="77">
        <v>44</v>
      </c>
      <c r="I1813" s="82"/>
    </row>
    <row r="1814" spans="1:9" ht="12.6" customHeight="1" x14ac:dyDescent="0.25">
      <c r="A1814" s="81"/>
      <c r="B1814" s="101" t="s">
        <v>1799</v>
      </c>
      <c r="C1814" s="102" t="s">
        <v>1466</v>
      </c>
      <c r="D1814" s="74">
        <v>50.4</v>
      </c>
      <c r="E1814" s="72" t="s">
        <v>840</v>
      </c>
      <c r="F1814" s="79"/>
      <c r="G1814" s="86"/>
      <c r="H1814" s="87"/>
      <c r="I1814" s="75" t="s">
        <v>1719</v>
      </c>
    </row>
    <row r="1815" spans="1:9" ht="12.6" customHeight="1" x14ac:dyDescent="0.25">
      <c r="A1815" s="71">
        <v>1761</v>
      </c>
      <c r="B1815" s="103"/>
      <c r="C1815" s="104"/>
      <c r="D1815" s="85" t="s">
        <v>112</v>
      </c>
      <c r="E1815" s="72" t="s">
        <v>841</v>
      </c>
      <c r="F1815" s="75" t="s">
        <v>311</v>
      </c>
      <c r="G1815" s="76">
        <v>73</v>
      </c>
      <c r="H1815" s="77">
        <v>4</v>
      </c>
      <c r="I1815" s="82"/>
    </row>
    <row r="1816" spans="1:9" ht="12.6" customHeight="1" x14ac:dyDescent="0.25">
      <c r="A1816" s="71">
        <v>1762</v>
      </c>
      <c r="B1816" s="62"/>
      <c r="C1816" s="66"/>
      <c r="D1816" s="85" t="s">
        <v>113</v>
      </c>
      <c r="E1816" s="72" t="s">
        <v>842</v>
      </c>
      <c r="F1816" s="75" t="s">
        <v>311</v>
      </c>
      <c r="G1816" s="76">
        <v>87</v>
      </c>
      <c r="H1816" s="77">
        <v>4</v>
      </c>
      <c r="I1816" s="82"/>
    </row>
    <row r="1817" spans="1:9" ht="12.6" customHeight="1" x14ac:dyDescent="0.25">
      <c r="A1817" s="81"/>
      <c r="B1817" s="101" t="s">
        <v>1799</v>
      </c>
      <c r="C1817" s="102" t="s">
        <v>1466</v>
      </c>
      <c r="D1817" s="74">
        <v>50.41</v>
      </c>
      <c r="E1817" s="72" t="s">
        <v>843</v>
      </c>
      <c r="F1817" s="79"/>
      <c r="G1817" s="86"/>
      <c r="H1817" s="87"/>
      <c r="I1817" s="75" t="s">
        <v>1719</v>
      </c>
    </row>
    <row r="1818" spans="1:9" ht="12.6" customHeight="1" x14ac:dyDescent="0.25">
      <c r="A1818" s="71">
        <v>1763</v>
      </c>
      <c r="B1818" s="103"/>
      <c r="C1818" s="104"/>
      <c r="D1818" s="85" t="s">
        <v>112</v>
      </c>
      <c r="E1818" s="72" t="s">
        <v>844</v>
      </c>
      <c r="F1818" s="75" t="s">
        <v>5</v>
      </c>
      <c r="G1818" s="76">
        <v>1953</v>
      </c>
      <c r="H1818" s="77">
        <v>88</v>
      </c>
      <c r="I1818" s="82"/>
    </row>
    <row r="1819" spans="1:9" ht="12.6" customHeight="1" x14ac:dyDescent="0.25">
      <c r="A1819" s="71">
        <v>1764</v>
      </c>
      <c r="B1819" s="62"/>
      <c r="C1819" s="66"/>
      <c r="D1819" s="85" t="s">
        <v>113</v>
      </c>
      <c r="E1819" s="72" t="s">
        <v>845</v>
      </c>
      <c r="F1819" s="75" t="s">
        <v>5</v>
      </c>
      <c r="G1819" s="76">
        <v>2280</v>
      </c>
      <c r="H1819" s="77">
        <v>44</v>
      </c>
      <c r="I1819" s="82"/>
    </row>
    <row r="1820" spans="1:9" ht="12.6" customHeight="1" x14ac:dyDescent="0.25">
      <c r="A1820" s="81"/>
      <c r="B1820" s="101" t="s">
        <v>1799</v>
      </c>
      <c r="C1820" s="102" t="s">
        <v>1466</v>
      </c>
      <c r="D1820" s="74">
        <v>50.42</v>
      </c>
      <c r="E1820" s="72" t="s">
        <v>846</v>
      </c>
      <c r="F1820" s="79"/>
      <c r="G1820" s="86"/>
      <c r="H1820" s="87"/>
      <c r="I1820" s="75" t="s">
        <v>1719</v>
      </c>
    </row>
    <row r="1821" spans="1:9" ht="12.6" customHeight="1" x14ac:dyDescent="0.25">
      <c r="A1821" s="71">
        <v>1765</v>
      </c>
      <c r="B1821" s="103"/>
      <c r="C1821" s="104"/>
      <c r="D1821" s="85" t="s">
        <v>112</v>
      </c>
      <c r="E1821" s="72" t="s">
        <v>847</v>
      </c>
      <c r="F1821" s="75" t="s">
        <v>17</v>
      </c>
      <c r="G1821" s="76">
        <v>240</v>
      </c>
      <c r="H1821" s="77">
        <v>44</v>
      </c>
      <c r="I1821" s="82"/>
    </row>
    <row r="1822" spans="1:9" ht="12.6" customHeight="1" x14ac:dyDescent="0.25">
      <c r="A1822" s="71">
        <v>1766</v>
      </c>
      <c r="B1822" s="62"/>
      <c r="C1822" s="66"/>
      <c r="D1822" s="85" t="s">
        <v>113</v>
      </c>
      <c r="E1822" s="72" t="s">
        <v>848</v>
      </c>
      <c r="F1822" s="75" t="s">
        <v>17</v>
      </c>
      <c r="G1822" s="76">
        <v>268</v>
      </c>
      <c r="H1822" s="77">
        <v>44</v>
      </c>
      <c r="I1822" s="82"/>
    </row>
    <row r="1823" spans="1:9" ht="12.6" customHeight="1" x14ac:dyDescent="0.25">
      <c r="A1823" s="81"/>
      <c r="B1823" s="101" t="s">
        <v>1799</v>
      </c>
      <c r="C1823" s="102" t="s">
        <v>1466</v>
      </c>
      <c r="D1823" s="105">
        <v>50.43</v>
      </c>
      <c r="E1823" s="72" t="s">
        <v>849</v>
      </c>
      <c r="F1823" s="79"/>
      <c r="G1823" s="86"/>
      <c r="H1823" s="87"/>
      <c r="I1823" s="75" t="s">
        <v>1719</v>
      </c>
    </row>
    <row r="1824" spans="1:9" ht="12.6" customHeight="1" x14ac:dyDescent="0.25">
      <c r="A1824" s="71">
        <v>1767</v>
      </c>
      <c r="B1824" s="62"/>
      <c r="C1824" s="66"/>
      <c r="D1824" s="64"/>
      <c r="E1824" s="72" t="s">
        <v>850</v>
      </c>
      <c r="F1824" s="75" t="s">
        <v>17</v>
      </c>
      <c r="G1824" s="76">
        <v>116</v>
      </c>
      <c r="H1824" s="77">
        <v>44</v>
      </c>
      <c r="I1824" s="82"/>
    </row>
    <row r="1825" spans="1:9" ht="12.6" customHeight="1" x14ac:dyDescent="0.25">
      <c r="A1825" s="81"/>
      <c r="B1825" s="101" t="s">
        <v>1799</v>
      </c>
      <c r="C1825" s="102" t="s">
        <v>1466</v>
      </c>
      <c r="D1825" s="105">
        <v>50.44</v>
      </c>
      <c r="E1825" s="72" t="s">
        <v>851</v>
      </c>
      <c r="F1825" s="79"/>
      <c r="G1825" s="86"/>
      <c r="H1825" s="87"/>
      <c r="I1825" s="75" t="s">
        <v>1719</v>
      </c>
    </row>
    <row r="1826" spans="1:9" ht="12.6" customHeight="1" x14ac:dyDescent="0.25">
      <c r="A1826" s="71">
        <v>1768</v>
      </c>
      <c r="B1826" s="62"/>
      <c r="C1826" s="66"/>
      <c r="D1826" s="64"/>
      <c r="E1826" s="72" t="s">
        <v>852</v>
      </c>
      <c r="F1826" s="75" t="s">
        <v>17</v>
      </c>
      <c r="G1826" s="76">
        <v>431</v>
      </c>
      <c r="H1826" s="77">
        <v>44</v>
      </c>
      <c r="I1826" s="82"/>
    </row>
    <row r="1827" spans="1:9" ht="12.6" customHeight="1" x14ac:dyDescent="0.25">
      <c r="A1827" s="81"/>
      <c r="B1827" s="101" t="s">
        <v>1799</v>
      </c>
      <c r="C1827" s="102" t="s">
        <v>1466</v>
      </c>
      <c r="D1827" s="74">
        <v>50.45</v>
      </c>
      <c r="E1827" s="78" t="s">
        <v>2978</v>
      </c>
      <c r="F1827" s="79"/>
      <c r="G1827" s="86"/>
      <c r="H1827" s="87"/>
      <c r="I1827" s="75" t="s">
        <v>1719</v>
      </c>
    </row>
    <row r="1828" spans="1:9" ht="12.6" customHeight="1" x14ac:dyDescent="0.25">
      <c r="A1828" s="71">
        <v>1769</v>
      </c>
      <c r="B1828" s="103"/>
      <c r="C1828" s="104"/>
      <c r="D1828" s="85" t="s">
        <v>112</v>
      </c>
      <c r="E1828" s="72" t="s">
        <v>853</v>
      </c>
      <c r="F1828" s="75" t="s">
        <v>17</v>
      </c>
      <c r="G1828" s="76">
        <v>5486</v>
      </c>
      <c r="H1828" s="77">
        <v>44</v>
      </c>
      <c r="I1828" s="82"/>
    </row>
    <row r="1829" spans="1:9" ht="12.6" customHeight="1" x14ac:dyDescent="0.25">
      <c r="A1829" s="71">
        <v>1770</v>
      </c>
      <c r="B1829" s="103"/>
      <c r="C1829" s="104"/>
      <c r="D1829" s="85" t="s">
        <v>113</v>
      </c>
      <c r="E1829" s="72" t="s">
        <v>854</v>
      </c>
      <c r="F1829" s="75" t="s">
        <v>17</v>
      </c>
      <c r="G1829" s="76">
        <v>5832</v>
      </c>
      <c r="H1829" s="77">
        <v>88</v>
      </c>
      <c r="I1829" s="82"/>
    </row>
    <row r="1830" spans="1:9" ht="12.6" customHeight="1" x14ac:dyDescent="0.25">
      <c r="A1830" s="71">
        <v>1771</v>
      </c>
      <c r="B1830" s="103"/>
      <c r="C1830" s="104"/>
      <c r="D1830" s="85" t="s">
        <v>114</v>
      </c>
      <c r="E1830" s="72" t="s">
        <v>855</v>
      </c>
      <c r="F1830" s="75" t="s">
        <v>17</v>
      </c>
      <c r="G1830" s="76">
        <v>6085</v>
      </c>
      <c r="H1830" s="77">
        <v>132</v>
      </c>
      <c r="I1830" s="82"/>
    </row>
    <row r="1831" spans="1:9" ht="12.6" customHeight="1" x14ac:dyDescent="0.25">
      <c r="A1831" s="71">
        <v>1772</v>
      </c>
      <c r="B1831" s="103"/>
      <c r="C1831" s="104"/>
      <c r="D1831" s="85" t="s">
        <v>124</v>
      </c>
      <c r="E1831" s="72" t="s">
        <v>856</v>
      </c>
      <c r="F1831" s="75" t="s">
        <v>17</v>
      </c>
      <c r="G1831" s="76">
        <v>6313</v>
      </c>
      <c r="H1831" s="77">
        <v>177</v>
      </c>
      <c r="I1831" s="82"/>
    </row>
    <row r="1832" spans="1:9" ht="12.6" customHeight="1" x14ac:dyDescent="0.25">
      <c r="A1832" s="71">
        <v>1773</v>
      </c>
      <c r="B1832" s="103"/>
      <c r="C1832" s="104"/>
      <c r="D1832" s="85" t="s">
        <v>126</v>
      </c>
      <c r="E1832" s="72" t="s">
        <v>857</v>
      </c>
      <c r="F1832" s="75" t="s">
        <v>17</v>
      </c>
      <c r="G1832" s="76">
        <v>6831</v>
      </c>
      <c r="H1832" s="77">
        <v>221</v>
      </c>
      <c r="I1832" s="82"/>
    </row>
    <row r="1833" spans="1:9" ht="12.6" customHeight="1" x14ac:dyDescent="0.25">
      <c r="A1833" s="71">
        <v>1774</v>
      </c>
      <c r="B1833" s="62"/>
      <c r="C1833" s="66"/>
      <c r="D1833" s="85" t="s">
        <v>128</v>
      </c>
      <c r="E1833" s="72" t="s">
        <v>858</v>
      </c>
      <c r="F1833" s="75" t="s">
        <v>17</v>
      </c>
      <c r="G1833" s="76">
        <v>7285</v>
      </c>
      <c r="H1833" s="77">
        <v>265</v>
      </c>
      <c r="I1833" s="82"/>
    </row>
    <row r="1834" spans="1:9" ht="12.6" customHeight="1" x14ac:dyDescent="0.25">
      <c r="A1834" s="81"/>
      <c r="B1834" s="101" t="s">
        <v>1800</v>
      </c>
      <c r="C1834" s="102" t="s">
        <v>1467</v>
      </c>
      <c r="D1834" s="74">
        <v>50.46</v>
      </c>
      <c r="E1834" s="78" t="s">
        <v>2979</v>
      </c>
      <c r="F1834" s="79"/>
      <c r="G1834" s="86"/>
      <c r="H1834" s="87"/>
      <c r="I1834" s="75" t="s">
        <v>1719</v>
      </c>
    </row>
    <row r="1835" spans="1:9" ht="12.6" customHeight="1" x14ac:dyDescent="0.25">
      <c r="A1835" s="71">
        <v>1775</v>
      </c>
      <c r="B1835" s="103"/>
      <c r="C1835" s="104"/>
      <c r="D1835" s="85" t="s">
        <v>112</v>
      </c>
      <c r="E1835" s="78" t="s">
        <v>2980</v>
      </c>
      <c r="F1835" s="75" t="s">
        <v>311</v>
      </c>
      <c r="G1835" s="76">
        <v>1846</v>
      </c>
      <c r="H1835" s="77">
        <v>314</v>
      </c>
      <c r="I1835" s="73"/>
    </row>
    <row r="1836" spans="1:9" ht="12.6" customHeight="1" x14ac:dyDescent="0.25">
      <c r="A1836" s="71">
        <v>1776</v>
      </c>
      <c r="B1836" s="103"/>
      <c r="C1836" s="104"/>
      <c r="D1836" s="85" t="s">
        <v>113</v>
      </c>
      <c r="E1836" s="72" t="s">
        <v>859</v>
      </c>
      <c r="F1836" s="75" t="s">
        <v>311</v>
      </c>
      <c r="G1836" s="76">
        <v>2872</v>
      </c>
      <c r="H1836" s="77">
        <v>488</v>
      </c>
      <c r="I1836" s="73"/>
    </row>
    <row r="1837" spans="1:9" ht="12.6" customHeight="1" x14ac:dyDescent="0.25">
      <c r="A1837" s="71">
        <v>1777</v>
      </c>
      <c r="B1837" s="103"/>
      <c r="C1837" s="104"/>
      <c r="D1837" s="85" t="s">
        <v>114</v>
      </c>
      <c r="E1837" s="78" t="s">
        <v>2981</v>
      </c>
      <c r="F1837" s="75" t="s">
        <v>311</v>
      </c>
      <c r="G1837" s="76">
        <v>5026</v>
      </c>
      <c r="H1837" s="77">
        <v>854</v>
      </c>
      <c r="I1837" s="73"/>
    </row>
    <row r="1838" spans="1:9" ht="12.6" customHeight="1" x14ac:dyDescent="0.25">
      <c r="A1838" s="71">
        <v>1778</v>
      </c>
      <c r="B1838" s="103"/>
      <c r="C1838" s="104"/>
      <c r="D1838" s="85" t="s">
        <v>124</v>
      </c>
      <c r="E1838" s="72" t="s">
        <v>860</v>
      </c>
      <c r="F1838" s="75" t="s">
        <v>311</v>
      </c>
      <c r="G1838" s="76">
        <v>8103</v>
      </c>
      <c r="H1838" s="77">
        <v>1377</v>
      </c>
      <c r="I1838" s="73"/>
    </row>
    <row r="1839" spans="1:9" ht="12.6" customHeight="1" x14ac:dyDescent="0.25">
      <c r="A1839" s="71">
        <v>1779</v>
      </c>
      <c r="B1839" s="62"/>
      <c r="C1839" s="66"/>
      <c r="D1839" s="85" t="s">
        <v>126</v>
      </c>
      <c r="E1839" s="72" t="s">
        <v>861</v>
      </c>
      <c r="F1839" s="75" t="s">
        <v>311</v>
      </c>
      <c r="G1839" s="76">
        <v>8718</v>
      </c>
      <c r="H1839" s="77">
        <v>1482</v>
      </c>
      <c r="I1839" s="73"/>
    </row>
    <row r="1840" spans="1:9" ht="12.6" customHeight="1" x14ac:dyDescent="0.25">
      <c r="A1840" s="71">
        <v>1780</v>
      </c>
      <c r="B1840" s="72" t="s">
        <v>1801</v>
      </c>
      <c r="C1840" s="75" t="s">
        <v>1138</v>
      </c>
      <c r="D1840" s="74">
        <v>50.47</v>
      </c>
      <c r="E1840" s="72" t="s">
        <v>862</v>
      </c>
      <c r="F1840" s="75" t="s">
        <v>290</v>
      </c>
      <c r="G1840" s="76">
        <v>1400</v>
      </c>
      <c r="H1840" s="77">
        <v>238</v>
      </c>
      <c r="I1840" s="75" t="s">
        <v>1719</v>
      </c>
    </row>
    <row r="1841" spans="1:9" ht="12.6" customHeight="1" x14ac:dyDescent="0.25">
      <c r="A1841" s="71">
        <v>1781</v>
      </c>
      <c r="B1841" s="72" t="s">
        <v>1801</v>
      </c>
      <c r="C1841" s="75" t="s">
        <v>1138</v>
      </c>
      <c r="D1841" s="74">
        <v>50.48</v>
      </c>
      <c r="E1841" s="72" t="s">
        <v>863</v>
      </c>
      <c r="F1841" s="75" t="s">
        <v>17</v>
      </c>
      <c r="G1841" s="76">
        <v>15</v>
      </c>
      <c r="H1841" s="77">
        <v>2</v>
      </c>
      <c r="I1841" s="75" t="s">
        <v>1719</v>
      </c>
    </row>
    <row r="1842" spans="1:9" ht="12.6" customHeight="1" x14ac:dyDescent="0.25">
      <c r="A1842" s="71">
        <v>1782</v>
      </c>
      <c r="B1842" s="72" t="s">
        <v>1801</v>
      </c>
      <c r="C1842" s="75" t="s">
        <v>1138</v>
      </c>
      <c r="D1842" s="74">
        <v>50.49</v>
      </c>
      <c r="E1842" s="72" t="s">
        <v>864</v>
      </c>
      <c r="F1842" s="75" t="s">
        <v>17</v>
      </c>
      <c r="G1842" s="76">
        <v>18</v>
      </c>
      <c r="H1842" s="77">
        <v>3</v>
      </c>
      <c r="I1842" s="75" t="s">
        <v>1719</v>
      </c>
    </row>
    <row r="1843" spans="1:9" ht="12.6" customHeight="1" x14ac:dyDescent="0.25">
      <c r="A1843" s="71">
        <v>1783</v>
      </c>
      <c r="B1843" s="72" t="s">
        <v>1801</v>
      </c>
      <c r="C1843" s="75" t="s">
        <v>1138</v>
      </c>
      <c r="D1843" s="74">
        <v>50.5</v>
      </c>
      <c r="E1843" s="72" t="s">
        <v>865</v>
      </c>
      <c r="F1843" s="75" t="s">
        <v>17</v>
      </c>
      <c r="G1843" s="76">
        <v>8</v>
      </c>
      <c r="H1843" s="77">
        <v>2</v>
      </c>
      <c r="I1843" s="75" t="s">
        <v>1719</v>
      </c>
    </row>
    <row r="1844" spans="1:9" ht="12.6" customHeight="1" x14ac:dyDescent="0.25">
      <c r="A1844" s="71">
        <v>1784</v>
      </c>
      <c r="B1844" s="72" t="s">
        <v>1801</v>
      </c>
      <c r="C1844" s="75" t="s">
        <v>1138</v>
      </c>
      <c r="D1844" s="74">
        <v>50.51</v>
      </c>
      <c r="E1844" s="78" t="s">
        <v>2982</v>
      </c>
      <c r="F1844" s="75" t="s">
        <v>5</v>
      </c>
      <c r="G1844" s="76">
        <v>1613</v>
      </c>
      <c r="H1844" s="77">
        <v>275</v>
      </c>
      <c r="I1844" s="75" t="s">
        <v>1719</v>
      </c>
    </row>
    <row r="1845" spans="1:9" ht="12.6" customHeight="1" x14ac:dyDescent="0.25">
      <c r="A1845" s="71">
        <v>1785</v>
      </c>
      <c r="B1845" s="72" t="s">
        <v>1801</v>
      </c>
      <c r="C1845" s="75" t="s">
        <v>1138</v>
      </c>
      <c r="D1845" s="74">
        <v>50.52</v>
      </c>
      <c r="E1845" s="78" t="s">
        <v>2983</v>
      </c>
      <c r="F1845" s="75" t="s">
        <v>5</v>
      </c>
      <c r="G1845" s="76">
        <v>1701</v>
      </c>
      <c r="H1845" s="77">
        <v>289</v>
      </c>
      <c r="I1845" s="75" t="s">
        <v>1719</v>
      </c>
    </row>
    <row r="1846" spans="1:9" ht="12.6" customHeight="1" x14ac:dyDescent="0.25">
      <c r="A1846" s="71">
        <v>1786</v>
      </c>
      <c r="B1846" s="72" t="s">
        <v>1801</v>
      </c>
      <c r="C1846" s="75" t="s">
        <v>1138</v>
      </c>
      <c r="D1846" s="74">
        <v>50.53</v>
      </c>
      <c r="E1846" s="78" t="s">
        <v>2984</v>
      </c>
      <c r="F1846" s="75" t="s">
        <v>5</v>
      </c>
      <c r="G1846" s="76">
        <v>1789</v>
      </c>
      <c r="H1846" s="77">
        <v>304</v>
      </c>
      <c r="I1846" s="75" t="s">
        <v>1719</v>
      </c>
    </row>
    <row r="1847" spans="1:9" ht="12.6" customHeight="1" x14ac:dyDescent="0.25">
      <c r="A1847" s="71">
        <v>1787</v>
      </c>
      <c r="B1847" s="72" t="s">
        <v>1801</v>
      </c>
      <c r="C1847" s="75" t="s">
        <v>1138</v>
      </c>
      <c r="D1847" s="74">
        <v>50.54</v>
      </c>
      <c r="E1847" s="72" t="s">
        <v>866</v>
      </c>
      <c r="F1847" s="75" t="s">
        <v>5</v>
      </c>
      <c r="G1847" s="76">
        <v>730</v>
      </c>
      <c r="H1847" s="77">
        <v>325</v>
      </c>
      <c r="I1847" s="75" t="s">
        <v>1719</v>
      </c>
    </row>
    <row r="1848" spans="1:9" ht="12.6" customHeight="1" x14ac:dyDescent="0.25">
      <c r="A1848" s="71">
        <v>1788</v>
      </c>
      <c r="B1848" s="72" t="s">
        <v>1801</v>
      </c>
      <c r="C1848" s="75" t="s">
        <v>1138</v>
      </c>
      <c r="D1848" s="74">
        <v>50.55</v>
      </c>
      <c r="E1848" s="78" t="s">
        <v>2985</v>
      </c>
      <c r="F1848" s="75" t="s">
        <v>5</v>
      </c>
      <c r="G1848" s="76">
        <v>780</v>
      </c>
      <c r="H1848" s="77">
        <v>350</v>
      </c>
      <c r="I1848" s="75" t="s">
        <v>1719</v>
      </c>
    </row>
    <row r="1849" spans="1:9" ht="12.6" customHeight="1" x14ac:dyDescent="0.25">
      <c r="A1849" s="71">
        <v>1789</v>
      </c>
      <c r="B1849" s="72" t="s">
        <v>1801</v>
      </c>
      <c r="C1849" s="75" t="s">
        <v>1138</v>
      </c>
      <c r="D1849" s="74">
        <v>50.56</v>
      </c>
      <c r="E1849" s="78" t="s">
        <v>2986</v>
      </c>
      <c r="F1849" s="75" t="s">
        <v>5</v>
      </c>
      <c r="G1849" s="76">
        <v>700</v>
      </c>
      <c r="H1849" s="77">
        <v>335</v>
      </c>
      <c r="I1849" s="75" t="s">
        <v>1719</v>
      </c>
    </row>
    <row r="1850" spans="1:9" ht="12.6" customHeight="1" x14ac:dyDescent="0.25">
      <c r="A1850" s="71">
        <v>1790</v>
      </c>
      <c r="B1850" s="72" t="s">
        <v>1801</v>
      </c>
      <c r="C1850" s="75" t="s">
        <v>1138</v>
      </c>
      <c r="D1850" s="74">
        <v>50.57</v>
      </c>
      <c r="E1850" s="78" t="s">
        <v>2987</v>
      </c>
      <c r="F1850" s="75" t="s">
        <v>5</v>
      </c>
      <c r="G1850" s="76">
        <v>750</v>
      </c>
      <c r="H1850" s="77">
        <v>360</v>
      </c>
      <c r="I1850" s="75" t="s">
        <v>1719</v>
      </c>
    </row>
    <row r="1851" spans="1:9" ht="12.6" customHeight="1" x14ac:dyDescent="0.25">
      <c r="A1851" s="71">
        <v>1791</v>
      </c>
      <c r="B1851" s="72" t="s">
        <v>1801</v>
      </c>
      <c r="C1851" s="75" t="s">
        <v>1138</v>
      </c>
      <c r="D1851" s="74">
        <v>50.58</v>
      </c>
      <c r="E1851" s="78" t="s">
        <v>2988</v>
      </c>
      <c r="F1851" s="75" t="s">
        <v>5</v>
      </c>
      <c r="G1851" s="76">
        <v>85</v>
      </c>
      <c r="H1851" s="77">
        <v>75</v>
      </c>
      <c r="I1851" s="79" t="s">
        <v>2989</v>
      </c>
    </row>
    <row r="1852" spans="1:9" ht="12.6" customHeight="1" x14ac:dyDescent="0.25">
      <c r="A1852" s="71">
        <v>1792</v>
      </c>
      <c r="B1852" s="72" t="s">
        <v>1801</v>
      </c>
      <c r="C1852" s="75" t="s">
        <v>1138</v>
      </c>
      <c r="D1852" s="74">
        <v>50.59</v>
      </c>
      <c r="E1852" s="72" t="s">
        <v>867</v>
      </c>
      <c r="F1852" s="75" t="s">
        <v>17</v>
      </c>
      <c r="G1852" s="76">
        <v>27</v>
      </c>
      <c r="H1852" s="77">
        <v>4</v>
      </c>
      <c r="I1852" s="75" t="s">
        <v>1719</v>
      </c>
    </row>
    <row r="1853" spans="1:9" ht="12.6" customHeight="1" x14ac:dyDescent="0.25">
      <c r="A1853" s="71">
        <v>1793</v>
      </c>
      <c r="B1853" s="72" t="s">
        <v>1801</v>
      </c>
      <c r="C1853" s="75" t="s">
        <v>1138</v>
      </c>
      <c r="D1853" s="74">
        <v>50.6</v>
      </c>
      <c r="E1853" s="72" t="s">
        <v>868</v>
      </c>
      <c r="F1853" s="75" t="s">
        <v>17</v>
      </c>
      <c r="G1853" s="76">
        <v>37</v>
      </c>
      <c r="H1853" s="77">
        <v>4</v>
      </c>
      <c r="I1853" s="75" t="s">
        <v>1719</v>
      </c>
    </row>
    <row r="1854" spans="1:9" ht="12.6" customHeight="1" x14ac:dyDescent="0.25">
      <c r="A1854" s="71">
        <v>1794</v>
      </c>
      <c r="B1854" s="72" t="s">
        <v>1801</v>
      </c>
      <c r="C1854" s="75" t="s">
        <v>1138</v>
      </c>
      <c r="D1854" s="74">
        <v>50.61</v>
      </c>
      <c r="E1854" s="72" t="s">
        <v>869</v>
      </c>
      <c r="F1854" s="75" t="s">
        <v>17</v>
      </c>
      <c r="G1854" s="76">
        <v>25</v>
      </c>
      <c r="H1854" s="77">
        <v>4</v>
      </c>
      <c r="I1854" s="75" t="s">
        <v>1719</v>
      </c>
    </row>
    <row r="1855" spans="1:9" ht="12.6" customHeight="1" x14ac:dyDescent="0.25">
      <c r="A1855" s="71">
        <v>1795</v>
      </c>
      <c r="B1855" s="72" t="s">
        <v>1801</v>
      </c>
      <c r="C1855" s="75" t="s">
        <v>1138</v>
      </c>
      <c r="D1855" s="74">
        <v>50.62</v>
      </c>
      <c r="E1855" s="72" t="s">
        <v>870</v>
      </c>
      <c r="F1855" s="75" t="s">
        <v>17</v>
      </c>
      <c r="G1855" s="76">
        <v>34</v>
      </c>
      <c r="H1855" s="77">
        <v>4</v>
      </c>
      <c r="I1855" s="75" t="s">
        <v>1719</v>
      </c>
    </row>
    <row r="1856" spans="1:9" ht="12.6" customHeight="1" x14ac:dyDescent="0.25">
      <c r="A1856" s="71">
        <v>1796</v>
      </c>
      <c r="B1856" s="72" t="s">
        <v>1802</v>
      </c>
      <c r="C1856" s="75" t="s">
        <v>1468</v>
      </c>
      <c r="D1856" s="74">
        <v>50.79</v>
      </c>
      <c r="E1856" s="78" t="s">
        <v>2990</v>
      </c>
      <c r="F1856" s="75" t="s">
        <v>17</v>
      </c>
      <c r="G1856" s="76">
        <v>372</v>
      </c>
      <c r="H1856" s="77">
        <v>0</v>
      </c>
      <c r="I1856" s="75" t="s">
        <v>1719</v>
      </c>
    </row>
    <row r="1857" spans="1:9" ht="12.6" customHeight="1" x14ac:dyDescent="0.25">
      <c r="A1857" s="71">
        <v>1797</v>
      </c>
      <c r="B1857" s="72" t="s">
        <v>1802</v>
      </c>
      <c r="C1857" s="75" t="s">
        <v>1468</v>
      </c>
      <c r="D1857" s="74">
        <v>50.8</v>
      </c>
      <c r="E1857" s="72" t="s">
        <v>871</v>
      </c>
      <c r="F1857" s="75" t="s">
        <v>290</v>
      </c>
      <c r="G1857" s="76">
        <v>25</v>
      </c>
      <c r="H1857" s="77">
        <v>0</v>
      </c>
      <c r="I1857" s="75" t="s">
        <v>1719</v>
      </c>
    </row>
    <row r="1858" spans="1:9" ht="12.6" customHeight="1" x14ac:dyDescent="0.25">
      <c r="A1858" s="81"/>
      <c r="B1858" s="72" t="s">
        <v>1794</v>
      </c>
      <c r="C1858" s="75" t="s">
        <v>1460</v>
      </c>
      <c r="D1858" s="74">
        <v>50.81</v>
      </c>
      <c r="E1858" s="78" t="s">
        <v>2991</v>
      </c>
      <c r="F1858" s="73"/>
      <c r="G1858" s="90"/>
      <c r="H1858" s="91"/>
      <c r="I1858" s="79" t="s">
        <v>2989</v>
      </c>
    </row>
    <row r="1859" spans="1:9" ht="12.6" customHeight="1" x14ac:dyDescent="0.25">
      <c r="A1859" s="81"/>
      <c r="B1859" s="78"/>
      <c r="C1859" s="79"/>
      <c r="D1859" s="85"/>
      <c r="E1859" s="72" t="s">
        <v>872</v>
      </c>
      <c r="F1859" s="79"/>
      <c r="G1859" s="86"/>
      <c r="H1859" s="87"/>
      <c r="I1859" s="79"/>
    </row>
    <row r="1860" spans="1:9" ht="12.6" customHeight="1" x14ac:dyDescent="0.25">
      <c r="A1860" s="71">
        <v>1798</v>
      </c>
      <c r="B1860" s="78"/>
      <c r="C1860" s="79"/>
      <c r="D1860" s="85"/>
      <c r="E1860" s="72" t="s">
        <v>873</v>
      </c>
      <c r="F1860" s="75" t="s">
        <v>311</v>
      </c>
      <c r="G1860" s="76">
        <v>1527</v>
      </c>
      <c r="H1860" s="77">
        <v>503</v>
      </c>
      <c r="I1860" s="79"/>
    </row>
    <row r="1861" spans="1:9" ht="12.6" customHeight="1" x14ac:dyDescent="0.25">
      <c r="A1861" s="71">
        <v>1799</v>
      </c>
      <c r="B1861" s="78"/>
      <c r="C1861" s="79"/>
      <c r="D1861" s="85"/>
      <c r="E1861" s="72" t="s">
        <v>874</v>
      </c>
      <c r="F1861" s="75" t="s">
        <v>17</v>
      </c>
      <c r="G1861" s="76">
        <v>8786</v>
      </c>
      <c r="H1861" s="77">
        <v>2547</v>
      </c>
      <c r="I1861" s="79"/>
    </row>
    <row r="1862" spans="1:9" ht="12.6" customHeight="1" x14ac:dyDescent="0.25">
      <c r="A1862" s="71">
        <v>1800</v>
      </c>
      <c r="B1862" s="78"/>
      <c r="C1862" s="79"/>
      <c r="D1862" s="85"/>
      <c r="E1862" s="78" t="s">
        <v>2992</v>
      </c>
      <c r="F1862" s="75" t="s">
        <v>17</v>
      </c>
      <c r="G1862" s="76">
        <v>33463</v>
      </c>
      <c r="H1862" s="77">
        <v>0</v>
      </c>
      <c r="I1862" s="79"/>
    </row>
    <row r="1863" spans="1:9" ht="12.6" customHeight="1" x14ac:dyDescent="0.25">
      <c r="A1863" s="81"/>
      <c r="B1863" s="72" t="s">
        <v>1794</v>
      </c>
      <c r="C1863" s="75" t="s">
        <v>1460</v>
      </c>
      <c r="D1863" s="74">
        <v>50.82</v>
      </c>
      <c r="E1863" s="72" t="s">
        <v>875</v>
      </c>
      <c r="F1863" s="79"/>
      <c r="G1863" s="86"/>
      <c r="H1863" s="87"/>
      <c r="I1863" s="75" t="s">
        <v>1719</v>
      </c>
    </row>
    <row r="1864" spans="1:9" ht="12.6" customHeight="1" x14ac:dyDescent="0.25">
      <c r="A1864" s="71">
        <v>1801</v>
      </c>
      <c r="B1864" s="78"/>
      <c r="C1864" s="79"/>
      <c r="D1864" s="85"/>
      <c r="E1864" s="72" t="s">
        <v>876</v>
      </c>
      <c r="F1864" s="75" t="s">
        <v>311</v>
      </c>
      <c r="G1864" s="76">
        <v>1895</v>
      </c>
      <c r="H1864" s="77">
        <v>503</v>
      </c>
      <c r="I1864" s="79"/>
    </row>
    <row r="1865" spans="1:9" ht="12.6" customHeight="1" x14ac:dyDescent="0.25">
      <c r="A1865" s="71">
        <v>1802</v>
      </c>
      <c r="B1865" s="78"/>
      <c r="C1865" s="79"/>
      <c r="D1865" s="85"/>
      <c r="E1865" s="72" t="s">
        <v>877</v>
      </c>
      <c r="F1865" s="75" t="s">
        <v>17</v>
      </c>
      <c r="G1865" s="76">
        <v>13449</v>
      </c>
      <c r="H1865" s="77">
        <v>2547</v>
      </c>
      <c r="I1865" s="79"/>
    </row>
    <row r="1866" spans="1:9" ht="12.6" customHeight="1" x14ac:dyDescent="0.25">
      <c r="A1866" s="81"/>
      <c r="B1866" s="72" t="s">
        <v>1794</v>
      </c>
      <c r="C1866" s="75" t="s">
        <v>1460</v>
      </c>
      <c r="D1866" s="74">
        <v>50.83</v>
      </c>
      <c r="E1866" s="78" t="s">
        <v>2993</v>
      </c>
      <c r="F1866" s="79"/>
      <c r="G1866" s="86"/>
      <c r="H1866" s="87"/>
      <c r="I1866" s="75" t="s">
        <v>1719</v>
      </c>
    </row>
    <row r="1867" spans="1:9" ht="12.6" customHeight="1" x14ac:dyDescent="0.25">
      <c r="A1867" s="81"/>
      <c r="B1867" s="78"/>
      <c r="C1867" s="79"/>
      <c r="D1867" s="85"/>
      <c r="E1867" s="72" t="s">
        <v>878</v>
      </c>
      <c r="F1867" s="79"/>
      <c r="G1867" s="86"/>
      <c r="H1867" s="87"/>
      <c r="I1867" s="79"/>
    </row>
    <row r="1868" spans="1:9" ht="12.6" customHeight="1" x14ac:dyDescent="0.25">
      <c r="A1868" s="71">
        <v>1803</v>
      </c>
      <c r="B1868" s="78"/>
      <c r="C1868" s="79"/>
      <c r="D1868" s="85"/>
      <c r="E1868" s="78" t="s">
        <v>2994</v>
      </c>
      <c r="F1868" s="75" t="s">
        <v>311</v>
      </c>
      <c r="G1868" s="76">
        <v>2981</v>
      </c>
      <c r="H1868" s="77">
        <v>503</v>
      </c>
      <c r="I1868" s="79"/>
    </row>
    <row r="1869" spans="1:9" ht="12.6" customHeight="1" x14ac:dyDescent="0.25">
      <c r="A1869" s="71">
        <v>1804</v>
      </c>
      <c r="B1869" s="78"/>
      <c r="C1869" s="79"/>
      <c r="D1869" s="85"/>
      <c r="E1869" s="72" t="s">
        <v>879</v>
      </c>
      <c r="F1869" s="75" t="s">
        <v>17</v>
      </c>
      <c r="G1869" s="76">
        <v>20416</v>
      </c>
      <c r="H1869" s="77">
        <v>2547</v>
      </c>
      <c r="I1869" s="79"/>
    </row>
    <row r="1870" spans="1:9" ht="12.6" customHeight="1" x14ac:dyDescent="0.25">
      <c r="A1870" s="81"/>
      <c r="B1870" s="72" t="s">
        <v>1794</v>
      </c>
      <c r="C1870" s="75" t="s">
        <v>1460</v>
      </c>
      <c r="D1870" s="74">
        <v>50.84</v>
      </c>
      <c r="E1870" s="72" t="s">
        <v>880</v>
      </c>
      <c r="F1870" s="79"/>
      <c r="G1870" s="86"/>
      <c r="H1870" s="87"/>
      <c r="I1870" s="75" t="s">
        <v>1719</v>
      </c>
    </row>
    <row r="1871" spans="1:9" ht="12.6" customHeight="1" x14ac:dyDescent="0.25">
      <c r="A1871" s="71">
        <v>1805</v>
      </c>
      <c r="B1871" s="78"/>
      <c r="C1871" s="79"/>
      <c r="D1871" s="85"/>
      <c r="E1871" s="78" t="s">
        <v>2995</v>
      </c>
      <c r="F1871" s="75" t="s">
        <v>311</v>
      </c>
      <c r="G1871" s="76">
        <v>2523</v>
      </c>
      <c r="H1871" s="77">
        <v>503</v>
      </c>
      <c r="I1871" s="79"/>
    </row>
    <row r="1872" spans="1:9" ht="12.6" customHeight="1" x14ac:dyDescent="0.25">
      <c r="A1872" s="71">
        <v>1806</v>
      </c>
      <c r="B1872" s="78"/>
      <c r="C1872" s="79"/>
      <c r="D1872" s="85"/>
      <c r="E1872" s="78" t="s">
        <v>2996</v>
      </c>
      <c r="F1872" s="75" t="s">
        <v>17</v>
      </c>
      <c r="G1872" s="76">
        <v>16897</v>
      </c>
      <c r="H1872" s="77">
        <v>2547</v>
      </c>
      <c r="I1872" s="79"/>
    </row>
    <row r="1873" spans="1:9" ht="12.6" customHeight="1" x14ac:dyDescent="0.25">
      <c r="A1873" s="71">
        <v>1807</v>
      </c>
      <c r="B1873" s="72" t="s">
        <v>1803</v>
      </c>
      <c r="C1873" s="75" t="s">
        <v>1465</v>
      </c>
      <c r="D1873" s="74">
        <v>50.85</v>
      </c>
      <c r="E1873" s="78" t="s">
        <v>2997</v>
      </c>
      <c r="F1873" s="75" t="s">
        <v>290</v>
      </c>
      <c r="G1873" s="76">
        <v>150</v>
      </c>
      <c r="H1873" s="77">
        <v>15</v>
      </c>
      <c r="I1873" s="75" t="s">
        <v>1719</v>
      </c>
    </row>
    <row r="1874" spans="1:9" ht="12.6" customHeight="1" x14ac:dyDescent="0.25">
      <c r="A1874" s="81"/>
      <c r="B1874" s="72" t="s">
        <v>1803</v>
      </c>
      <c r="C1874" s="75" t="s">
        <v>1465</v>
      </c>
      <c r="D1874" s="74">
        <v>50.86</v>
      </c>
      <c r="E1874" s="72" t="s">
        <v>881</v>
      </c>
      <c r="F1874" s="79"/>
      <c r="G1874" s="86"/>
      <c r="H1874" s="87"/>
      <c r="I1874" s="75" t="s">
        <v>1719</v>
      </c>
    </row>
    <row r="1875" spans="1:9" ht="12.6" customHeight="1" x14ac:dyDescent="0.25">
      <c r="A1875" s="71">
        <v>1808</v>
      </c>
      <c r="B1875" s="94"/>
      <c r="C1875" s="82"/>
      <c r="D1875" s="85" t="s">
        <v>112</v>
      </c>
      <c r="E1875" s="72" t="s">
        <v>882</v>
      </c>
      <c r="F1875" s="75" t="s">
        <v>311</v>
      </c>
      <c r="G1875" s="76">
        <v>1100</v>
      </c>
      <c r="H1875" s="77">
        <v>110</v>
      </c>
      <c r="I1875" s="82"/>
    </row>
    <row r="1876" spans="1:9" ht="12.6" customHeight="1" x14ac:dyDescent="0.25">
      <c r="A1876" s="71">
        <v>1809</v>
      </c>
      <c r="B1876" s="94"/>
      <c r="C1876" s="82"/>
      <c r="D1876" s="85" t="s">
        <v>113</v>
      </c>
      <c r="E1876" s="72" t="s">
        <v>883</v>
      </c>
      <c r="F1876" s="75" t="s">
        <v>311</v>
      </c>
      <c r="G1876" s="76">
        <v>1280</v>
      </c>
      <c r="H1876" s="77">
        <v>128</v>
      </c>
      <c r="I1876" s="82"/>
    </row>
    <row r="1877" spans="1:9" ht="12.6" customHeight="1" x14ac:dyDescent="0.25">
      <c r="A1877" s="71">
        <v>1810</v>
      </c>
      <c r="B1877" s="94"/>
      <c r="C1877" s="82"/>
      <c r="D1877" s="85" t="s">
        <v>114</v>
      </c>
      <c r="E1877" s="72" t="s">
        <v>884</v>
      </c>
      <c r="F1877" s="75" t="s">
        <v>311</v>
      </c>
      <c r="G1877" s="76">
        <v>1380</v>
      </c>
      <c r="H1877" s="77">
        <v>138</v>
      </c>
      <c r="I1877" s="82"/>
    </row>
    <row r="1878" spans="1:9" ht="12.6" customHeight="1" x14ac:dyDescent="0.25">
      <c r="A1878" s="71">
        <v>1811</v>
      </c>
      <c r="B1878" s="94"/>
      <c r="C1878" s="82"/>
      <c r="D1878" s="85" t="s">
        <v>124</v>
      </c>
      <c r="E1878" s="72" t="s">
        <v>885</v>
      </c>
      <c r="F1878" s="75" t="s">
        <v>311</v>
      </c>
      <c r="G1878" s="76">
        <v>1600</v>
      </c>
      <c r="H1878" s="77">
        <v>160</v>
      </c>
      <c r="I1878" s="82"/>
    </row>
    <row r="1879" spans="1:9" ht="12.6" customHeight="1" x14ac:dyDescent="0.25">
      <c r="A1879" s="71">
        <v>1812</v>
      </c>
      <c r="B1879" s="94"/>
      <c r="C1879" s="82"/>
      <c r="D1879" s="85" t="s">
        <v>126</v>
      </c>
      <c r="E1879" s="72" t="s">
        <v>886</v>
      </c>
      <c r="F1879" s="75" t="s">
        <v>311</v>
      </c>
      <c r="G1879" s="76">
        <v>2850</v>
      </c>
      <c r="H1879" s="77">
        <v>285</v>
      </c>
      <c r="I1879" s="82"/>
    </row>
    <row r="1880" spans="1:9" ht="12.6" customHeight="1" x14ac:dyDescent="0.25">
      <c r="A1880" s="71">
        <v>1813</v>
      </c>
      <c r="B1880" s="94"/>
      <c r="C1880" s="82"/>
      <c r="D1880" s="85" t="s">
        <v>128</v>
      </c>
      <c r="E1880" s="72" t="s">
        <v>887</v>
      </c>
      <c r="F1880" s="75" t="s">
        <v>311</v>
      </c>
      <c r="G1880" s="76">
        <v>4750</v>
      </c>
      <c r="H1880" s="77">
        <v>285</v>
      </c>
      <c r="I1880" s="82"/>
    </row>
    <row r="1881" spans="1:9" ht="12.6" customHeight="1" x14ac:dyDescent="0.25">
      <c r="A1881" s="71">
        <v>1814</v>
      </c>
      <c r="B1881" s="72" t="s">
        <v>1804</v>
      </c>
      <c r="C1881" s="79"/>
      <c r="D1881" s="74">
        <v>51.01</v>
      </c>
      <c r="E1881" s="78" t="s">
        <v>2998</v>
      </c>
      <c r="F1881" s="75" t="s">
        <v>17</v>
      </c>
      <c r="G1881" s="76">
        <v>4590</v>
      </c>
      <c r="H1881" s="77">
        <v>1375</v>
      </c>
      <c r="I1881" s="75" t="s">
        <v>1719</v>
      </c>
    </row>
    <row r="1882" spans="1:9" ht="12.6" customHeight="1" x14ac:dyDescent="0.25">
      <c r="A1882" s="71">
        <v>1815</v>
      </c>
      <c r="B1882" s="72" t="s">
        <v>1804</v>
      </c>
      <c r="C1882" s="79"/>
      <c r="D1882" s="74">
        <v>51.02</v>
      </c>
      <c r="E1882" s="72" t="s">
        <v>888</v>
      </c>
      <c r="F1882" s="75" t="s">
        <v>17</v>
      </c>
      <c r="G1882" s="76">
        <v>3430</v>
      </c>
      <c r="H1882" s="77">
        <v>1025</v>
      </c>
      <c r="I1882" s="75" t="s">
        <v>1719</v>
      </c>
    </row>
    <row r="1883" spans="1:9" ht="12.6" customHeight="1" x14ac:dyDescent="0.25">
      <c r="A1883" s="71">
        <v>1816</v>
      </c>
      <c r="B1883" s="72" t="s">
        <v>1804</v>
      </c>
      <c r="C1883" s="79"/>
      <c r="D1883" s="74">
        <v>51.03</v>
      </c>
      <c r="E1883" s="72" t="s">
        <v>889</v>
      </c>
      <c r="F1883" s="75" t="s">
        <v>17</v>
      </c>
      <c r="G1883" s="76">
        <v>2300</v>
      </c>
      <c r="H1883" s="77">
        <v>690</v>
      </c>
      <c r="I1883" s="75" t="s">
        <v>1719</v>
      </c>
    </row>
    <row r="1884" spans="1:9" ht="12.6" customHeight="1" x14ac:dyDescent="0.25">
      <c r="A1884" s="71">
        <v>1817</v>
      </c>
      <c r="B1884" s="72" t="s">
        <v>1804</v>
      </c>
      <c r="C1884" s="79"/>
      <c r="D1884" s="74">
        <v>51.04</v>
      </c>
      <c r="E1884" s="72" t="s">
        <v>890</v>
      </c>
      <c r="F1884" s="75" t="s">
        <v>17</v>
      </c>
      <c r="G1884" s="76">
        <v>5090</v>
      </c>
      <c r="H1884" s="77">
        <v>1500</v>
      </c>
      <c r="I1884" s="75" t="s">
        <v>1719</v>
      </c>
    </row>
    <row r="1885" spans="1:9" ht="12.6" customHeight="1" x14ac:dyDescent="0.25">
      <c r="A1885" s="71">
        <v>1818</v>
      </c>
      <c r="B1885" s="72" t="s">
        <v>1804</v>
      </c>
      <c r="C1885" s="79"/>
      <c r="D1885" s="74">
        <v>51.05</v>
      </c>
      <c r="E1885" s="78" t="s">
        <v>2999</v>
      </c>
      <c r="F1885" s="75" t="s">
        <v>17</v>
      </c>
      <c r="G1885" s="76">
        <v>23700</v>
      </c>
      <c r="H1885" s="77">
        <v>7100</v>
      </c>
      <c r="I1885" s="75" t="s">
        <v>1719</v>
      </c>
    </row>
    <row r="1886" spans="1:9" ht="12.6" customHeight="1" x14ac:dyDescent="0.25">
      <c r="A1886" s="71">
        <v>1819</v>
      </c>
      <c r="B1886" s="72" t="s">
        <v>1804</v>
      </c>
      <c r="C1886" s="79"/>
      <c r="D1886" s="74">
        <v>51.06</v>
      </c>
      <c r="E1886" s="78" t="s">
        <v>3000</v>
      </c>
      <c r="F1886" s="75" t="s">
        <v>17</v>
      </c>
      <c r="G1886" s="76">
        <v>8215</v>
      </c>
      <c r="H1886" s="77">
        <v>2460</v>
      </c>
      <c r="I1886" s="75" t="s">
        <v>1719</v>
      </c>
    </row>
    <row r="1887" spans="1:9" ht="12.6" customHeight="1" x14ac:dyDescent="0.25">
      <c r="A1887" s="71">
        <v>1820</v>
      </c>
      <c r="B1887" s="72" t="s">
        <v>1804</v>
      </c>
      <c r="C1887" s="79"/>
      <c r="D1887" s="74">
        <v>51.07</v>
      </c>
      <c r="E1887" s="78" t="s">
        <v>3001</v>
      </c>
      <c r="F1887" s="75" t="s">
        <v>17</v>
      </c>
      <c r="G1887" s="76">
        <v>1465</v>
      </c>
      <c r="H1887" s="77">
        <v>430</v>
      </c>
      <c r="I1887" s="75" t="s">
        <v>1719</v>
      </c>
    </row>
    <row r="1888" spans="1:9" ht="12.6" customHeight="1" x14ac:dyDescent="0.25">
      <c r="A1888" s="71">
        <v>1821</v>
      </c>
      <c r="B1888" s="72" t="s">
        <v>1804</v>
      </c>
      <c r="C1888" s="79"/>
      <c r="D1888" s="74">
        <v>51.08</v>
      </c>
      <c r="E1888" s="72" t="s">
        <v>891</v>
      </c>
      <c r="F1888" s="75" t="s">
        <v>17</v>
      </c>
      <c r="G1888" s="76">
        <v>2865</v>
      </c>
      <c r="H1888" s="77">
        <v>850</v>
      </c>
      <c r="I1888" s="75" t="s">
        <v>1719</v>
      </c>
    </row>
    <row r="1889" spans="1:9" ht="12.6" customHeight="1" x14ac:dyDescent="0.25">
      <c r="A1889" s="71">
        <v>1822</v>
      </c>
      <c r="B1889" s="72" t="s">
        <v>1804</v>
      </c>
      <c r="C1889" s="79"/>
      <c r="D1889" s="74">
        <v>51.09</v>
      </c>
      <c r="E1889" s="78" t="s">
        <v>3002</v>
      </c>
      <c r="F1889" s="75" t="s">
        <v>17</v>
      </c>
      <c r="G1889" s="76">
        <v>4135</v>
      </c>
      <c r="H1889" s="77">
        <v>1200</v>
      </c>
      <c r="I1889" s="75" t="s">
        <v>1719</v>
      </c>
    </row>
    <row r="1890" spans="1:9" ht="12.6" customHeight="1" x14ac:dyDescent="0.25">
      <c r="A1890" s="71">
        <v>1823</v>
      </c>
      <c r="B1890" s="72" t="s">
        <v>1804</v>
      </c>
      <c r="C1890" s="79"/>
      <c r="D1890" s="74">
        <v>51.1</v>
      </c>
      <c r="E1890" s="72" t="s">
        <v>892</v>
      </c>
      <c r="F1890" s="75" t="s">
        <v>17</v>
      </c>
      <c r="G1890" s="76">
        <v>5075</v>
      </c>
      <c r="H1890" s="77">
        <v>1500</v>
      </c>
      <c r="I1890" s="75" t="s">
        <v>1719</v>
      </c>
    </row>
    <row r="1891" spans="1:9" ht="12.6" customHeight="1" x14ac:dyDescent="0.25">
      <c r="A1891" s="71">
        <v>1824</v>
      </c>
      <c r="B1891" s="72" t="s">
        <v>1804</v>
      </c>
      <c r="C1891" s="79"/>
      <c r="D1891" s="74">
        <v>51.11</v>
      </c>
      <c r="E1891" s="72" t="s">
        <v>893</v>
      </c>
      <c r="F1891" s="75" t="s">
        <v>17</v>
      </c>
      <c r="G1891" s="76">
        <v>2950</v>
      </c>
      <c r="H1891" s="77">
        <v>875</v>
      </c>
      <c r="I1891" s="75" t="s">
        <v>1719</v>
      </c>
    </row>
    <row r="1892" spans="1:9" ht="12.6" customHeight="1" x14ac:dyDescent="0.25">
      <c r="A1892" s="71">
        <v>1825</v>
      </c>
      <c r="B1892" s="72" t="s">
        <v>1804</v>
      </c>
      <c r="C1892" s="79"/>
      <c r="D1892" s="74">
        <v>51.12</v>
      </c>
      <c r="E1892" s="72" t="s">
        <v>894</v>
      </c>
      <c r="F1892" s="75" t="s">
        <v>17</v>
      </c>
      <c r="G1892" s="76">
        <v>2524</v>
      </c>
      <c r="H1892" s="77">
        <v>750</v>
      </c>
      <c r="I1892" s="75" t="s">
        <v>1719</v>
      </c>
    </row>
    <row r="1893" spans="1:9" ht="12.6" customHeight="1" x14ac:dyDescent="0.25">
      <c r="A1893" s="71">
        <v>1826</v>
      </c>
      <c r="B1893" s="72" t="s">
        <v>1804</v>
      </c>
      <c r="C1893" s="73"/>
      <c r="D1893" s="74">
        <v>51.13</v>
      </c>
      <c r="E1893" s="78" t="s">
        <v>3003</v>
      </c>
      <c r="F1893" s="75" t="s">
        <v>17</v>
      </c>
      <c r="G1893" s="76">
        <v>1450</v>
      </c>
      <c r="H1893" s="77">
        <v>435</v>
      </c>
      <c r="I1893" s="75" t="s">
        <v>1719</v>
      </c>
    </row>
    <row r="1894" spans="1:9" ht="12.6" customHeight="1" x14ac:dyDescent="0.25">
      <c r="A1894" s="71">
        <v>1827</v>
      </c>
      <c r="B1894" s="72" t="s">
        <v>1804</v>
      </c>
      <c r="C1894" s="73"/>
      <c r="D1894" s="74">
        <v>51.14</v>
      </c>
      <c r="E1894" s="78" t="s">
        <v>3004</v>
      </c>
      <c r="F1894" s="75" t="s">
        <v>3</v>
      </c>
      <c r="G1894" s="76">
        <v>1410</v>
      </c>
      <c r="H1894" s="77">
        <v>420</v>
      </c>
      <c r="I1894" s="79" t="s">
        <v>2989</v>
      </c>
    </row>
    <row r="1895" spans="1:9" ht="12.6" customHeight="1" x14ac:dyDescent="0.25">
      <c r="A1895" s="71">
        <v>1828</v>
      </c>
      <c r="B1895" s="72" t="s">
        <v>1804</v>
      </c>
      <c r="C1895" s="73"/>
      <c r="D1895" s="74">
        <v>51.15</v>
      </c>
      <c r="E1895" s="78" t="s">
        <v>3005</v>
      </c>
      <c r="F1895" s="75" t="s">
        <v>17</v>
      </c>
      <c r="G1895" s="76">
        <v>3170</v>
      </c>
      <c r="H1895" s="77">
        <v>950</v>
      </c>
      <c r="I1895" s="75" t="s">
        <v>1719</v>
      </c>
    </row>
    <row r="1896" spans="1:9" ht="12.6" customHeight="1" x14ac:dyDescent="0.25">
      <c r="A1896" s="71">
        <v>1829</v>
      </c>
      <c r="B1896" s="72" t="s">
        <v>1804</v>
      </c>
      <c r="C1896" s="73"/>
      <c r="D1896" s="74">
        <v>51.16</v>
      </c>
      <c r="E1896" s="78" t="s">
        <v>3006</v>
      </c>
      <c r="F1896" s="75" t="s">
        <v>290</v>
      </c>
      <c r="G1896" s="76">
        <v>85</v>
      </c>
      <c r="H1896" s="77">
        <v>25</v>
      </c>
      <c r="I1896" s="75" t="s">
        <v>1719</v>
      </c>
    </row>
    <row r="1897" spans="1:9" ht="12.6" customHeight="1" x14ac:dyDescent="0.25">
      <c r="A1897" s="71">
        <v>1830</v>
      </c>
      <c r="B1897" s="72" t="s">
        <v>1804</v>
      </c>
      <c r="C1897" s="73"/>
      <c r="D1897" s="74">
        <v>51.17</v>
      </c>
      <c r="E1897" s="78" t="s">
        <v>3007</v>
      </c>
      <c r="F1897" s="75" t="s">
        <v>17</v>
      </c>
      <c r="G1897" s="76">
        <v>740</v>
      </c>
      <c r="H1897" s="77">
        <v>220</v>
      </c>
      <c r="I1897" s="79" t="s">
        <v>2989</v>
      </c>
    </row>
    <row r="1898" spans="1:9" ht="12.6" customHeight="1" x14ac:dyDescent="0.25">
      <c r="A1898" s="71">
        <v>1831</v>
      </c>
      <c r="B1898" s="72" t="s">
        <v>1804</v>
      </c>
      <c r="C1898" s="79"/>
      <c r="D1898" s="74">
        <v>51.18</v>
      </c>
      <c r="E1898" s="78" t="s">
        <v>3008</v>
      </c>
      <c r="F1898" s="75" t="s">
        <v>3</v>
      </c>
      <c r="G1898" s="76">
        <v>6000</v>
      </c>
      <c r="H1898" s="77">
        <v>1800</v>
      </c>
      <c r="I1898" s="75" t="s">
        <v>1719</v>
      </c>
    </row>
    <row r="1899" spans="1:9" ht="12.6" customHeight="1" x14ac:dyDescent="0.25">
      <c r="A1899" s="71">
        <v>1832</v>
      </c>
      <c r="B1899" s="72" t="s">
        <v>1804</v>
      </c>
      <c r="C1899" s="79"/>
      <c r="D1899" s="74">
        <v>51.19</v>
      </c>
      <c r="E1899" s="72" t="s">
        <v>895</v>
      </c>
      <c r="F1899" s="75" t="s">
        <v>17</v>
      </c>
      <c r="G1899" s="76">
        <v>2152</v>
      </c>
      <c r="H1899" s="77">
        <v>645</v>
      </c>
      <c r="I1899" s="75" t="s">
        <v>1719</v>
      </c>
    </row>
    <row r="1900" spans="1:9" ht="12.6" customHeight="1" x14ac:dyDescent="0.25">
      <c r="A1900" s="71">
        <v>1833</v>
      </c>
      <c r="B1900" s="72" t="s">
        <v>1804</v>
      </c>
      <c r="C1900" s="79"/>
      <c r="D1900" s="74">
        <v>51.2</v>
      </c>
      <c r="E1900" s="72" t="s">
        <v>896</v>
      </c>
      <c r="F1900" s="75" t="s">
        <v>17</v>
      </c>
      <c r="G1900" s="76">
        <v>1025</v>
      </c>
      <c r="H1900" s="77">
        <v>300</v>
      </c>
      <c r="I1900" s="75" t="s">
        <v>1719</v>
      </c>
    </row>
    <row r="1901" spans="1:9" ht="12.6" customHeight="1" x14ac:dyDescent="0.25">
      <c r="A1901" s="71">
        <v>1834</v>
      </c>
      <c r="B1901" s="72" t="s">
        <v>1805</v>
      </c>
      <c r="C1901" s="79"/>
      <c r="D1901" s="74">
        <v>51.21</v>
      </c>
      <c r="E1901" s="78" t="s">
        <v>3009</v>
      </c>
      <c r="F1901" s="75" t="s">
        <v>3</v>
      </c>
      <c r="G1901" s="76">
        <v>17231</v>
      </c>
      <c r="H1901" s="84" t="s">
        <v>1790</v>
      </c>
      <c r="I1901" s="75" t="s">
        <v>1719</v>
      </c>
    </row>
    <row r="1902" spans="1:9" ht="12.6" customHeight="1" x14ac:dyDescent="0.25">
      <c r="A1902" s="71">
        <v>1835</v>
      </c>
      <c r="B1902" s="72" t="s">
        <v>1805</v>
      </c>
      <c r="C1902" s="73"/>
      <c r="D1902" s="74">
        <v>51.22</v>
      </c>
      <c r="E1902" s="78" t="s">
        <v>3010</v>
      </c>
      <c r="F1902" s="75" t="s">
        <v>3</v>
      </c>
      <c r="G1902" s="76">
        <v>9004</v>
      </c>
      <c r="H1902" s="84" t="s">
        <v>1790</v>
      </c>
      <c r="I1902" s="75" t="s">
        <v>1719</v>
      </c>
    </row>
    <row r="1903" spans="1:9" ht="12.6" customHeight="1" x14ac:dyDescent="0.25">
      <c r="A1903" s="71">
        <v>1836</v>
      </c>
      <c r="B1903" s="72" t="s">
        <v>1805</v>
      </c>
      <c r="C1903" s="73"/>
      <c r="D1903" s="74">
        <v>51.23</v>
      </c>
      <c r="E1903" s="78" t="s">
        <v>3011</v>
      </c>
      <c r="F1903" s="75" t="s">
        <v>3</v>
      </c>
      <c r="G1903" s="76">
        <v>17498</v>
      </c>
      <c r="H1903" s="84" t="s">
        <v>1790</v>
      </c>
      <c r="I1903" s="75" t="s">
        <v>1719</v>
      </c>
    </row>
    <row r="1904" spans="1:9" ht="12.6" customHeight="1" x14ac:dyDescent="0.25">
      <c r="A1904" s="71">
        <v>1837</v>
      </c>
      <c r="B1904" s="72" t="s">
        <v>1805</v>
      </c>
      <c r="C1904" s="79"/>
      <c r="D1904" s="74">
        <v>51.24</v>
      </c>
      <c r="E1904" s="72" t="s">
        <v>897</v>
      </c>
      <c r="F1904" s="75" t="s">
        <v>3</v>
      </c>
      <c r="G1904" s="76">
        <v>42635</v>
      </c>
      <c r="H1904" s="84" t="s">
        <v>1790</v>
      </c>
      <c r="I1904" s="75" t="s">
        <v>1719</v>
      </c>
    </row>
    <row r="1905" spans="1:9" ht="12.6" customHeight="1" x14ac:dyDescent="0.25">
      <c r="A1905" s="71">
        <v>1838</v>
      </c>
      <c r="B1905" s="72" t="s">
        <v>1805</v>
      </c>
      <c r="C1905" s="79"/>
      <c r="D1905" s="74">
        <v>51.25</v>
      </c>
      <c r="E1905" s="78" t="s">
        <v>3012</v>
      </c>
      <c r="F1905" s="75" t="s">
        <v>898</v>
      </c>
      <c r="G1905" s="76">
        <v>7552</v>
      </c>
      <c r="H1905" s="84" t="s">
        <v>1790</v>
      </c>
      <c r="I1905" s="75" t="s">
        <v>1719</v>
      </c>
    </row>
    <row r="1906" spans="1:9" ht="12.6" customHeight="1" x14ac:dyDescent="0.25">
      <c r="A1906" s="71">
        <v>1839</v>
      </c>
      <c r="B1906" s="72" t="s">
        <v>1805</v>
      </c>
      <c r="C1906" s="79"/>
      <c r="D1906" s="74">
        <v>51.26</v>
      </c>
      <c r="E1906" s="78" t="s">
        <v>3013</v>
      </c>
      <c r="F1906" s="75" t="s">
        <v>3</v>
      </c>
      <c r="G1906" s="76">
        <v>16893</v>
      </c>
      <c r="H1906" s="84" t="s">
        <v>1790</v>
      </c>
      <c r="I1906" s="75" t="s">
        <v>1719</v>
      </c>
    </row>
    <row r="1907" spans="1:9" ht="12.6" customHeight="1" x14ac:dyDescent="0.25">
      <c r="A1907" s="71">
        <v>1840</v>
      </c>
      <c r="B1907" s="72" t="s">
        <v>1805</v>
      </c>
      <c r="C1907" s="79"/>
      <c r="D1907" s="74">
        <v>51.27</v>
      </c>
      <c r="E1907" s="78" t="s">
        <v>3014</v>
      </c>
      <c r="F1907" s="75" t="s">
        <v>3</v>
      </c>
      <c r="G1907" s="76">
        <v>16411</v>
      </c>
      <c r="H1907" s="84" t="s">
        <v>1790</v>
      </c>
      <c r="I1907" s="75" t="s">
        <v>1719</v>
      </c>
    </row>
    <row r="1908" spans="1:9" ht="12.6" customHeight="1" x14ac:dyDescent="0.25">
      <c r="A1908" s="71">
        <v>1841</v>
      </c>
      <c r="B1908" s="72" t="s">
        <v>1805</v>
      </c>
      <c r="C1908" s="79"/>
      <c r="D1908" s="74">
        <v>51.28</v>
      </c>
      <c r="E1908" s="78" t="s">
        <v>3015</v>
      </c>
      <c r="F1908" s="75" t="s">
        <v>3</v>
      </c>
      <c r="G1908" s="76">
        <v>14436</v>
      </c>
      <c r="H1908" s="84" t="s">
        <v>1790</v>
      </c>
      <c r="I1908" s="75" t="s">
        <v>1719</v>
      </c>
    </row>
    <row r="1909" spans="1:9" ht="12.6" customHeight="1" x14ac:dyDescent="0.25">
      <c r="A1909" s="71">
        <v>1842</v>
      </c>
      <c r="B1909" s="72" t="s">
        <v>1805</v>
      </c>
      <c r="C1909" s="79"/>
      <c r="D1909" s="74">
        <v>51.29</v>
      </c>
      <c r="E1909" s="78" t="s">
        <v>3016</v>
      </c>
      <c r="F1909" s="75" t="s">
        <v>3</v>
      </c>
      <c r="G1909" s="76">
        <v>10897</v>
      </c>
      <c r="H1909" s="84" t="s">
        <v>1790</v>
      </c>
      <c r="I1909" s="75" t="s">
        <v>1719</v>
      </c>
    </row>
    <row r="1910" spans="1:9" ht="12.6" customHeight="1" x14ac:dyDescent="0.25">
      <c r="A1910" s="71">
        <v>1843</v>
      </c>
      <c r="B1910" s="72" t="s">
        <v>1805</v>
      </c>
      <c r="C1910" s="79"/>
      <c r="D1910" s="74">
        <v>51.3</v>
      </c>
      <c r="E1910" s="78" t="s">
        <v>3017</v>
      </c>
      <c r="F1910" s="75" t="s">
        <v>3</v>
      </c>
      <c r="G1910" s="76">
        <v>15767</v>
      </c>
      <c r="H1910" s="84" t="s">
        <v>1790</v>
      </c>
      <c r="I1910" s="75" t="s">
        <v>1719</v>
      </c>
    </row>
    <row r="1911" spans="1:9" ht="12.6" customHeight="1" x14ac:dyDescent="0.25">
      <c r="A1911" s="71">
        <v>1844</v>
      </c>
      <c r="B1911" s="72" t="s">
        <v>1805</v>
      </c>
      <c r="C1911" s="79"/>
      <c r="D1911" s="74">
        <v>51.31</v>
      </c>
      <c r="E1911" s="78" t="s">
        <v>3018</v>
      </c>
      <c r="F1911" s="75" t="s">
        <v>3</v>
      </c>
      <c r="G1911" s="76">
        <v>99105</v>
      </c>
      <c r="H1911" s="84" t="s">
        <v>1790</v>
      </c>
      <c r="I1911" s="75" t="s">
        <v>1719</v>
      </c>
    </row>
    <row r="1912" spans="1:9" ht="12.6" customHeight="1" x14ac:dyDescent="0.25">
      <c r="A1912" s="71">
        <v>1845</v>
      </c>
      <c r="B1912" s="72" t="s">
        <v>1805</v>
      </c>
      <c r="C1912" s="79"/>
      <c r="D1912" s="74">
        <v>51.32</v>
      </c>
      <c r="E1912" s="78" t="s">
        <v>3019</v>
      </c>
      <c r="F1912" s="75" t="s">
        <v>3</v>
      </c>
      <c r="G1912" s="76">
        <v>21108</v>
      </c>
      <c r="H1912" s="84" t="s">
        <v>1790</v>
      </c>
      <c r="I1912" s="75" t="s">
        <v>1719</v>
      </c>
    </row>
    <row r="1913" spans="1:9" ht="12.6" customHeight="1" x14ac:dyDescent="0.25">
      <c r="A1913" s="71">
        <v>1846</v>
      </c>
      <c r="B1913" s="72" t="s">
        <v>1805</v>
      </c>
      <c r="C1913" s="79"/>
      <c r="D1913" s="74">
        <v>51.33</v>
      </c>
      <c r="E1913" s="78" t="s">
        <v>3020</v>
      </c>
      <c r="F1913" s="75" t="s">
        <v>3</v>
      </c>
      <c r="G1913" s="76">
        <v>29536</v>
      </c>
      <c r="H1913" s="84" t="s">
        <v>1790</v>
      </c>
      <c r="I1913" s="75" t="s">
        <v>1719</v>
      </c>
    </row>
    <row r="1914" spans="1:9" ht="12.6" customHeight="1" x14ac:dyDescent="0.25">
      <c r="A1914" s="71">
        <v>1847</v>
      </c>
      <c r="B1914" s="72" t="s">
        <v>1805</v>
      </c>
      <c r="C1914" s="79"/>
      <c r="D1914" s="74">
        <v>51.34</v>
      </c>
      <c r="E1914" s="78" t="s">
        <v>3021</v>
      </c>
      <c r="F1914" s="75" t="s">
        <v>3</v>
      </c>
      <c r="G1914" s="76">
        <v>8108</v>
      </c>
      <c r="H1914" s="84" t="s">
        <v>1790</v>
      </c>
      <c r="I1914" s="75" t="s">
        <v>1719</v>
      </c>
    </row>
    <row r="1915" spans="1:9" ht="12.6" customHeight="1" x14ac:dyDescent="0.25">
      <c r="A1915" s="71">
        <v>1848</v>
      </c>
      <c r="B1915" s="72" t="s">
        <v>1805</v>
      </c>
      <c r="C1915" s="79"/>
      <c r="D1915" s="74">
        <v>51.35</v>
      </c>
      <c r="E1915" s="78" t="s">
        <v>3022</v>
      </c>
      <c r="F1915" s="75" t="s">
        <v>3</v>
      </c>
      <c r="G1915" s="76">
        <v>12646</v>
      </c>
      <c r="H1915" s="84" t="s">
        <v>1790</v>
      </c>
      <c r="I1915" s="75" t="s">
        <v>1719</v>
      </c>
    </row>
    <row r="1916" spans="1:9" ht="12.6" customHeight="1" x14ac:dyDescent="0.25">
      <c r="A1916" s="71">
        <v>1849</v>
      </c>
      <c r="B1916" s="72" t="s">
        <v>1805</v>
      </c>
      <c r="C1916" s="79"/>
      <c r="D1916" s="74">
        <v>51.36</v>
      </c>
      <c r="E1916" s="78" t="s">
        <v>3023</v>
      </c>
      <c r="F1916" s="75" t="s">
        <v>3</v>
      </c>
      <c r="G1916" s="76">
        <v>15452</v>
      </c>
      <c r="H1916" s="84" t="s">
        <v>1790</v>
      </c>
      <c r="I1916" s="75" t="s">
        <v>1719</v>
      </c>
    </row>
    <row r="1917" spans="1:9" ht="12.6" customHeight="1" x14ac:dyDescent="0.25">
      <c r="A1917" s="71">
        <v>1850</v>
      </c>
      <c r="B1917" s="72" t="s">
        <v>1805</v>
      </c>
      <c r="C1917" s="79"/>
      <c r="D1917" s="74">
        <v>51.37</v>
      </c>
      <c r="E1917" s="78" t="s">
        <v>3024</v>
      </c>
      <c r="F1917" s="75" t="s">
        <v>3</v>
      </c>
      <c r="G1917" s="76">
        <v>18925</v>
      </c>
      <c r="H1917" s="84" t="s">
        <v>1790</v>
      </c>
      <c r="I1917" s="75" t="s">
        <v>1719</v>
      </c>
    </row>
    <row r="1918" spans="1:9" ht="12.6" customHeight="1" x14ac:dyDescent="0.25">
      <c r="A1918" s="71">
        <v>1851</v>
      </c>
      <c r="B1918" s="72" t="s">
        <v>1805</v>
      </c>
      <c r="C1918" s="79"/>
      <c r="D1918" s="74">
        <v>51.38</v>
      </c>
      <c r="E1918" s="78" t="s">
        <v>3025</v>
      </c>
      <c r="F1918" s="75" t="s">
        <v>3</v>
      </c>
      <c r="G1918" s="76">
        <v>43427</v>
      </c>
      <c r="H1918" s="84" t="s">
        <v>1790</v>
      </c>
      <c r="I1918" s="75" t="s">
        <v>1719</v>
      </c>
    </row>
    <row r="1919" spans="1:9" ht="12.6" customHeight="1" x14ac:dyDescent="0.25">
      <c r="A1919" s="71">
        <v>1852</v>
      </c>
      <c r="B1919" s="72" t="s">
        <v>1805</v>
      </c>
      <c r="C1919" s="79"/>
      <c r="D1919" s="74">
        <v>51.39</v>
      </c>
      <c r="E1919" s="78" t="s">
        <v>3026</v>
      </c>
      <c r="F1919" s="75" t="s">
        <v>3</v>
      </c>
      <c r="G1919" s="76">
        <v>26727</v>
      </c>
      <c r="H1919" s="84" t="s">
        <v>1790</v>
      </c>
      <c r="I1919" s="75" t="s">
        <v>1719</v>
      </c>
    </row>
    <row r="1920" spans="1:9" ht="12.6" customHeight="1" x14ac:dyDescent="0.25">
      <c r="A1920" s="71">
        <v>1853</v>
      </c>
      <c r="B1920" s="72" t="s">
        <v>1805</v>
      </c>
      <c r="C1920" s="73"/>
      <c r="D1920" s="74">
        <v>51.4</v>
      </c>
      <c r="E1920" s="72" t="s">
        <v>899</v>
      </c>
      <c r="F1920" s="75" t="s">
        <v>3</v>
      </c>
      <c r="G1920" s="76">
        <v>17371</v>
      </c>
      <c r="H1920" s="84" t="s">
        <v>1790</v>
      </c>
      <c r="I1920" s="75" t="s">
        <v>1719</v>
      </c>
    </row>
    <row r="1921" spans="1:9" ht="12.6" customHeight="1" x14ac:dyDescent="0.25">
      <c r="A1921" s="71">
        <v>1854</v>
      </c>
      <c r="B1921" s="72" t="s">
        <v>1805</v>
      </c>
      <c r="C1921" s="73"/>
      <c r="D1921" s="74">
        <v>51.41</v>
      </c>
      <c r="E1921" s="78" t="s">
        <v>3027</v>
      </c>
      <c r="F1921" s="75" t="s">
        <v>3</v>
      </c>
      <c r="G1921" s="76">
        <v>15474</v>
      </c>
      <c r="H1921" s="84" t="s">
        <v>1790</v>
      </c>
      <c r="I1921" s="75" t="s">
        <v>1719</v>
      </c>
    </row>
    <row r="1922" spans="1:9" ht="12.6" customHeight="1" x14ac:dyDescent="0.25">
      <c r="A1922" s="71">
        <v>1855</v>
      </c>
      <c r="B1922" s="72" t="s">
        <v>1805</v>
      </c>
      <c r="C1922" s="73"/>
      <c r="D1922" s="74">
        <v>51.42</v>
      </c>
      <c r="E1922" s="78" t="s">
        <v>3028</v>
      </c>
      <c r="F1922" s="75" t="s">
        <v>3</v>
      </c>
      <c r="G1922" s="76">
        <v>9563</v>
      </c>
      <c r="H1922" s="84" t="s">
        <v>1790</v>
      </c>
      <c r="I1922" s="79" t="s">
        <v>2989</v>
      </c>
    </row>
    <row r="1923" spans="1:9" ht="12.6" customHeight="1" x14ac:dyDescent="0.25">
      <c r="A1923" s="71">
        <v>1856</v>
      </c>
      <c r="B1923" s="72" t="s">
        <v>1805</v>
      </c>
      <c r="C1923" s="73"/>
      <c r="D1923" s="74">
        <v>51.43</v>
      </c>
      <c r="E1923" s="72" t="s">
        <v>900</v>
      </c>
      <c r="F1923" s="75" t="s">
        <v>3</v>
      </c>
      <c r="G1923" s="76">
        <v>6520</v>
      </c>
      <c r="H1923" s="84" t="s">
        <v>1790</v>
      </c>
      <c r="I1923" s="75" t="s">
        <v>1719</v>
      </c>
    </row>
    <row r="1924" spans="1:9" ht="12.6" customHeight="1" x14ac:dyDescent="0.25">
      <c r="A1924" s="71">
        <v>1857</v>
      </c>
      <c r="B1924" s="72" t="s">
        <v>1805</v>
      </c>
      <c r="C1924" s="73"/>
      <c r="D1924" s="74">
        <v>51.44</v>
      </c>
      <c r="E1924" s="78" t="s">
        <v>3029</v>
      </c>
      <c r="F1924" s="75" t="s">
        <v>3</v>
      </c>
      <c r="G1924" s="76">
        <v>18056</v>
      </c>
      <c r="H1924" s="84" t="s">
        <v>1790</v>
      </c>
      <c r="I1924" s="75" t="s">
        <v>1719</v>
      </c>
    </row>
    <row r="1925" spans="1:9" ht="12.6" customHeight="1" x14ac:dyDescent="0.25">
      <c r="A1925" s="71">
        <v>1858</v>
      </c>
      <c r="B1925" s="72" t="s">
        <v>1805</v>
      </c>
      <c r="C1925" s="79"/>
      <c r="D1925" s="74">
        <v>51.45</v>
      </c>
      <c r="E1925" s="78" t="s">
        <v>3030</v>
      </c>
      <c r="F1925" s="75" t="s">
        <v>3</v>
      </c>
      <c r="G1925" s="76">
        <v>135808</v>
      </c>
      <c r="H1925" s="84" t="s">
        <v>1790</v>
      </c>
      <c r="I1925" s="75" t="s">
        <v>1719</v>
      </c>
    </row>
    <row r="1926" spans="1:9" ht="12.6" customHeight="1" x14ac:dyDescent="0.25">
      <c r="A1926" s="71">
        <v>1859</v>
      </c>
      <c r="B1926" s="72" t="s">
        <v>1805</v>
      </c>
      <c r="C1926" s="79"/>
      <c r="D1926" s="74">
        <v>51.46</v>
      </c>
      <c r="E1926" s="78" t="s">
        <v>3031</v>
      </c>
      <c r="F1926" s="75" t="s">
        <v>3</v>
      </c>
      <c r="G1926" s="76">
        <v>99768</v>
      </c>
      <c r="H1926" s="84" t="s">
        <v>1790</v>
      </c>
      <c r="I1926" s="75" t="s">
        <v>1719</v>
      </c>
    </row>
    <row r="1927" spans="1:9" ht="12.6" customHeight="1" x14ac:dyDescent="0.25">
      <c r="A1927" s="71">
        <v>1860</v>
      </c>
      <c r="B1927" s="72" t="s">
        <v>1805</v>
      </c>
      <c r="C1927" s="79"/>
      <c r="D1927" s="74">
        <v>51.47</v>
      </c>
      <c r="E1927" s="78" t="s">
        <v>3032</v>
      </c>
      <c r="F1927" s="75" t="s">
        <v>3</v>
      </c>
      <c r="G1927" s="76">
        <v>64014</v>
      </c>
      <c r="H1927" s="84" t="s">
        <v>1790</v>
      </c>
      <c r="I1927" s="75" t="s">
        <v>1719</v>
      </c>
    </row>
    <row r="1928" spans="1:9" ht="12.6" customHeight="1" x14ac:dyDescent="0.25">
      <c r="A1928" s="71">
        <v>1861</v>
      </c>
      <c r="B1928" s="72" t="s">
        <v>1805</v>
      </c>
      <c r="C1928" s="79"/>
      <c r="D1928" s="74">
        <v>51.48</v>
      </c>
      <c r="E1928" s="78" t="s">
        <v>3033</v>
      </c>
      <c r="F1928" s="75" t="s">
        <v>3</v>
      </c>
      <c r="G1928" s="76">
        <v>95652</v>
      </c>
      <c r="H1928" s="84" t="s">
        <v>1790</v>
      </c>
      <c r="I1928" s="75" t="s">
        <v>1719</v>
      </c>
    </row>
    <row r="1929" spans="1:9" ht="12.6" customHeight="1" x14ac:dyDescent="0.25">
      <c r="A1929" s="71">
        <v>1862</v>
      </c>
      <c r="B1929" s="72" t="s">
        <v>1805</v>
      </c>
      <c r="C1929" s="79"/>
      <c r="D1929" s="74">
        <v>51.49</v>
      </c>
      <c r="E1929" s="78" t="s">
        <v>3034</v>
      </c>
      <c r="F1929" s="75" t="s">
        <v>3</v>
      </c>
      <c r="G1929" s="76">
        <v>69900</v>
      </c>
      <c r="H1929" s="84" t="s">
        <v>1790</v>
      </c>
      <c r="I1929" s="75" t="s">
        <v>1719</v>
      </c>
    </row>
    <row r="1930" spans="1:9" ht="12.6" customHeight="1" x14ac:dyDescent="0.25">
      <c r="A1930" s="71">
        <v>1863</v>
      </c>
      <c r="B1930" s="72" t="s">
        <v>1805</v>
      </c>
      <c r="C1930" s="79"/>
      <c r="D1930" s="74">
        <v>51.5</v>
      </c>
      <c r="E1930" s="78" t="s">
        <v>3035</v>
      </c>
      <c r="F1930" s="75" t="s">
        <v>3</v>
      </c>
      <c r="G1930" s="76">
        <v>44223</v>
      </c>
      <c r="H1930" s="84" t="s">
        <v>1790</v>
      </c>
      <c r="I1930" s="75" t="s">
        <v>1719</v>
      </c>
    </row>
    <row r="1931" spans="1:9" ht="12.6" customHeight="1" x14ac:dyDescent="0.25">
      <c r="A1931" s="71">
        <v>1864</v>
      </c>
      <c r="B1931" s="72" t="s">
        <v>1805</v>
      </c>
      <c r="C1931" s="79"/>
      <c r="D1931" s="74">
        <v>51.51</v>
      </c>
      <c r="E1931" s="78" t="s">
        <v>3036</v>
      </c>
      <c r="F1931" s="75" t="s">
        <v>3</v>
      </c>
      <c r="G1931" s="76">
        <v>2617</v>
      </c>
      <c r="H1931" s="84" t="s">
        <v>1790</v>
      </c>
      <c r="I1931" s="75" t="s">
        <v>1719</v>
      </c>
    </row>
    <row r="1932" spans="1:9" ht="12.6" customHeight="1" x14ac:dyDescent="0.25">
      <c r="A1932" s="71">
        <v>1865</v>
      </c>
      <c r="B1932" s="72" t="s">
        <v>1805</v>
      </c>
      <c r="C1932" s="73"/>
      <c r="D1932" s="74">
        <v>51.52</v>
      </c>
      <c r="E1932" s="78" t="s">
        <v>3037</v>
      </c>
      <c r="F1932" s="75" t="s">
        <v>3</v>
      </c>
      <c r="G1932" s="76">
        <v>3961</v>
      </c>
      <c r="H1932" s="84" t="s">
        <v>1790</v>
      </c>
      <c r="I1932" s="79" t="s">
        <v>2989</v>
      </c>
    </row>
    <row r="1933" spans="1:9" ht="12.6" customHeight="1" x14ac:dyDescent="0.25">
      <c r="A1933" s="71">
        <v>1866</v>
      </c>
      <c r="B1933" s="72" t="s">
        <v>1805</v>
      </c>
      <c r="C1933" s="79"/>
      <c r="D1933" s="74">
        <v>51.53</v>
      </c>
      <c r="E1933" s="78" t="s">
        <v>3038</v>
      </c>
      <c r="F1933" s="75" t="s">
        <v>3</v>
      </c>
      <c r="G1933" s="76">
        <v>39612</v>
      </c>
      <c r="H1933" s="84" t="s">
        <v>1790</v>
      </c>
      <c r="I1933" s="75" t="s">
        <v>1719</v>
      </c>
    </row>
    <row r="1934" spans="1:9" ht="12.6" customHeight="1" x14ac:dyDescent="0.25">
      <c r="A1934" s="71">
        <v>1867</v>
      </c>
      <c r="B1934" s="72" t="s">
        <v>1805</v>
      </c>
      <c r="C1934" s="79"/>
      <c r="D1934" s="74">
        <v>51.54</v>
      </c>
      <c r="E1934" s="78" t="s">
        <v>3039</v>
      </c>
      <c r="F1934" s="75" t="s">
        <v>3</v>
      </c>
      <c r="G1934" s="76">
        <v>11123</v>
      </c>
      <c r="H1934" s="84" t="s">
        <v>1790</v>
      </c>
      <c r="I1934" s="75" t="s">
        <v>1719</v>
      </c>
    </row>
    <row r="1935" spans="1:9" ht="12.6" customHeight="1" x14ac:dyDescent="0.25">
      <c r="A1935" s="71">
        <v>1868</v>
      </c>
      <c r="B1935" s="72" t="s">
        <v>1805</v>
      </c>
      <c r="C1935" s="79"/>
      <c r="D1935" s="74">
        <v>51.55</v>
      </c>
      <c r="E1935" s="78" t="s">
        <v>3040</v>
      </c>
      <c r="F1935" s="75" t="s">
        <v>3</v>
      </c>
      <c r="G1935" s="76">
        <v>19367</v>
      </c>
      <c r="H1935" s="84" t="s">
        <v>1790</v>
      </c>
      <c r="I1935" s="75" t="s">
        <v>1719</v>
      </c>
    </row>
    <row r="1936" spans="1:9" ht="12.6" customHeight="1" x14ac:dyDescent="0.25">
      <c r="A1936" s="71">
        <v>1869</v>
      </c>
      <c r="B1936" s="72" t="s">
        <v>1805</v>
      </c>
      <c r="C1936" s="79"/>
      <c r="D1936" s="74">
        <v>51.56</v>
      </c>
      <c r="E1936" s="78" t="s">
        <v>3041</v>
      </c>
      <c r="F1936" s="75" t="s">
        <v>3</v>
      </c>
      <c r="G1936" s="76">
        <v>17352</v>
      </c>
      <c r="H1936" s="84" t="s">
        <v>1790</v>
      </c>
      <c r="I1936" s="75" t="s">
        <v>1719</v>
      </c>
    </row>
    <row r="1937" spans="1:9" ht="12.6" customHeight="1" x14ac:dyDescent="0.25">
      <c r="A1937" s="71">
        <v>1870</v>
      </c>
      <c r="B1937" s="72" t="s">
        <v>1805</v>
      </c>
      <c r="C1937" s="79"/>
      <c r="D1937" s="74">
        <v>51.57</v>
      </c>
      <c r="E1937" s="78" t="s">
        <v>3042</v>
      </c>
      <c r="F1937" s="75" t="s">
        <v>3</v>
      </c>
      <c r="G1937" s="76">
        <v>40389</v>
      </c>
      <c r="H1937" s="84" t="s">
        <v>1790</v>
      </c>
      <c r="I1937" s="75" t="s">
        <v>1719</v>
      </c>
    </row>
    <row r="1938" spans="1:9" ht="12.6" customHeight="1" x14ac:dyDescent="0.25">
      <c r="A1938" s="71">
        <v>1871</v>
      </c>
      <c r="B1938" s="72" t="s">
        <v>1805</v>
      </c>
      <c r="C1938" s="79"/>
      <c r="D1938" s="74">
        <v>51.58</v>
      </c>
      <c r="E1938" s="78" t="s">
        <v>3043</v>
      </c>
      <c r="F1938" s="75" t="s">
        <v>3</v>
      </c>
      <c r="G1938" s="76">
        <v>6401</v>
      </c>
      <c r="H1938" s="84" t="s">
        <v>1790</v>
      </c>
      <c r="I1938" s="75" t="s">
        <v>1719</v>
      </c>
    </row>
    <row r="1939" spans="1:9" ht="12.6" customHeight="1" x14ac:dyDescent="0.25">
      <c r="A1939" s="71">
        <v>1872</v>
      </c>
      <c r="B1939" s="72" t="s">
        <v>1805</v>
      </c>
      <c r="C1939" s="79"/>
      <c r="D1939" s="74">
        <v>51.59</v>
      </c>
      <c r="E1939" s="78" t="s">
        <v>3044</v>
      </c>
      <c r="F1939" s="75" t="s">
        <v>311</v>
      </c>
      <c r="G1939" s="76">
        <v>16125</v>
      </c>
      <c r="H1939" s="84" t="s">
        <v>1790</v>
      </c>
      <c r="I1939" s="75" t="s">
        <v>1719</v>
      </c>
    </row>
    <row r="1940" spans="1:9" ht="12.6" customHeight="1" x14ac:dyDescent="0.25">
      <c r="A1940" s="71">
        <v>1873</v>
      </c>
      <c r="B1940" s="72" t="s">
        <v>1806</v>
      </c>
      <c r="C1940" s="79"/>
      <c r="D1940" s="74">
        <v>51.6</v>
      </c>
      <c r="E1940" s="78" t="s">
        <v>3045</v>
      </c>
      <c r="F1940" s="75" t="s">
        <v>17</v>
      </c>
      <c r="G1940" s="76">
        <v>2750</v>
      </c>
      <c r="H1940" s="84" t="s">
        <v>1790</v>
      </c>
      <c r="I1940" s="75" t="s">
        <v>1719</v>
      </c>
    </row>
    <row r="1941" spans="1:9" ht="12.6" customHeight="1" x14ac:dyDescent="0.25">
      <c r="A1941" s="71">
        <v>1874</v>
      </c>
      <c r="B1941" s="72" t="s">
        <v>1806</v>
      </c>
      <c r="C1941" s="75" t="s">
        <v>1377</v>
      </c>
      <c r="D1941" s="74">
        <v>51.61</v>
      </c>
      <c r="E1941" s="78" t="s">
        <v>3046</v>
      </c>
      <c r="F1941" s="75" t="s">
        <v>17</v>
      </c>
      <c r="G1941" s="76">
        <v>3100</v>
      </c>
      <c r="H1941" s="84" t="s">
        <v>1790</v>
      </c>
      <c r="I1941" s="75" t="s">
        <v>1719</v>
      </c>
    </row>
    <row r="1942" spans="1:9" ht="12.6" customHeight="1" x14ac:dyDescent="0.25">
      <c r="A1942" s="71">
        <v>1875</v>
      </c>
      <c r="B1942" s="72" t="s">
        <v>1807</v>
      </c>
      <c r="C1942" s="75" t="s">
        <v>1289</v>
      </c>
      <c r="D1942" s="74">
        <v>51.62</v>
      </c>
      <c r="E1942" s="72" t="s">
        <v>901</v>
      </c>
      <c r="F1942" s="75" t="s">
        <v>17</v>
      </c>
      <c r="G1942" s="76">
        <v>560</v>
      </c>
      <c r="H1942" s="77">
        <v>331</v>
      </c>
      <c r="I1942" s="75" t="s">
        <v>1719</v>
      </c>
    </row>
    <row r="1943" spans="1:9" ht="12.6" customHeight="1" x14ac:dyDescent="0.25">
      <c r="A1943" s="71">
        <v>1876</v>
      </c>
      <c r="B1943" s="72" t="s">
        <v>1808</v>
      </c>
      <c r="C1943" s="75" t="s">
        <v>1414</v>
      </c>
      <c r="D1943" s="74">
        <v>51.63</v>
      </c>
      <c r="E1943" s="72" t="s">
        <v>902</v>
      </c>
      <c r="F1943" s="75" t="s">
        <v>17</v>
      </c>
      <c r="G1943" s="76">
        <v>70780</v>
      </c>
      <c r="H1943" s="77">
        <v>21000</v>
      </c>
      <c r="I1943" s="75" t="s">
        <v>1719</v>
      </c>
    </row>
    <row r="1944" spans="1:9" ht="12.6" customHeight="1" x14ac:dyDescent="0.25">
      <c r="A1944" s="71">
        <v>1877</v>
      </c>
      <c r="B1944" s="72" t="s">
        <v>1808</v>
      </c>
      <c r="C1944" s="75" t="s">
        <v>1380</v>
      </c>
      <c r="D1944" s="74">
        <v>51.64</v>
      </c>
      <c r="E1944" s="78" t="s">
        <v>3047</v>
      </c>
      <c r="F1944" s="75" t="s">
        <v>17</v>
      </c>
      <c r="G1944" s="76">
        <v>12500</v>
      </c>
      <c r="H1944" s="77">
        <v>3750</v>
      </c>
      <c r="I1944" s="75" t="s">
        <v>1719</v>
      </c>
    </row>
    <row r="1945" spans="1:9" ht="12.6" customHeight="1" x14ac:dyDescent="0.25">
      <c r="A1945" s="71">
        <v>1878</v>
      </c>
      <c r="B1945" s="72" t="s">
        <v>1808</v>
      </c>
      <c r="C1945" s="73"/>
      <c r="D1945" s="74">
        <v>51.65</v>
      </c>
      <c r="E1945" s="78" t="s">
        <v>3048</v>
      </c>
      <c r="F1945" s="75" t="s">
        <v>3</v>
      </c>
      <c r="G1945" s="76">
        <v>1575</v>
      </c>
      <c r="H1945" s="77">
        <v>470</v>
      </c>
      <c r="I1945" s="75" t="s">
        <v>1719</v>
      </c>
    </row>
    <row r="1946" spans="1:9" ht="12.6" customHeight="1" x14ac:dyDescent="0.25">
      <c r="A1946" s="71">
        <v>1879</v>
      </c>
      <c r="B1946" s="72" t="s">
        <v>1808</v>
      </c>
      <c r="C1946" s="79"/>
      <c r="D1946" s="74">
        <v>51.66</v>
      </c>
      <c r="E1946" s="78" t="s">
        <v>3049</v>
      </c>
      <c r="F1946" s="75" t="s">
        <v>3</v>
      </c>
      <c r="G1946" s="76">
        <v>20790</v>
      </c>
      <c r="H1946" s="77">
        <v>6237</v>
      </c>
      <c r="I1946" s="75" t="s">
        <v>1719</v>
      </c>
    </row>
    <row r="1947" spans="1:9" ht="12.6" customHeight="1" x14ac:dyDescent="0.25">
      <c r="A1947" s="71">
        <v>1880</v>
      </c>
      <c r="B1947" s="72" t="s">
        <v>1808</v>
      </c>
      <c r="C1947" s="75" t="s">
        <v>1138</v>
      </c>
      <c r="D1947" s="74">
        <v>51.67</v>
      </c>
      <c r="E1947" s="78" t="s">
        <v>3050</v>
      </c>
      <c r="F1947" s="75" t="s">
        <v>3</v>
      </c>
      <c r="G1947" s="76">
        <v>1633</v>
      </c>
      <c r="H1947" s="77">
        <v>490</v>
      </c>
      <c r="I1947" s="75" t="s">
        <v>1719</v>
      </c>
    </row>
    <row r="1948" spans="1:9" ht="12.6" customHeight="1" x14ac:dyDescent="0.25">
      <c r="A1948" s="71">
        <v>1881</v>
      </c>
      <c r="B1948" s="72" t="s">
        <v>1808</v>
      </c>
      <c r="C1948" s="79"/>
      <c r="D1948" s="74">
        <v>51.68</v>
      </c>
      <c r="E1948" s="72" t="s">
        <v>903</v>
      </c>
      <c r="F1948" s="75" t="s">
        <v>3</v>
      </c>
      <c r="G1948" s="76">
        <v>17418</v>
      </c>
      <c r="H1948" s="77">
        <v>5225</v>
      </c>
      <c r="I1948" s="75" t="s">
        <v>1719</v>
      </c>
    </row>
    <row r="1949" spans="1:9" ht="12.6" customHeight="1" x14ac:dyDescent="0.25">
      <c r="A1949" s="71">
        <v>1882</v>
      </c>
      <c r="B1949" s="72" t="s">
        <v>1808</v>
      </c>
      <c r="C1949" s="79"/>
      <c r="D1949" s="74">
        <v>51.69</v>
      </c>
      <c r="E1949" s="72" t="s">
        <v>904</v>
      </c>
      <c r="F1949" s="75" t="s">
        <v>3</v>
      </c>
      <c r="G1949" s="76">
        <v>22000</v>
      </c>
      <c r="H1949" s="77">
        <v>6600</v>
      </c>
      <c r="I1949" s="75" t="s">
        <v>1719</v>
      </c>
    </row>
    <row r="1950" spans="1:9" ht="12.6" customHeight="1" x14ac:dyDescent="0.25">
      <c r="A1950" s="71">
        <v>1883</v>
      </c>
      <c r="B1950" s="72" t="s">
        <v>1808</v>
      </c>
      <c r="C1950" s="79"/>
      <c r="D1950" s="74">
        <v>51.7</v>
      </c>
      <c r="E1950" s="72" t="s">
        <v>905</v>
      </c>
      <c r="F1950" s="75" t="s">
        <v>3</v>
      </c>
      <c r="G1950" s="76">
        <v>59</v>
      </c>
      <c r="H1950" s="77">
        <v>17</v>
      </c>
      <c r="I1950" s="75" t="s">
        <v>1719</v>
      </c>
    </row>
    <row r="1951" spans="1:9" ht="12.6" customHeight="1" x14ac:dyDescent="0.25">
      <c r="A1951" s="71">
        <v>1884</v>
      </c>
      <c r="B1951" s="72" t="s">
        <v>1808</v>
      </c>
      <c r="C1951" s="79"/>
      <c r="D1951" s="74">
        <v>51.71</v>
      </c>
      <c r="E1951" s="72" t="s">
        <v>906</v>
      </c>
      <c r="F1951" s="75" t="s">
        <v>3</v>
      </c>
      <c r="G1951" s="76">
        <v>293</v>
      </c>
      <c r="H1951" s="77">
        <v>87</v>
      </c>
      <c r="I1951" s="75" t="s">
        <v>1719</v>
      </c>
    </row>
    <row r="1952" spans="1:9" ht="12.6" customHeight="1" x14ac:dyDescent="0.25">
      <c r="A1952" s="71">
        <v>1885</v>
      </c>
      <c r="B1952" s="72" t="s">
        <v>1808</v>
      </c>
      <c r="C1952" s="79"/>
      <c r="D1952" s="74">
        <v>51.72</v>
      </c>
      <c r="E1952" s="72" t="s">
        <v>907</v>
      </c>
      <c r="F1952" s="75" t="s">
        <v>3</v>
      </c>
      <c r="G1952" s="76">
        <v>1500</v>
      </c>
      <c r="H1952" s="77">
        <v>450</v>
      </c>
      <c r="I1952" s="75" t="s">
        <v>1719</v>
      </c>
    </row>
    <row r="1953" spans="1:9" ht="12.6" customHeight="1" x14ac:dyDescent="0.25">
      <c r="A1953" s="71">
        <v>1886</v>
      </c>
      <c r="B1953" s="72" t="s">
        <v>1808</v>
      </c>
      <c r="C1953" s="79"/>
      <c r="D1953" s="74">
        <v>51.73</v>
      </c>
      <c r="E1953" s="72" t="s">
        <v>908</v>
      </c>
      <c r="F1953" s="75" t="s">
        <v>290</v>
      </c>
      <c r="G1953" s="76">
        <v>694</v>
      </c>
      <c r="H1953" s="77">
        <v>205</v>
      </c>
      <c r="I1953" s="75" t="s">
        <v>1719</v>
      </c>
    </row>
    <row r="1954" spans="1:9" ht="12.6" customHeight="1" x14ac:dyDescent="0.25">
      <c r="A1954" s="71">
        <v>1887</v>
      </c>
      <c r="B1954" s="72" t="s">
        <v>1808</v>
      </c>
      <c r="C1954" s="79"/>
      <c r="D1954" s="74">
        <v>51.74</v>
      </c>
      <c r="E1954" s="72" t="s">
        <v>909</v>
      </c>
      <c r="F1954" s="75" t="s">
        <v>3</v>
      </c>
      <c r="G1954" s="76">
        <v>19750</v>
      </c>
      <c r="H1954" s="77">
        <v>5925</v>
      </c>
      <c r="I1954" s="75" t="s">
        <v>1719</v>
      </c>
    </row>
    <row r="1955" spans="1:9" ht="12.6" customHeight="1" x14ac:dyDescent="0.25">
      <c r="A1955" s="71">
        <v>1888</v>
      </c>
      <c r="B1955" s="72" t="s">
        <v>1808</v>
      </c>
      <c r="C1955" s="73"/>
      <c r="D1955" s="74">
        <v>51.75</v>
      </c>
      <c r="E1955" s="78" t="s">
        <v>3051</v>
      </c>
      <c r="F1955" s="75" t="s">
        <v>3</v>
      </c>
      <c r="G1955" s="76">
        <v>7500</v>
      </c>
      <c r="H1955" s="77">
        <v>2250</v>
      </c>
      <c r="I1955" s="79" t="s">
        <v>2989</v>
      </c>
    </row>
    <row r="1956" spans="1:9" ht="12.6" customHeight="1" x14ac:dyDescent="0.25">
      <c r="A1956" s="71">
        <v>1889</v>
      </c>
      <c r="B1956" s="72" t="s">
        <v>1808</v>
      </c>
      <c r="C1956" s="79"/>
      <c r="D1956" s="74">
        <v>51.76</v>
      </c>
      <c r="E1956" s="72" t="s">
        <v>910</v>
      </c>
      <c r="F1956" s="75" t="s">
        <v>3</v>
      </c>
      <c r="G1956" s="76">
        <v>19780</v>
      </c>
      <c r="H1956" s="77">
        <v>5934</v>
      </c>
      <c r="I1956" s="75" t="s">
        <v>1719</v>
      </c>
    </row>
    <row r="1957" spans="1:9" ht="12.6" customHeight="1" x14ac:dyDescent="0.25">
      <c r="A1957" s="71">
        <v>1890</v>
      </c>
      <c r="B1957" s="72" t="s">
        <v>1808</v>
      </c>
      <c r="C1957" s="73"/>
      <c r="D1957" s="74">
        <v>51.77</v>
      </c>
      <c r="E1957" s="72" t="s">
        <v>911</v>
      </c>
      <c r="F1957" s="75" t="s">
        <v>3</v>
      </c>
      <c r="G1957" s="76">
        <v>73500</v>
      </c>
      <c r="H1957" s="77">
        <v>22050</v>
      </c>
      <c r="I1957" s="79" t="s">
        <v>2989</v>
      </c>
    </row>
    <row r="1958" spans="1:9" ht="12.6" customHeight="1" x14ac:dyDescent="0.25">
      <c r="A1958" s="71">
        <v>1891</v>
      </c>
      <c r="B1958" s="72" t="s">
        <v>1808</v>
      </c>
      <c r="C1958" s="73"/>
      <c r="D1958" s="74">
        <v>51.78</v>
      </c>
      <c r="E1958" s="78" t="s">
        <v>3052</v>
      </c>
      <c r="F1958" s="75" t="s">
        <v>3</v>
      </c>
      <c r="G1958" s="76">
        <v>23100</v>
      </c>
      <c r="H1958" s="77">
        <v>6930</v>
      </c>
      <c r="I1958" s="79" t="s">
        <v>2989</v>
      </c>
    </row>
    <row r="1959" spans="1:9" ht="12.6" customHeight="1" x14ac:dyDescent="0.25">
      <c r="A1959" s="71">
        <v>1892</v>
      </c>
      <c r="B1959" s="72" t="s">
        <v>1808</v>
      </c>
      <c r="C1959" s="73"/>
      <c r="D1959" s="74">
        <v>51.79</v>
      </c>
      <c r="E1959" s="78" t="s">
        <v>3053</v>
      </c>
      <c r="F1959" s="75" t="s">
        <v>3</v>
      </c>
      <c r="G1959" s="76">
        <v>3675</v>
      </c>
      <c r="H1959" s="77">
        <v>1100</v>
      </c>
      <c r="I1959" s="79" t="s">
        <v>2989</v>
      </c>
    </row>
    <row r="1960" spans="1:9" ht="12.6" customHeight="1" x14ac:dyDescent="0.25">
      <c r="A1960" s="71">
        <v>1893</v>
      </c>
      <c r="B1960" s="72" t="s">
        <v>1808</v>
      </c>
      <c r="C1960" s="73"/>
      <c r="D1960" s="74">
        <v>51.8</v>
      </c>
      <c r="E1960" s="72" t="s">
        <v>912</v>
      </c>
      <c r="F1960" s="75" t="s">
        <v>3</v>
      </c>
      <c r="G1960" s="76">
        <v>189</v>
      </c>
      <c r="H1960" s="77">
        <v>56</v>
      </c>
      <c r="I1960" s="75" t="s">
        <v>1719</v>
      </c>
    </row>
    <row r="1961" spans="1:9" ht="12.6" customHeight="1" x14ac:dyDescent="0.25">
      <c r="A1961" s="71">
        <v>1894</v>
      </c>
      <c r="B1961" s="72" t="s">
        <v>1808</v>
      </c>
      <c r="C1961" s="73"/>
      <c r="D1961" s="74">
        <v>51.81</v>
      </c>
      <c r="E1961" s="78" t="s">
        <v>3054</v>
      </c>
      <c r="F1961" s="75" t="s">
        <v>311</v>
      </c>
      <c r="G1961" s="76">
        <v>160</v>
      </c>
      <c r="H1961" s="77">
        <v>48</v>
      </c>
      <c r="I1961" s="75" t="s">
        <v>1719</v>
      </c>
    </row>
    <row r="1962" spans="1:9" ht="12.6" customHeight="1" x14ac:dyDescent="0.25">
      <c r="A1962" s="71">
        <v>1895</v>
      </c>
      <c r="B1962" s="72" t="s">
        <v>1808</v>
      </c>
      <c r="C1962" s="73"/>
      <c r="D1962" s="74">
        <v>51.82</v>
      </c>
      <c r="E1962" s="78" t="s">
        <v>3055</v>
      </c>
      <c r="F1962" s="75" t="s">
        <v>3</v>
      </c>
      <c r="G1962" s="76">
        <v>8950</v>
      </c>
      <c r="H1962" s="77">
        <v>2685</v>
      </c>
      <c r="I1962" s="79" t="s">
        <v>2989</v>
      </c>
    </row>
    <row r="1963" spans="1:9" ht="12.6" customHeight="1" x14ac:dyDescent="0.25">
      <c r="A1963" s="71">
        <v>1896</v>
      </c>
      <c r="B1963" s="72" t="s">
        <v>1808</v>
      </c>
      <c r="C1963" s="79"/>
      <c r="D1963" s="74">
        <v>51.83</v>
      </c>
      <c r="E1963" s="72" t="s">
        <v>913</v>
      </c>
      <c r="F1963" s="75" t="s">
        <v>3</v>
      </c>
      <c r="G1963" s="76">
        <v>23100</v>
      </c>
      <c r="H1963" s="77">
        <v>6930</v>
      </c>
      <c r="I1963" s="75" t="s">
        <v>1719</v>
      </c>
    </row>
    <row r="1964" spans="1:9" ht="12.6" customHeight="1" x14ac:dyDescent="0.25">
      <c r="A1964" s="71">
        <v>1897</v>
      </c>
      <c r="B1964" s="72" t="s">
        <v>1808</v>
      </c>
      <c r="C1964" s="79"/>
      <c r="D1964" s="74">
        <v>51.84</v>
      </c>
      <c r="E1964" s="72" t="s">
        <v>914</v>
      </c>
      <c r="F1964" s="75" t="s">
        <v>3</v>
      </c>
      <c r="G1964" s="76">
        <v>5969</v>
      </c>
      <c r="H1964" s="77">
        <v>1791</v>
      </c>
      <c r="I1964" s="75" t="s">
        <v>1719</v>
      </c>
    </row>
    <row r="1965" spans="1:9" ht="12.6" customHeight="1" x14ac:dyDescent="0.25">
      <c r="A1965" s="71">
        <v>1898</v>
      </c>
      <c r="B1965" s="72" t="s">
        <v>1808</v>
      </c>
      <c r="C1965" s="79"/>
      <c r="D1965" s="74">
        <v>51.85</v>
      </c>
      <c r="E1965" s="72" t="s">
        <v>915</v>
      </c>
      <c r="F1965" s="75" t="s">
        <v>17</v>
      </c>
      <c r="G1965" s="76">
        <v>1550</v>
      </c>
      <c r="H1965" s="77">
        <v>465</v>
      </c>
      <c r="I1965" s="75" t="s">
        <v>1719</v>
      </c>
    </row>
    <row r="1966" spans="1:9" ht="12.6" customHeight="1" x14ac:dyDescent="0.25">
      <c r="A1966" s="71">
        <v>1899</v>
      </c>
      <c r="B1966" s="72" t="s">
        <v>1808</v>
      </c>
      <c r="C1966" s="79"/>
      <c r="D1966" s="74">
        <v>51.86</v>
      </c>
      <c r="E1966" s="72" t="s">
        <v>916</v>
      </c>
      <c r="F1966" s="75" t="s">
        <v>17</v>
      </c>
      <c r="G1966" s="76">
        <v>2200</v>
      </c>
      <c r="H1966" s="77">
        <v>660</v>
      </c>
      <c r="I1966" s="75" t="s">
        <v>1719</v>
      </c>
    </row>
    <row r="1967" spans="1:9" ht="12.6" customHeight="1" x14ac:dyDescent="0.25">
      <c r="A1967" s="71">
        <v>1900</v>
      </c>
      <c r="B1967" s="72" t="s">
        <v>1808</v>
      </c>
      <c r="C1967" s="79"/>
      <c r="D1967" s="74">
        <v>51.87</v>
      </c>
      <c r="E1967" s="72" t="s">
        <v>917</v>
      </c>
      <c r="F1967" s="75" t="s">
        <v>3</v>
      </c>
      <c r="G1967" s="76">
        <v>1633</v>
      </c>
      <c r="H1967" s="77">
        <v>490</v>
      </c>
      <c r="I1967" s="75" t="s">
        <v>1719</v>
      </c>
    </row>
    <row r="1968" spans="1:9" ht="12.6" customHeight="1" x14ac:dyDescent="0.25">
      <c r="A1968" s="71">
        <v>1901</v>
      </c>
      <c r="B1968" s="72" t="s">
        <v>1808</v>
      </c>
      <c r="C1968" s="75" t="s">
        <v>1296</v>
      </c>
      <c r="D1968" s="74">
        <v>51.88</v>
      </c>
      <c r="E1968" s="78" t="s">
        <v>3056</v>
      </c>
      <c r="F1968" s="75" t="s">
        <v>3</v>
      </c>
      <c r="G1968" s="76">
        <v>3545</v>
      </c>
      <c r="H1968" s="77">
        <v>1064</v>
      </c>
      <c r="I1968" s="75" t="s">
        <v>1719</v>
      </c>
    </row>
    <row r="1969" spans="1:9" ht="12.6" customHeight="1" x14ac:dyDescent="0.25">
      <c r="A1969" s="71">
        <v>1902</v>
      </c>
      <c r="B1969" s="72" t="s">
        <v>1808</v>
      </c>
      <c r="C1969" s="79"/>
      <c r="D1969" s="74">
        <v>51.89</v>
      </c>
      <c r="E1969" s="78" t="s">
        <v>3057</v>
      </c>
      <c r="F1969" s="75" t="s">
        <v>3</v>
      </c>
      <c r="G1969" s="76">
        <v>19500</v>
      </c>
      <c r="H1969" s="77">
        <v>5850</v>
      </c>
      <c r="I1969" s="75" t="s">
        <v>1719</v>
      </c>
    </row>
    <row r="1970" spans="1:9" ht="12.6" customHeight="1" x14ac:dyDescent="0.25">
      <c r="A1970" s="71">
        <v>1903</v>
      </c>
      <c r="B1970" s="72" t="s">
        <v>1808</v>
      </c>
      <c r="C1970" s="79"/>
      <c r="D1970" s="74">
        <v>51.9</v>
      </c>
      <c r="E1970" s="72" t="s">
        <v>918</v>
      </c>
      <c r="F1970" s="75" t="s">
        <v>3</v>
      </c>
      <c r="G1970" s="76">
        <v>85640</v>
      </c>
      <c r="H1970" s="77">
        <v>25692</v>
      </c>
      <c r="I1970" s="75" t="s">
        <v>1719</v>
      </c>
    </row>
    <row r="1971" spans="1:9" ht="12.6" customHeight="1" x14ac:dyDescent="0.25">
      <c r="A1971" s="71">
        <v>1904</v>
      </c>
      <c r="B1971" s="72" t="s">
        <v>1770</v>
      </c>
      <c r="C1971" s="75" t="s">
        <v>1380</v>
      </c>
      <c r="D1971" s="74">
        <v>51.91</v>
      </c>
      <c r="E1971" s="78" t="s">
        <v>3058</v>
      </c>
      <c r="F1971" s="75" t="s">
        <v>17</v>
      </c>
      <c r="G1971" s="76">
        <v>6368</v>
      </c>
      <c r="H1971" s="77">
        <v>263</v>
      </c>
      <c r="I1971" s="75" t="s">
        <v>1719</v>
      </c>
    </row>
    <row r="1972" spans="1:9" ht="12.6" customHeight="1" x14ac:dyDescent="0.25">
      <c r="A1972" s="71">
        <v>1905</v>
      </c>
      <c r="B1972" s="72" t="s">
        <v>1770</v>
      </c>
      <c r="C1972" s="75" t="s">
        <v>1380</v>
      </c>
      <c r="D1972" s="74">
        <v>51.92</v>
      </c>
      <c r="E1972" s="78" t="s">
        <v>3059</v>
      </c>
      <c r="F1972" s="75" t="s">
        <v>17</v>
      </c>
      <c r="G1972" s="76">
        <v>6080</v>
      </c>
      <c r="H1972" s="77">
        <v>263</v>
      </c>
      <c r="I1972" s="75" t="s">
        <v>1719</v>
      </c>
    </row>
    <row r="1973" spans="1:9" ht="12.6" customHeight="1" x14ac:dyDescent="0.25">
      <c r="A1973" s="71">
        <v>1906</v>
      </c>
      <c r="B1973" s="72" t="s">
        <v>1770</v>
      </c>
      <c r="C1973" s="75" t="s">
        <v>1380</v>
      </c>
      <c r="D1973" s="74">
        <v>51.93</v>
      </c>
      <c r="E1973" s="78" t="s">
        <v>3059</v>
      </c>
      <c r="F1973" s="75" t="s">
        <v>17</v>
      </c>
      <c r="G1973" s="76">
        <v>5790</v>
      </c>
      <c r="H1973" s="77">
        <v>263</v>
      </c>
      <c r="I1973" s="75" t="s">
        <v>1719</v>
      </c>
    </row>
    <row r="1974" spans="1:9" ht="12.6" customHeight="1" x14ac:dyDescent="0.25">
      <c r="A1974" s="71">
        <v>1907</v>
      </c>
      <c r="B1974" s="72" t="s">
        <v>1770</v>
      </c>
      <c r="C1974" s="75" t="s">
        <v>1380</v>
      </c>
      <c r="D1974" s="74">
        <v>51.94</v>
      </c>
      <c r="E1974" s="78" t="s">
        <v>3060</v>
      </c>
      <c r="F1974" s="75" t="s">
        <v>17</v>
      </c>
      <c r="G1974" s="76">
        <v>5509</v>
      </c>
      <c r="H1974" s="77">
        <v>263</v>
      </c>
      <c r="I1974" s="75" t="s">
        <v>1719</v>
      </c>
    </row>
    <row r="1975" spans="1:9" ht="12.6" customHeight="1" x14ac:dyDescent="0.25">
      <c r="A1975" s="71">
        <v>1908</v>
      </c>
      <c r="B1975" s="72" t="s">
        <v>1770</v>
      </c>
      <c r="C1975" s="75" t="s">
        <v>1380</v>
      </c>
      <c r="D1975" s="74">
        <v>51.95</v>
      </c>
      <c r="E1975" s="78" t="s">
        <v>3061</v>
      </c>
      <c r="F1975" s="75" t="s">
        <v>17</v>
      </c>
      <c r="G1975" s="76">
        <v>5211</v>
      </c>
      <c r="H1975" s="77">
        <v>263</v>
      </c>
      <c r="I1975" s="75" t="s">
        <v>1719</v>
      </c>
    </row>
    <row r="1976" spans="1:9" ht="12.6" customHeight="1" x14ac:dyDescent="0.25">
      <c r="A1976" s="71">
        <v>1909</v>
      </c>
      <c r="B1976" s="72" t="s">
        <v>1770</v>
      </c>
      <c r="C1976" s="75" t="s">
        <v>1380</v>
      </c>
      <c r="D1976" s="74">
        <v>51.96</v>
      </c>
      <c r="E1976" s="78" t="s">
        <v>3062</v>
      </c>
      <c r="F1976" s="75" t="s">
        <v>17</v>
      </c>
      <c r="G1976" s="76">
        <v>7236</v>
      </c>
      <c r="H1976" s="77">
        <v>263</v>
      </c>
      <c r="I1976" s="75" t="s">
        <v>1719</v>
      </c>
    </row>
    <row r="1977" spans="1:9" ht="12.6" customHeight="1" x14ac:dyDescent="0.25">
      <c r="A1977" s="71">
        <v>1910</v>
      </c>
      <c r="B1977" s="72" t="s">
        <v>1770</v>
      </c>
      <c r="C1977" s="75" t="s">
        <v>1380</v>
      </c>
      <c r="D1977" s="74">
        <v>51.97</v>
      </c>
      <c r="E1977" s="78" t="s">
        <v>3063</v>
      </c>
      <c r="F1977" s="75" t="s">
        <v>17</v>
      </c>
      <c r="G1977" s="76">
        <v>8686</v>
      </c>
      <c r="H1977" s="77">
        <v>263</v>
      </c>
      <c r="I1977" s="75" t="s">
        <v>1719</v>
      </c>
    </row>
    <row r="1978" spans="1:9" ht="12.6" customHeight="1" x14ac:dyDescent="0.25">
      <c r="A1978" s="71">
        <v>1911</v>
      </c>
      <c r="B1978" s="72" t="s">
        <v>1770</v>
      </c>
      <c r="C1978" s="75" t="s">
        <v>1380</v>
      </c>
      <c r="D1978" s="74">
        <v>51.98</v>
      </c>
      <c r="E1978" s="78" t="s">
        <v>3064</v>
      </c>
      <c r="F1978" s="75" t="s">
        <v>17</v>
      </c>
      <c r="G1978" s="76">
        <v>5471</v>
      </c>
      <c r="H1978" s="77">
        <v>385</v>
      </c>
      <c r="I1978" s="75" t="s">
        <v>1719</v>
      </c>
    </row>
    <row r="1979" spans="1:9" ht="12.6" customHeight="1" x14ac:dyDescent="0.25">
      <c r="A1979" s="71">
        <v>1912</v>
      </c>
      <c r="B1979" s="72" t="s">
        <v>1770</v>
      </c>
      <c r="C1979" s="75" t="s">
        <v>1380</v>
      </c>
      <c r="D1979" s="74">
        <v>51.99</v>
      </c>
      <c r="E1979" s="78" t="s">
        <v>3065</v>
      </c>
      <c r="F1979" s="75" t="s">
        <v>17</v>
      </c>
      <c r="G1979" s="76">
        <v>6383</v>
      </c>
      <c r="H1979" s="77">
        <v>385</v>
      </c>
      <c r="I1979" s="75" t="s">
        <v>1719</v>
      </c>
    </row>
    <row r="1980" spans="1:9" ht="12.6" customHeight="1" x14ac:dyDescent="0.25">
      <c r="A1980" s="71">
        <v>1913</v>
      </c>
      <c r="B1980" s="72" t="s">
        <v>1809</v>
      </c>
      <c r="C1980" s="79"/>
      <c r="D1980" s="95">
        <v>51.1</v>
      </c>
      <c r="E1980" s="72" t="s">
        <v>919</v>
      </c>
      <c r="F1980" s="75" t="s">
        <v>17</v>
      </c>
      <c r="G1980" s="76">
        <v>3870</v>
      </c>
      <c r="H1980" s="77">
        <v>1150</v>
      </c>
      <c r="I1980" s="75" t="s">
        <v>1719</v>
      </c>
    </row>
    <row r="1981" spans="1:9" ht="12.6" customHeight="1" x14ac:dyDescent="0.25">
      <c r="A1981" s="71">
        <v>1914</v>
      </c>
      <c r="B1981" s="72" t="s">
        <v>1762</v>
      </c>
      <c r="C1981" s="75" t="s">
        <v>1289</v>
      </c>
      <c r="D1981" s="95">
        <v>51.100999999999999</v>
      </c>
      <c r="E1981" s="78" t="s">
        <v>3066</v>
      </c>
      <c r="F1981" s="75" t="s">
        <v>135</v>
      </c>
      <c r="G1981" s="76">
        <v>527</v>
      </c>
      <c r="H1981" s="77">
        <v>185</v>
      </c>
      <c r="I1981" s="75" t="s">
        <v>1580</v>
      </c>
    </row>
    <row r="1982" spans="1:9" ht="12.6" customHeight="1" x14ac:dyDescent="0.25">
      <c r="A1982" s="71">
        <v>1915</v>
      </c>
      <c r="B1982" s="72" t="s">
        <v>1762</v>
      </c>
      <c r="C1982" s="75" t="s">
        <v>1289</v>
      </c>
      <c r="D1982" s="95">
        <v>51.101999999999997</v>
      </c>
      <c r="E1982" s="78" t="s">
        <v>3067</v>
      </c>
      <c r="F1982" s="75" t="s">
        <v>135</v>
      </c>
      <c r="G1982" s="76">
        <v>445</v>
      </c>
      <c r="H1982" s="77">
        <v>170</v>
      </c>
      <c r="I1982" s="75" t="s">
        <v>1580</v>
      </c>
    </row>
    <row r="1983" spans="1:9" ht="12.6" customHeight="1" x14ac:dyDescent="0.25">
      <c r="A1983" s="71">
        <v>1916</v>
      </c>
      <c r="B1983" s="72" t="s">
        <v>1762</v>
      </c>
      <c r="C1983" s="75" t="s">
        <v>1289</v>
      </c>
      <c r="D1983" s="95">
        <v>51.103000000000002</v>
      </c>
      <c r="E1983" s="78" t="s">
        <v>3068</v>
      </c>
      <c r="F1983" s="75" t="s">
        <v>135</v>
      </c>
      <c r="G1983" s="76">
        <v>458</v>
      </c>
      <c r="H1983" s="77">
        <v>170</v>
      </c>
      <c r="I1983" s="75" t="s">
        <v>1580</v>
      </c>
    </row>
    <row r="1984" spans="1:9" ht="12.6" customHeight="1" x14ac:dyDescent="0.25">
      <c r="A1984" s="71">
        <v>1917</v>
      </c>
      <c r="B1984" s="72" t="s">
        <v>1762</v>
      </c>
      <c r="C1984" s="75" t="s">
        <v>1289</v>
      </c>
      <c r="D1984" s="95">
        <v>51.103999999999999</v>
      </c>
      <c r="E1984" s="78" t="s">
        <v>3069</v>
      </c>
      <c r="F1984" s="75" t="s">
        <v>135</v>
      </c>
      <c r="G1984" s="76">
        <v>472</v>
      </c>
      <c r="H1984" s="77">
        <v>170</v>
      </c>
      <c r="I1984" s="75" t="s">
        <v>1580</v>
      </c>
    </row>
    <row r="1985" spans="1:9" ht="12.6" customHeight="1" x14ac:dyDescent="0.25">
      <c r="A1985" s="71">
        <v>1918</v>
      </c>
      <c r="B1985" s="72" t="s">
        <v>1762</v>
      </c>
      <c r="C1985" s="75" t="s">
        <v>1289</v>
      </c>
      <c r="D1985" s="95">
        <v>51.104999999999997</v>
      </c>
      <c r="E1985" s="78" t="s">
        <v>3070</v>
      </c>
      <c r="F1985" s="75" t="s">
        <v>135</v>
      </c>
      <c r="G1985" s="76">
        <v>472</v>
      </c>
      <c r="H1985" s="77">
        <v>170</v>
      </c>
      <c r="I1985" s="75" t="s">
        <v>1580</v>
      </c>
    </row>
    <row r="1986" spans="1:9" ht="12.6" customHeight="1" x14ac:dyDescent="0.25">
      <c r="A1986" s="71">
        <v>1919</v>
      </c>
      <c r="B1986" s="72" t="s">
        <v>1762</v>
      </c>
      <c r="C1986" s="75" t="s">
        <v>1289</v>
      </c>
      <c r="D1986" s="95">
        <v>51.106000000000002</v>
      </c>
      <c r="E1986" s="78" t="s">
        <v>3071</v>
      </c>
      <c r="F1986" s="75" t="s">
        <v>135</v>
      </c>
      <c r="G1986" s="76">
        <v>230</v>
      </c>
      <c r="H1986" s="77">
        <v>85</v>
      </c>
      <c r="I1986" s="75" t="s">
        <v>1580</v>
      </c>
    </row>
    <row r="1987" spans="1:9" ht="12.6" customHeight="1" x14ac:dyDescent="0.25">
      <c r="A1987" s="71">
        <v>1920</v>
      </c>
      <c r="B1987" s="72" t="s">
        <v>1762</v>
      </c>
      <c r="C1987" s="75" t="s">
        <v>1289</v>
      </c>
      <c r="D1987" s="95">
        <v>51.106999999999999</v>
      </c>
      <c r="E1987" s="78" t="s">
        <v>3072</v>
      </c>
      <c r="F1987" s="75" t="s">
        <v>135</v>
      </c>
      <c r="G1987" s="76">
        <v>244</v>
      </c>
      <c r="H1987" s="77">
        <v>85</v>
      </c>
      <c r="I1987" s="75" t="s">
        <v>1580</v>
      </c>
    </row>
    <row r="1988" spans="1:9" ht="12.6" customHeight="1" x14ac:dyDescent="0.25">
      <c r="A1988" s="71">
        <v>1921</v>
      </c>
      <c r="B1988" s="72" t="s">
        <v>1762</v>
      </c>
      <c r="C1988" s="75" t="s">
        <v>1289</v>
      </c>
      <c r="D1988" s="95">
        <v>51.107999999999997</v>
      </c>
      <c r="E1988" s="78" t="s">
        <v>3073</v>
      </c>
      <c r="F1988" s="75" t="s">
        <v>135</v>
      </c>
      <c r="G1988" s="76">
        <v>254</v>
      </c>
      <c r="H1988" s="77">
        <v>82</v>
      </c>
      <c r="I1988" s="75" t="s">
        <v>1580</v>
      </c>
    </row>
    <row r="1989" spans="1:9" ht="12.6" customHeight="1" x14ac:dyDescent="0.25">
      <c r="A1989" s="71">
        <v>1922</v>
      </c>
      <c r="B1989" s="72" t="s">
        <v>1762</v>
      </c>
      <c r="C1989" s="75" t="s">
        <v>1289</v>
      </c>
      <c r="D1989" s="95">
        <v>51.109000000000002</v>
      </c>
      <c r="E1989" s="78" t="s">
        <v>3074</v>
      </c>
      <c r="F1989" s="75" t="s">
        <v>135</v>
      </c>
      <c r="G1989" s="76">
        <v>193</v>
      </c>
      <c r="H1989" s="77">
        <v>57</v>
      </c>
      <c r="I1989" s="75" t="s">
        <v>1580</v>
      </c>
    </row>
    <row r="1990" spans="1:9" ht="12.6" customHeight="1" x14ac:dyDescent="0.25">
      <c r="A1990" s="71">
        <v>1923</v>
      </c>
      <c r="B1990" s="72" t="s">
        <v>1810</v>
      </c>
      <c r="C1990" s="75" t="s">
        <v>1248</v>
      </c>
      <c r="D1990" s="95">
        <v>51.11</v>
      </c>
      <c r="E1990" s="78" t="s">
        <v>3075</v>
      </c>
      <c r="F1990" s="75" t="s">
        <v>227</v>
      </c>
      <c r="G1990" s="76">
        <v>6951</v>
      </c>
      <c r="H1990" s="77">
        <v>1260</v>
      </c>
      <c r="I1990" s="75" t="s">
        <v>1580</v>
      </c>
    </row>
    <row r="1991" spans="1:9" ht="12.6" customHeight="1" x14ac:dyDescent="0.25">
      <c r="A1991" s="71">
        <v>1924</v>
      </c>
      <c r="B1991" s="72" t="s">
        <v>1771</v>
      </c>
      <c r="C1991" s="75" t="s">
        <v>1201</v>
      </c>
      <c r="D1991" s="95">
        <v>51.110999999999997</v>
      </c>
      <c r="E1991" s="78" t="s">
        <v>3076</v>
      </c>
      <c r="F1991" s="75" t="s">
        <v>16</v>
      </c>
      <c r="G1991" s="76">
        <v>3250</v>
      </c>
      <c r="H1991" s="77">
        <v>1399</v>
      </c>
      <c r="I1991" s="75" t="s">
        <v>1119</v>
      </c>
    </row>
    <row r="1992" spans="1:9" ht="12.6" customHeight="1" x14ac:dyDescent="0.25">
      <c r="A1992" s="81"/>
      <c r="B1992" s="72" t="s">
        <v>1803</v>
      </c>
      <c r="C1992" s="75" t="s">
        <v>1201</v>
      </c>
      <c r="D1992" s="95">
        <v>51.112000000000002</v>
      </c>
      <c r="E1992" s="78" t="s">
        <v>3077</v>
      </c>
      <c r="F1992" s="79"/>
      <c r="G1992" s="86"/>
      <c r="H1992" s="87"/>
      <c r="I1992" s="79"/>
    </row>
    <row r="1993" spans="1:9" ht="12.6" customHeight="1" x14ac:dyDescent="0.25">
      <c r="A1993" s="71">
        <v>1925</v>
      </c>
      <c r="B1993" s="78"/>
      <c r="C1993" s="79"/>
      <c r="D1993" s="85" t="s">
        <v>112</v>
      </c>
      <c r="E1993" s="78" t="s">
        <v>3078</v>
      </c>
      <c r="F1993" s="75" t="s">
        <v>3</v>
      </c>
      <c r="G1993" s="76">
        <v>40565</v>
      </c>
      <c r="H1993" s="77">
        <v>4000</v>
      </c>
      <c r="I1993" s="75" t="s">
        <v>1119</v>
      </c>
    </row>
    <row r="1994" spans="1:9" ht="12.6" customHeight="1" x14ac:dyDescent="0.25">
      <c r="A1994" s="71">
        <v>1926</v>
      </c>
      <c r="B1994" s="78"/>
      <c r="C1994" s="79"/>
      <c r="D1994" s="85" t="s">
        <v>113</v>
      </c>
      <c r="E1994" s="78" t="s">
        <v>3079</v>
      </c>
      <c r="F1994" s="75" t="s">
        <v>3</v>
      </c>
      <c r="G1994" s="76">
        <v>68345</v>
      </c>
      <c r="H1994" s="77">
        <v>6800</v>
      </c>
      <c r="I1994" s="75" t="s">
        <v>1119</v>
      </c>
    </row>
    <row r="1995" spans="1:9" ht="12.6" customHeight="1" x14ac:dyDescent="0.25">
      <c r="A1995" s="71">
        <v>1927</v>
      </c>
      <c r="B1995" s="78"/>
      <c r="C1995" s="79"/>
      <c r="D1995" s="85" t="s">
        <v>114</v>
      </c>
      <c r="E1995" s="78" t="s">
        <v>3080</v>
      </c>
      <c r="F1995" s="75" t="s">
        <v>3</v>
      </c>
      <c r="G1995" s="76">
        <v>93175</v>
      </c>
      <c r="H1995" s="77">
        <v>9300</v>
      </c>
      <c r="I1995" s="75" t="s">
        <v>1119</v>
      </c>
    </row>
    <row r="1996" spans="1:9" ht="12.6" customHeight="1" x14ac:dyDescent="0.25">
      <c r="A1996" s="71">
        <v>1928</v>
      </c>
      <c r="B1996" s="78"/>
      <c r="C1996" s="79"/>
      <c r="D1996" s="85" t="s">
        <v>124</v>
      </c>
      <c r="E1996" s="78" t="s">
        <v>3081</v>
      </c>
      <c r="F1996" s="75" t="s">
        <v>3</v>
      </c>
      <c r="G1996" s="76">
        <v>123978</v>
      </c>
      <c r="H1996" s="77">
        <v>12000</v>
      </c>
      <c r="I1996" s="75" t="s">
        <v>1119</v>
      </c>
    </row>
    <row r="1997" spans="1:9" ht="12.6" customHeight="1" x14ac:dyDescent="0.25">
      <c r="A1997" s="71">
        <v>1929</v>
      </c>
      <c r="B1997" s="78"/>
      <c r="C1997" s="79"/>
      <c r="D1997" s="85" t="s">
        <v>126</v>
      </c>
      <c r="E1997" s="78" t="s">
        <v>3082</v>
      </c>
      <c r="F1997" s="75" t="s">
        <v>3</v>
      </c>
      <c r="G1997" s="76">
        <v>163261</v>
      </c>
      <c r="H1997" s="77">
        <v>16000</v>
      </c>
      <c r="I1997" s="75" t="s">
        <v>1119</v>
      </c>
    </row>
    <row r="1998" spans="1:9" ht="12.6" customHeight="1" x14ac:dyDescent="0.25">
      <c r="A1998" s="71">
        <v>1930</v>
      </c>
      <c r="B1998" s="78"/>
      <c r="C1998" s="79"/>
      <c r="D1998" s="85" t="s">
        <v>128</v>
      </c>
      <c r="E1998" s="78" t="s">
        <v>3083</v>
      </c>
      <c r="F1998" s="75" t="s">
        <v>3</v>
      </c>
      <c r="G1998" s="76">
        <v>236232</v>
      </c>
      <c r="H1998" s="77">
        <v>23000</v>
      </c>
      <c r="I1998" s="75" t="s">
        <v>1119</v>
      </c>
    </row>
    <row r="1999" spans="1:9" ht="12.6" customHeight="1" x14ac:dyDescent="0.25">
      <c r="A1999" s="71">
        <v>1931</v>
      </c>
      <c r="B1999" s="78"/>
      <c r="C1999" s="79"/>
      <c r="D1999" s="85" t="s">
        <v>130</v>
      </c>
      <c r="E1999" s="78" t="s">
        <v>3084</v>
      </c>
      <c r="F1999" s="75" t="s">
        <v>3</v>
      </c>
      <c r="G1999" s="76">
        <v>290862</v>
      </c>
      <c r="H1999" s="77">
        <v>29000</v>
      </c>
      <c r="I1999" s="75" t="s">
        <v>1119</v>
      </c>
    </row>
    <row r="2000" spans="1:9" ht="12.6" customHeight="1" x14ac:dyDescent="0.25">
      <c r="A2000" s="71">
        <v>1932</v>
      </c>
      <c r="B2000" s="78"/>
      <c r="C2000" s="79"/>
      <c r="D2000" s="85" t="s">
        <v>156</v>
      </c>
      <c r="E2000" s="78" t="s">
        <v>3085</v>
      </c>
      <c r="F2000" s="75" t="s">
        <v>3</v>
      </c>
      <c r="G2000" s="76">
        <v>466876</v>
      </c>
      <c r="H2000" s="77">
        <v>46000</v>
      </c>
      <c r="I2000" s="75" t="s">
        <v>1119</v>
      </c>
    </row>
    <row r="2001" spans="1:9" ht="12.6" customHeight="1" x14ac:dyDescent="0.25">
      <c r="A2001" s="71">
        <v>1933</v>
      </c>
      <c r="B2001" s="78"/>
      <c r="C2001" s="79"/>
      <c r="D2001" s="85" t="s">
        <v>920</v>
      </c>
      <c r="E2001" s="78" t="s">
        <v>3086</v>
      </c>
      <c r="F2001" s="75" t="s">
        <v>3</v>
      </c>
      <c r="G2001" s="76">
        <v>549936</v>
      </c>
      <c r="H2001" s="77">
        <v>54000</v>
      </c>
      <c r="I2001" s="75" t="s">
        <v>1119</v>
      </c>
    </row>
    <row r="2002" spans="1:9" ht="12.6" customHeight="1" x14ac:dyDescent="0.25">
      <c r="A2002" s="71">
        <v>1934</v>
      </c>
      <c r="B2002" s="78"/>
      <c r="C2002" s="79"/>
      <c r="D2002" s="85" t="s">
        <v>921</v>
      </c>
      <c r="E2002" s="78" t="s">
        <v>3087</v>
      </c>
      <c r="F2002" s="75" t="s">
        <v>3</v>
      </c>
      <c r="G2002" s="76">
        <v>689174</v>
      </c>
      <c r="H2002" s="77">
        <v>68000</v>
      </c>
      <c r="I2002" s="75" t="s">
        <v>1119</v>
      </c>
    </row>
    <row r="2003" spans="1:9" ht="12.6" customHeight="1" x14ac:dyDescent="0.25">
      <c r="A2003" s="71">
        <v>1935</v>
      </c>
      <c r="B2003" s="78"/>
      <c r="C2003" s="79"/>
      <c r="D2003" s="85" t="s">
        <v>922</v>
      </c>
      <c r="E2003" s="78" t="s">
        <v>3088</v>
      </c>
      <c r="F2003" s="75" t="s">
        <v>3</v>
      </c>
      <c r="G2003" s="76">
        <v>800153</v>
      </c>
      <c r="H2003" s="77">
        <v>80000</v>
      </c>
      <c r="I2003" s="75" t="s">
        <v>1119</v>
      </c>
    </row>
    <row r="2004" spans="1:9" ht="12.6" customHeight="1" x14ac:dyDescent="0.25">
      <c r="A2004" s="71">
        <v>1936</v>
      </c>
      <c r="B2004" s="78"/>
      <c r="C2004" s="79"/>
      <c r="D2004" s="85" t="s">
        <v>923</v>
      </c>
      <c r="E2004" s="72" t="s">
        <v>924</v>
      </c>
      <c r="F2004" s="75" t="s">
        <v>3</v>
      </c>
      <c r="G2004" s="76">
        <v>1081250</v>
      </c>
      <c r="H2004" s="77">
        <v>100000</v>
      </c>
      <c r="I2004" s="75" t="s">
        <v>1119</v>
      </c>
    </row>
    <row r="2005" spans="1:9" ht="12.6" customHeight="1" x14ac:dyDescent="0.25">
      <c r="A2005" s="71">
        <v>1937</v>
      </c>
      <c r="B2005" s="72" t="s">
        <v>1811</v>
      </c>
      <c r="C2005" s="75" t="s">
        <v>1272</v>
      </c>
      <c r="D2005" s="95">
        <v>51.113</v>
      </c>
      <c r="E2005" s="72" t="s">
        <v>925</v>
      </c>
      <c r="F2005" s="75" t="s">
        <v>17</v>
      </c>
      <c r="G2005" s="76">
        <v>829</v>
      </c>
      <c r="H2005" s="77">
        <v>238</v>
      </c>
      <c r="I2005" s="75" t="s">
        <v>1119</v>
      </c>
    </row>
    <row r="2006" spans="1:9" ht="12.6" customHeight="1" x14ac:dyDescent="0.25">
      <c r="A2006" s="71">
        <v>1938</v>
      </c>
      <c r="B2006" s="72" t="s">
        <v>1811</v>
      </c>
      <c r="C2006" s="75" t="s">
        <v>1272</v>
      </c>
      <c r="D2006" s="95">
        <v>51.113999999999997</v>
      </c>
      <c r="E2006" s="72" t="s">
        <v>926</v>
      </c>
      <c r="F2006" s="75" t="s">
        <v>17</v>
      </c>
      <c r="G2006" s="76">
        <v>668</v>
      </c>
      <c r="H2006" s="77">
        <v>150</v>
      </c>
      <c r="I2006" s="75" t="s">
        <v>1119</v>
      </c>
    </row>
    <row r="2007" spans="1:9" ht="12.6" customHeight="1" x14ac:dyDescent="0.25">
      <c r="A2007" s="71">
        <v>1939</v>
      </c>
      <c r="B2007" s="72" t="s">
        <v>1811</v>
      </c>
      <c r="C2007" s="75" t="s">
        <v>1272</v>
      </c>
      <c r="D2007" s="95">
        <v>51.115000000000002</v>
      </c>
      <c r="E2007" s="72" t="s">
        <v>927</v>
      </c>
      <c r="F2007" s="75" t="s">
        <v>17</v>
      </c>
      <c r="G2007" s="76">
        <v>353</v>
      </c>
      <c r="H2007" s="77">
        <v>132</v>
      </c>
      <c r="I2007" s="75" t="s">
        <v>1119</v>
      </c>
    </row>
    <row r="2008" spans="1:9" ht="12.6" customHeight="1" x14ac:dyDescent="0.25">
      <c r="A2008" s="71">
        <v>1940</v>
      </c>
      <c r="B2008" s="72" t="s">
        <v>1807</v>
      </c>
      <c r="C2008" s="75" t="s">
        <v>1289</v>
      </c>
      <c r="D2008" s="95">
        <v>51.116</v>
      </c>
      <c r="E2008" s="78" t="s">
        <v>3089</v>
      </c>
      <c r="F2008" s="75" t="s">
        <v>17</v>
      </c>
      <c r="G2008" s="76">
        <v>545</v>
      </c>
      <c r="H2008" s="77">
        <v>0</v>
      </c>
      <c r="I2008" s="75" t="s">
        <v>1119</v>
      </c>
    </row>
    <row r="2009" spans="1:9" ht="12.6" customHeight="1" x14ac:dyDescent="0.25">
      <c r="A2009" s="71">
        <v>1941</v>
      </c>
      <c r="B2009" s="72" t="s">
        <v>1807</v>
      </c>
      <c r="C2009" s="75" t="s">
        <v>1289</v>
      </c>
      <c r="D2009" s="95">
        <v>51.116999999999997</v>
      </c>
      <c r="E2009" s="72" t="s">
        <v>928</v>
      </c>
      <c r="F2009" s="75" t="s">
        <v>17</v>
      </c>
      <c r="G2009" s="76">
        <v>234</v>
      </c>
      <c r="H2009" s="77">
        <v>77</v>
      </c>
      <c r="I2009" s="75" t="s">
        <v>1119</v>
      </c>
    </row>
    <row r="2010" spans="1:9" ht="12.6" customHeight="1" x14ac:dyDescent="0.25">
      <c r="A2010" s="71">
        <v>1942</v>
      </c>
      <c r="B2010" s="72" t="s">
        <v>1807</v>
      </c>
      <c r="C2010" s="75" t="s">
        <v>1289</v>
      </c>
      <c r="D2010" s="95">
        <v>51.118000000000002</v>
      </c>
      <c r="E2010" s="72" t="s">
        <v>929</v>
      </c>
      <c r="F2010" s="75" t="s">
        <v>17</v>
      </c>
      <c r="G2010" s="76">
        <v>408</v>
      </c>
      <c r="H2010" s="77">
        <v>147</v>
      </c>
      <c r="I2010" s="75" t="s">
        <v>1119</v>
      </c>
    </row>
    <row r="2011" spans="1:9" ht="12.6" customHeight="1" x14ac:dyDescent="0.25">
      <c r="A2011" s="71">
        <v>1943</v>
      </c>
      <c r="B2011" s="72" t="s">
        <v>1810</v>
      </c>
      <c r="C2011" s="75" t="s">
        <v>1469</v>
      </c>
      <c r="D2011" s="95">
        <v>51.119</v>
      </c>
      <c r="E2011" s="78" t="s">
        <v>3090</v>
      </c>
      <c r="F2011" s="75" t="s">
        <v>17</v>
      </c>
      <c r="G2011" s="76">
        <v>1449</v>
      </c>
      <c r="H2011" s="77">
        <v>320</v>
      </c>
      <c r="I2011" s="75" t="s">
        <v>1119</v>
      </c>
    </row>
    <row r="2012" spans="1:9" ht="12.6" customHeight="1" x14ac:dyDescent="0.25">
      <c r="A2012" s="71">
        <v>1944</v>
      </c>
      <c r="B2012" s="72" t="s">
        <v>1810</v>
      </c>
      <c r="C2012" s="75" t="s">
        <v>1469</v>
      </c>
      <c r="D2012" s="95">
        <v>51.12</v>
      </c>
      <c r="E2012" s="72" t="s">
        <v>930</v>
      </c>
      <c r="F2012" s="75" t="s">
        <v>17</v>
      </c>
      <c r="G2012" s="76">
        <v>1219</v>
      </c>
      <c r="H2012" s="77">
        <v>320</v>
      </c>
      <c r="I2012" s="75" t="s">
        <v>1119</v>
      </c>
    </row>
    <row r="2013" spans="1:9" ht="12.6" customHeight="1" x14ac:dyDescent="0.25">
      <c r="A2013" s="71">
        <v>1945</v>
      </c>
      <c r="B2013" s="72" t="s">
        <v>1810</v>
      </c>
      <c r="C2013" s="75" t="s">
        <v>1469</v>
      </c>
      <c r="D2013" s="95">
        <v>51.121000000000002</v>
      </c>
      <c r="E2013" s="78" t="s">
        <v>3091</v>
      </c>
      <c r="F2013" s="75" t="s">
        <v>17</v>
      </c>
      <c r="G2013" s="76">
        <v>1270</v>
      </c>
      <c r="H2013" s="77">
        <v>281</v>
      </c>
      <c r="I2013" s="75" t="s">
        <v>1119</v>
      </c>
    </row>
    <row r="2014" spans="1:9" ht="12.6" customHeight="1" x14ac:dyDescent="0.25">
      <c r="A2014" s="71">
        <v>1946</v>
      </c>
      <c r="B2014" s="72" t="s">
        <v>1810</v>
      </c>
      <c r="C2014" s="75" t="s">
        <v>1469</v>
      </c>
      <c r="D2014" s="95">
        <v>51.122</v>
      </c>
      <c r="E2014" s="72" t="s">
        <v>931</v>
      </c>
      <c r="F2014" s="75" t="s">
        <v>17</v>
      </c>
      <c r="G2014" s="76">
        <v>1038</v>
      </c>
      <c r="H2014" s="77">
        <v>260</v>
      </c>
      <c r="I2014" s="75" t="s">
        <v>1119</v>
      </c>
    </row>
    <row r="2015" spans="1:9" ht="12.6" customHeight="1" x14ac:dyDescent="0.25">
      <c r="A2015" s="71">
        <v>1947</v>
      </c>
      <c r="B2015" s="72" t="s">
        <v>1812</v>
      </c>
      <c r="C2015" s="75" t="s">
        <v>1138</v>
      </c>
      <c r="D2015" s="95">
        <v>51.122999999999998</v>
      </c>
      <c r="E2015" s="78" t="s">
        <v>3092</v>
      </c>
      <c r="F2015" s="75" t="s">
        <v>5</v>
      </c>
      <c r="G2015" s="76">
        <v>11385</v>
      </c>
      <c r="H2015" s="84" t="s">
        <v>1813</v>
      </c>
      <c r="I2015" s="75" t="s">
        <v>1473</v>
      </c>
    </row>
    <row r="2016" spans="1:9" ht="12.6" customHeight="1" x14ac:dyDescent="0.25">
      <c r="A2016" s="71">
        <v>1948</v>
      </c>
      <c r="B2016" s="72" t="s">
        <v>1736</v>
      </c>
      <c r="C2016" s="75" t="s">
        <v>1138</v>
      </c>
      <c r="D2016" s="95">
        <v>51.124000000000002</v>
      </c>
      <c r="E2016" s="72" t="s">
        <v>932</v>
      </c>
      <c r="F2016" s="75" t="s">
        <v>17</v>
      </c>
      <c r="G2016" s="76">
        <v>1009</v>
      </c>
      <c r="H2016" s="77">
        <v>27</v>
      </c>
      <c r="I2016" s="75" t="s">
        <v>1473</v>
      </c>
    </row>
    <row r="2017" spans="1:9" ht="12.6" customHeight="1" x14ac:dyDescent="0.25">
      <c r="A2017" s="71">
        <v>1949</v>
      </c>
      <c r="B2017" s="72" t="s">
        <v>1736</v>
      </c>
      <c r="C2017" s="75" t="s">
        <v>1138</v>
      </c>
      <c r="D2017" s="95">
        <v>51.125</v>
      </c>
      <c r="E2017" s="72" t="s">
        <v>933</v>
      </c>
      <c r="F2017" s="75" t="s">
        <v>17</v>
      </c>
      <c r="G2017" s="76">
        <v>2629</v>
      </c>
      <c r="H2017" s="77">
        <v>27</v>
      </c>
      <c r="I2017" s="75" t="s">
        <v>1473</v>
      </c>
    </row>
    <row r="2018" spans="1:9" ht="12.6" customHeight="1" x14ac:dyDescent="0.25">
      <c r="A2018" s="71">
        <v>1950</v>
      </c>
      <c r="B2018" s="72" t="s">
        <v>1736</v>
      </c>
      <c r="C2018" s="75" t="s">
        <v>1138</v>
      </c>
      <c r="D2018" s="85" t="s">
        <v>934</v>
      </c>
      <c r="E2018" s="72" t="s">
        <v>935</v>
      </c>
      <c r="F2018" s="75" t="s">
        <v>17</v>
      </c>
      <c r="G2018" s="76">
        <v>3706</v>
      </c>
      <c r="H2018" s="77">
        <v>27</v>
      </c>
      <c r="I2018" s="75" t="s">
        <v>1473</v>
      </c>
    </row>
    <row r="2019" spans="1:9" ht="12.6" customHeight="1" x14ac:dyDescent="0.25">
      <c r="A2019" s="71">
        <v>1951</v>
      </c>
      <c r="B2019" s="72" t="s">
        <v>1736</v>
      </c>
      <c r="C2019" s="75" t="s">
        <v>1138</v>
      </c>
      <c r="D2019" s="85" t="s">
        <v>936</v>
      </c>
      <c r="E2019" s="72" t="s">
        <v>937</v>
      </c>
      <c r="F2019" s="75" t="s">
        <v>17</v>
      </c>
      <c r="G2019" s="76">
        <v>4333</v>
      </c>
      <c r="H2019" s="77">
        <v>44</v>
      </c>
      <c r="I2019" s="75" t="s">
        <v>1473</v>
      </c>
    </row>
    <row r="2020" spans="1:9" ht="12.6" customHeight="1" x14ac:dyDescent="0.25">
      <c r="A2020" s="71">
        <v>1952</v>
      </c>
      <c r="B2020" s="72" t="s">
        <v>1736</v>
      </c>
      <c r="C2020" s="75" t="s">
        <v>1138</v>
      </c>
      <c r="D2020" s="95">
        <v>51.127000000000002</v>
      </c>
      <c r="E2020" s="72" t="s">
        <v>938</v>
      </c>
      <c r="F2020" s="75" t="s">
        <v>3</v>
      </c>
      <c r="G2020" s="76">
        <v>477</v>
      </c>
      <c r="H2020" s="77">
        <v>27</v>
      </c>
      <c r="I2020" s="75" t="s">
        <v>1473</v>
      </c>
    </row>
    <row r="2021" spans="1:9" ht="12.6" customHeight="1" x14ac:dyDescent="0.25">
      <c r="A2021" s="71">
        <v>1953</v>
      </c>
      <c r="B2021" s="72" t="s">
        <v>1736</v>
      </c>
      <c r="C2021" s="75" t="s">
        <v>1138</v>
      </c>
      <c r="D2021" s="95">
        <v>51.128</v>
      </c>
      <c r="E2021" s="72" t="s">
        <v>939</v>
      </c>
      <c r="F2021" s="75" t="s">
        <v>3</v>
      </c>
      <c r="G2021" s="76">
        <v>562</v>
      </c>
      <c r="H2021" s="77">
        <v>27</v>
      </c>
      <c r="I2021" s="75" t="s">
        <v>1473</v>
      </c>
    </row>
    <row r="2022" spans="1:9" ht="12.6" customHeight="1" x14ac:dyDescent="0.25">
      <c r="A2022" s="71">
        <v>1954</v>
      </c>
      <c r="B2022" s="72" t="s">
        <v>1736</v>
      </c>
      <c r="C2022" s="75" t="s">
        <v>1138</v>
      </c>
      <c r="D2022" s="95">
        <v>51.128999999999998</v>
      </c>
      <c r="E2022" s="72" t="s">
        <v>940</v>
      </c>
      <c r="F2022" s="75" t="s">
        <v>3</v>
      </c>
      <c r="G2022" s="76">
        <v>3446</v>
      </c>
      <c r="H2022" s="77">
        <v>27</v>
      </c>
      <c r="I2022" s="75" t="s">
        <v>1473</v>
      </c>
    </row>
    <row r="2023" spans="1:9" ht="12.6" customHeight="1" x14ac:dyDescent="0.25">
      <c r="A2023" s="71">
        <v>1955</v>
      </c>
      <c r="B2023" s="72" t="s">
        <v>1814</v>
      </c>
      <c r="C2023" s="75" t="s">
        <v>1138</v>
      </c>
      <c r="D2023" s="95">
        <v>51.13</v>
      </c>
      <c r="E2023" s="72" t="s">
        <v>941</v>
      </c>
      <c r="F2023" s="75" t="s">
        <v>5</v>
      </c>
      <c r="G2023" s="88">
        <v>3587.78</v>
      </c>
      <c r="H2023" s="77">
        <v>0</v>
      </c>
      <c r="I2023" s="75" t="s">
        <v>1473</v>
      </c>
    </row>
    <row r="2024" spans="1:9" ht="12.6" customHeight="1" x14ac:dyDescent="0.25">
      <c r="A2024" s="71">
        <v>1956</v>
      </c>
      <c r="B2024" s="72" t="s">
        <v>1815</v>
      </c>
      <c r="C2024" s="75" t="s">
        <v>1138</v>
      </c>
      <c r="D2024" s="95">
        <v>51.131</v>
      </c>
      <c r="E2024" s="78" t="s">
        <v>3093</v>
      </c>
      <c r="F2024" s="75" t="s">
        <v>16</v>
      </c>
      <c r="G2024" s="76">
        <v>6933</v>
      </c>
      <c r="H2024" s="77">
        <v>0</v>
      </c>
      <c r="I2024" s="75" t="s">
        <v>1473</v>
      </c>
    </row>
    <row r="2025" spans="1:9" ht="12.6" customHeight="1" x14ac:dyDescent="0.25">
      <c r="A2025" s="71">
        <v>1957</v>
      </c>
      <c r="B2025" s="72" t="s">
        <v>1816</v>
      </c>
      <c r="C2025" s="75" t="s">
        <v>1138</v>
      </c>
      <c r="D2025" s="95">
        <v>51.131999999999998</v>
      </c>
      <c r="E2025" s="72" t="s">
        <v>942</v>
      </c>
      <c r="F2025" s="75" t="s">
        <v>16</v>
      </c>
      <c r="G2025" s="76">
        <v>74443</v>
      </c>
      <c r="H2025" s="77">
        <v>0</v>
      </c>
      <c r="I2025" s="75" t="s">
        <v>1473</v>
      </c>
    </row>
    <row r="2026" spans="1:9" ht="12.6" customHeight="1" x14ac:dyDescent="0.25">
      <c r="A2026" s="71">
        <v>1958</v>
      </c>
      <c r="B2026" s="72" t="s">
        <v>1734</v>
      </c>
      <c r="C2026" s="75" t="s">
        <v>1470</v>
      </c>
      <c r="D2026" s="95">
        <v>51.133000000000003</v>
      </c>
      <c r="E2026" s="78" t="s">
        <v>3094</v>
      </c>
      <c r="F2026" s="75" t="s">
        <v>5</v>
      </c>
      <c r="G2026" s="76">
        <v>10404</v>
      </c>
      <c r="H2026" s="77">
        <v>0</v>
      </c>
      <c r="I2026" s="75" t="s">
        <v>1720</v>
      </c>
    </row>
    <row r="2027" spans="1:9" ht="12.6" customHeight="1" x14ac:dyDescent="0.25">
      <c r="A2027" s="71">
        <v>1959</v>
      </c>
      <c r="B2027" s="72" t="s">
        <v>1815</v>
      </c>
      <c r="C2027" s="75" t="s">
        <v>1138</v>
      </c>
      <c r="D2027" s="95">
        <v>51.134</v>
      </c>
      <c r="E2027" s="72" t="s">
        <v>943</v>
      </c>
      <c r="F2027" s="75" t="s">
        <v>17</v>
      </c>
      <c r="G2027" s="88">
        <v>42.41</v>
      </c>
      <c r="H2027" s="77">
        <v>0</v>
      </c>
      <c r="I2027" s="79" t="s">
        <v>2472</v>
      </c>
    </row>
    <row r="2028" spans="1:9" ht="12.6" customHeight="1" x14ac:dyDescent="0.25">
      <c r="A2028" s="71">
        <v>1960</v>
      </c>
      <c r="B2028" s="72" t="s">
        <v>1815</v>
      </c>
      <c r="C2028" s="75" t="s">
        <v>1138</v>
      </c>
      <c r="D2028" s="95">
        <v>51.134999999999998</v>
      </c>
      <c r="E2028" s="72" t="s">
        <v>944</v>
      </c>
      <c r="F2028" s="75" t="s">
        <v>17</v>
      </c>
      <c r="G2028" s="76">
        <v>31</v>
      </c>
      <c r="H2028" s="77">
        <v>0</v>
      </c>
      <c r="I2028" s="79" t="s">
        <v>1842</v>
      </c>
    </row>
    <row r="2029" spans="1:9" ht="12.6" customHeight="1" x14ac:dyDescent="0.25">
      <c r="A2029" s="71">
        <v>1961</v>
      </c>
      <c r="B2029" s="72" t="s">
        <v>1734</v>
      </c>
      <c r="C2029" s="75" t="s">
        <v>1471</v>
      </c>
      <c r="D2029" s="95">
        <v>51.136000000000003</v>
      </c>
      <c r="E2029" s="72" t="s">
        <v>945</v>
      </c>
      <c r="F2029" s="75" t="s">
        <v>17</v>
      </c>
      <c r="G2029" s="76">
        <v>179</v>
      </c>
      <c r="H2029" s="77">
        <v>0</v>
      </c>
      <c r="I2029" s="75" t="s">
        <v>1721</v>
      </c>
    </row>
    <row r="2030" spans="1:9" ht="12.6" customHeight="1" x14ac:dyDescent="0.25">
      <c r="A2030" s="71">
        <v>1962</v>
      </c>
      <c r="B2030" s="72" t="s">
        <v>1815</v>
      </c>
      <c r="C2030" s="75" t="s">
        <v>1138</v>
      </c>
      <c r="D2030" s="95">
        <v>51.137</v>
      </c>
      <c r="E2030" s="78" t="s">
        <v>3095</v>
      </c>
      <c r="F2030" s="75" t="s">
        <v>17</v>
      </c>
      <c r="G2030" s="76">
        <v>124</v>
      </c>
      <c r="H2030" s="77">
        <v>0</v>
      </c>
      <c r="I2030" s="75" t="s">
        <v>1473</v>
      </c>
    </row>
    <row r="2031" spans="1:9" ht="12.6" customHeight="1" x14ac:dyDescent="0.25">
      <c r="A2031" s="71">
        <v>1963</v>
      </c>
      <c r="B2031" s="72" t="s">
        <v>1815</v>
      </c>
      <c r="C2031" s="75" t="s">
        <v>1138</v>
      </c>
      <c r="D2031" s="95">
        <v>51.137999999999998</v>
      </c>
      <c r="E2031" s="78" t="s">
        <v>3096</v>
      </c>
      <c r="F2031" s="75" t="s">
        <v>17</v>
      </c>
      <c r="G2031" s="76">
        <v>1634</v>
      </c>
      <c r="H2031" s="77">
        <v>0</v>
      </c>
      <c r="I2031" s="75" t="s">
        <v>1473</v>
      </c>
    </row>
    <row r="2032" spans="1:9" ht="12.6" customHeight="1" x14ac:dyDescent="0.25">
      <c r="A2032" s="71">
        <v>1964</v>
      </c>
      <c r="B2032" s="72" t="s">
        <v>1734</v>
      </c>
      <c r="C2032" s="75" t="s">
        <v>1112</v>
      </c>
      <c r="D2032" s="85" t="s">
        <v>946</v>
      </c>
      <c r="E2032" s="72" t="s">
        <v>947</v>
      </c>
      <c r="F2032" s="75" t="s">
        <v>17</v>
      </c>
      <c r="G2032" s="76">
        <v>162</v>
      </c>
      <c r="H2032" s="77">
        <v>5</v>
      </c>
      <c r="I2032" s="75" t="s">
        <v>1112</v>
      </c>
    </row>
    <row r="2033" spans="1:9" ht="12.6" customHeight="1" x14ac:dyDescent="0.25">
      <c r="A2033" s="71">
        <v>1965</v>
      </c>
      <c r="B2033" s="72" t="s">
        <v>1734</v>
      </c>
      <c r="C2033" s="75" t="s">
        <v>1112</v>
      </c>
      <c r="D2033" s="85" t="s">
        <v>948</v>
      </c>
      <c r="E2033" s="72" t="s">
        <v>949</v>
      </c>
      <c r="F2033" s="75" t="s">
        <v>17</v>
      </c>
      <c r="G2033" s="76">
        <v>167</v>
      </c>
      <c r="H2033" s="77">
        <v>5</v>
      </c>
      <c r="I2033" s="75" t="s">
        <v>1112</v>
      </c>
    </row>
    <row r="2034" spans="1:9" ht="12.6" customHeight="1" x14ac:dyDescent="0.25">
      <c r="A2034" s="71">
        <v>1966</v>
      </c>
      <c r="B2034" s="72" t="s">
        <v>1745</v>
      </c>
      <c r="C2034" s="75" t="s">
        <v>1169</v>
      </c>
      <c r="D2034" s="95">
        <v>51.14</v>
      </c>
      <c r="E2034" s="72" t="s">
        <v>950</v>
      </c>
      <c r="F2034" s="75" t="s">
        <v>17</v>
      </c>
      <c r="G2034" s="76">
        <v>515</v>
      </c>
      <c r="H2034" s="84" t="s">
        <v>1817</v>
      </c>
      <c r="I2034" s="75" t="s">
        <v>1473</v>
      </c>
    </row>
    <row r="2035" spans="1:9" ht="12.6" customHeight="1" x14ac:dyDescent="0.25">
      <c r="A2035" s="71">
        <v>1967</v>
      </c>
      <c r="B2035" s="72" t="s">
        <v>1745</v>
      </c>
      <c r="C2035" s="75" t="s">
        <v>1169</v>
      </c>
      <c r="D2035" s="95">
        <v>51.140999999999998</v>
      </c>
      <c r="E2035" s="72" t="s">
        <v>951</v>
      </c>
      <c r="F2035" s="75" t="s">
        <v>17</v>
      </c>
      <c r="G2035" s="76">
        <v>510</v>
      </c>
      <c r="H2035" s="84" t="s">
        <v>1817</v>
      </c>
      <c r="I2035" s="79" t="s">
        <v>1842</v>
      </c>
    </row>
    <row r="2036" spans="1:9" ht="12.6" customHeight="1" x14ac:dyDescent="0.25">
      <c r="A2036" s="71">
        <v>1968</v>
      </c>
      <c r="B2036" s="72" t="s">
        <v>1745</v>
      </c>
      <c r="C2036" s="75" t="s">
        <v>1169</v>
      </c>
      <c r="D2036" s="95">
        <v>51.142000000000003</v>
      </c>
      <c r="E2036" s="78" t="s">
        <v>3097</v>
      </c>
      <c r="F2036" s="75" t="s">
        <v>17</v>
      </c>
      <c r="G2036" s="76">
        <v>4730</v>
      </c>
      <c r="H2036" s="84" t="s">
        <v>1817</v>
      </c>
      <c r="I2036" s="79" t="s">
        <v>2472</v>
      </c>
    </row>
    <row r="2037" spans="1:9" ht="12.6" customHeight="1" x14ac:dyDescent="0.25">
      <c r="A2037" s="71">
        <v>1969</v>
      </c>
      <c r="B2037" s="72" t="s">
        <v>1745</v>
      </c>
      <c r="C2037" s="75" t="s">
        <v>1169</v>
      </c>
      <c r="D2037" s="95">
        <v>51.143000000000001</v>
      </c>
      <c r="E2037" s="72" t="s">
        <v>952</v>
      </c>
      <c r="F2037" s="75" t="s">
        <v>311</v>
      </c>
      <c r="G2037" s="76">
        <v>453</v>
      </c>
      <c r="H2037" s="84" t="s">
        <v>1817</v>
      </c>
      <c r="I2037" s="79" t="s">
        <v>2472</v>
      </c>
    </row>
    <row r="2038" spans="1:9" ht="12.6" customHeight="1" x14ac:dyDescent="0.25">
      <c r="A2038" s="71">
        <v>1970</v>
      </c>
      <c r="B2038" s="72" t="s">
        <v>1745</v>
      </c>
      <c r="C2038" s="75" t="s">
        <v>1169</v>
      </c>
      <c r="D2038" s="95">
        <v>51.143999999999998</v>
      </c>
      <c r="E2038" s="72" t="s">
        <v>953</v>
      </c>
      <c r="F2038" s="75" t="s">
        <v>954</v>
      </c>
      <c r="G2038" s="76">
        <v>9160</v>
      </c>
      <c r="H2038" s="84" t="s">
        <v>1817</v>
      </c>
      <c r="I2038" s="79" t="s">
        <v>2472</v>
      </c>
    </row>
    <row r="2039" spans="1:9" ht="12.6" customHeight="1" x14ac:dyDescent="0.25">
      <c r="A2039" s="71">
        <v>1971</v>
      </c>
      <c r="B2039" s="72" t="s">
        <v>1745</v>
      </c>
      <c r="C2039" s="75" t="s">
        <v>1169</v>
      </c>
      <c r="D2039" s="95">
        <v>51.145000000000003</v>
      </c>
      <c r="E2039" s="72" t="s">
        <v>955</v>
      </c>
      <c r="F2039" s="75" t="s">
        <v>3</v>
      </c>
      <c r="G2039" s="76">
        <v>9430</v>
      </c>
      <c r="H2039" s="84" t="s">
        <v>1817</v>
      </c>
      <c r="I2039" s="79" t="s">
        <v>2472</v>
      </c>
    </row>
    <row r="2040" spans="1:9" ht="12.6" customHeight="1" x14ac:dyDescent="0.25">
      <c r="A2040" s="71">
        <v>1972</v>
      </c>
      <c r="B2040" s="72" t="s">
        <v>1745</v>
      </c>
      <c r="C2040" s="75" t="s">
        <v>1169</v>
      </c>
      <c r="D2040" s="95">
        <v>51.146000000000001</v>
      </c>
      <c r="E2040" s="72" t="s">
        <v>956</v>
      </c>
      <c r="F2040" s="75" t="s">
        <v>957</v>
      </c>
      <c r="G2040" s="76">
        <v>67000</v>
      </c>
      <c r="H2040" s="84" t="s">
        <v>1817</v>
      </c>
      <c r="I2040" s="75" t="s">
        <v>1473</v>
      </c>
    </row>
    <row r="2041" spans="1:9" ht="12.6" customHeight="1" x14ac:dyDescent="0.25">
      <c r="A2041" s="71">
        <v>1973</v>
      </c>
      <c r="B2041" s="72" t="s">
        <v>1745</v>
      </c>
      <c r="C2041" s="75" t="s">
        <v>1169</v>
      </c>
      <c r="D2041" s="95">
        <v>51.146999999999998</v>
      </c>
      <c r="E2041" s="78" t="s">
        <v>3098</v>
      </c>
      <c r="F2041" s="75" t="s">
        <v>17</v>
      </c>
      <c r="G2041" s="88">
        <v>1390.32</v>
      </c>
      <c r="H2041" s="84" t="s">
        <v>1817</v>
      </c>
      <c r="I2041" s="79" t="s">
        <v>1842</v>
      </c>
    </row>
    <row r="2042" spans="1:9" ht="12.6" customHeight="1" x14ac:dyDescent="0.25">
      <c r="A2042" s="71">
        <v>1974</v>
      </c>
      <c r="B2042" s="72" t="s">
        <v>1745</v>
      </c>
      <c r="C2042" s="75" t="s">
        <v>1169</v>
      </c>
      <c r="D2042" s="95">
        <v>51.148000000000003</v>
      </c>
      <c r="E2042" s="72" t="s">
        <v>958</v>
      </c>
      <c r="F2042" s="75" t="s">
        <v>3</v>
      </c>
      <c r="G2042" s="76">
        <v>423</v>
      </c>
      <c r="H2042" s="84" t="s">
        <v>1817</v>
      </c>
      <c r="I2042" s="79" t="s">
        <v>2472</v>
      </c>
    </row>
    <row r="2043" spans="1:9" ht="12.6" customHeight="1" x14ac:dyDescent="0.25">
      <c r="A2043" s="71">
        <v>1975</v>
      </c>
      <c r="B2043" s="72" t="s">
        <v>1745</v>
      </c>
      <c r="C2043" s="75" t="s">
        <v>1169</v>
      </c>
      <c r="D2043" s="95">
        <v>51.149000000000001</v>
      </c>
      <c r="E2043" s="72" t="s">
        <v>959</v>
      </c>
      <c r="F2043" s="75" t="s">
        <v>17</v>
      </c>
      <c r="G2043" s="88">
        <v>97.41</v>
      </c>
      <c r="H2043" s="84" t="s">
        <v>1817</v>
      </c>
      <c r="I2043" s="79" t="s">
        <v>1842</v>
      </c>
    </row>
    <row r="2044" spans="1:9" ht="12.6" customHeight="1" x14ac:dyDescent="0.25">
      <c r="A2044" s="71">
        <v>1976</v>
      </c>
      <c r="B2044" s="72" t="s">
        <v>1745</v>
      </c>
      <c r="C2044" s="75" t="s">
        <v>1169</v>
      </c>
      <c r="D2044" s="95">
        <v>51.15</v>
      </c>
      <c r="E2044" s="78" t="s">
        <v>3099</v>
      </c>
      <c r="F2044" s="75" t="s">
        <v>960</v>
      </c>
      <c r="G2044" s="88">
        <v>175964.37</v>
      </c>
      <c r="H2044" s="84" t="s">
        <v>1817</v>
      </c>
      <c r="I2044" s="79" t="s">
        <v>2472</v>
      </c>
    </row>
    <row r="2045" spans="1:9" ht="12.6" customHeight="1" x14ac:dyDescent="0.25">
      <c r="A2045" s="71">
        <v>1977</v>
      </c>
      <c r="B2045" s="72" t="s">
        <v>1745</v>
      </c>
      <c r="C2045" s="75" t="s">
        <v>1169</v>
      </c>
      <c r="D2045" s="95">
        <v>51.151000000000003</v>
      </c>
      <c r="E2045" s="78" t="s">
        <v>3100</v>
      </c>
      <c r="F2045" s="75" t="s">
        <v>17</v>
      </c>
      <c r="G2045" s="76">
        <v>6130</v>
      </c>
      <c r="H2045" s="84" t="s">
        <v>1817</v>
      </c>
      <c r="I2045" s="75" t="s">
        <v>1473</v>
      </c>
    </row>
    <row r="2046" spans="1:9" ht="12.6" customHeight="1" x14ac:dyDescent="0.25">
      <c r="A2046" s="71">
        <v>1978</v>
      </c>
      <c r="B2046" s="72" t="s">
        <v>1745</v>
      </c>
      <c r="C2046" s="75" t="s">
        <v>1169</v>
      </c>
      <c r="D2046" s="95">
        <v>51.152000000000001</v>
      </c>
      <c r="E2046" s="72" t="s">
        <v>961</v>
      </c>
      <c r="F2046" s="75" t="s">
        <v>311</v>
      </c>
      <c r="G2046" s="88">
        <v>18747.009999999998</v>
      </c>
      <c r="H2046" s="84" t="s">
        <v>1817</v>
      </c>
      <c r="I2046" s="75" t="s">
        <v>1473</v>
      </c>
    </row>
    <row r="2047" spans="1:9" ht="12.6" customHeight="1" x14ac:dyDescent="0.25">
      <c r="A2047" s="71">
        <v>1979</v>
      </c>
      <c r="B2047" s="72" t="s">
        <v>1745</v>
      </c>
      <c r="C2047" s="75" t="s">
        <v>1169</v>
      </c>
      <c r="D2047" s="95">
        <v>51.152999999999999</v>
      </c>
      <c r="E2047" s="78" t="s">
        <v>3101</v>
      </c>
      <c r="F2047" s="75" t="s">
        <v>17</v>
      </c>
      <c r="G2047" s="76">
        <v>6075</v>
      </c>
      <c r="H2047" s="84" t="s">
        <v>1817</v>
      </c>
      <c r="I2047" s="75" t="s">
        <v>1473</v>
      </c>
    </row>
    <row r="2048" spans="1:9" ht="12.6" customHeight="1" x14ac:dyDescent="0.25">
      <c r="A2048" s="71">
        <v>1980</v>
      </c>
      <c r="B2048" s="72" t="s">
        <v>1745</v>
      </c>
      <c r="C2048" s="75" t="s">
        <v>1169</v>
      </c>
      <c r="D2048" s="95">
        <v>51.154000000000003</v>
      </c>
      <c r="E2048" s="72" t="s">
        <v>962</v>
      </c>
      <c r="F2048" s="75" t="s">
        <v>3</v>
      </c>
      <c r="G2048" s="106">
        <v>257.8</v>
      </c>
      <c r="H2048" s="84" t="s">
        <v>1817</v>
      </c>
      <c r="I2048" s="79" t="s">
        <v>2472</v>
      </c>
    </row>
    <row r="2049" spans="1:9" ht="12.6" customHeight="1" x14ac:dyDescent="0.25">
      <c r="A2049" s="71">
        <v>1981</v>
      </c>
      <c r="B2049" s="72" t="s">
        <v>1745</v>
      </c>
      <c r="C2049" s="75" t="s">
        <v>1169</v>
      </c>
      <c r="D2049" s="95">
        <v>51.155000000000001</v>
      </c>
      <c r="E2049" s="72" t="s">
        <v>963</v>
      </c>
      <c r="F2049" s="75" t="s">
        <v>290</v>
      </c>
      <c r="G2049" s="76">
        <v>211</v>
      </c>
      <c r="H2049" s="84" t="s">
        <v>1817</v>
      </c>
      <c r="I2049" s="79" t="s">
        <v>2472</v>
      </c>
    </row>
    <row r="2050" spans="1:9" ht="12.6" customHeight="1" x14ac:dyDescent="0.25">
      <c r="A2050" s="71">
        <v>1982</v>
      </c>
      <c r="B2050" s="72" t="s">
        <v>1745</v>
      </c>
      <c r="C2050" s="75" t="s">
        <v>1169</v>
      </c>
      <c r="D2050" s="95">
        <v>51.155999999999999</v>
      </c>
      <c r="E2050" s="78" t="s">
        <v>3102</v>
      </c>
      <c r="F2050" s="75" t="s">
        <v>3</v>
      </c>
      <c r="G2050" s="76">
        <v>8925</v>
      </c>
      <c r="H2050" s="84" t="s">
        <v>1817</v>
      </c>
      <c r="I2050" s="75" t="s">
        <v>1473</v>
      </c>
    </row>
    <row r="2051" spans="1:9" ht="12.6" customHeight="1" x14ac:dyDescent="0.25">
      <c r="A2051" s="71">
        <v>1983</v>
      </c>
      <c r="B2051" s="72" t="s">
        <v>1818</v>
      </c>
      <c r="C2051" s="79"/>
      <c r="D2051" s="95">
        <v>51.156999999999996</v>
      </c>
      <c r="E2051" s="78" t="s">
        <v>3103</v>
      </c>
      <c r="F2051" s="75" t="s">
        <v>964</v>
      </c>
      <c r="G2051" s="76">
        <v>2967</v>
      </c>
      <c r="H2051" s="77">
        <v>0</v>
      </c>
      <c r="I2051" s="75" t="s">
        <v>1473</v>
      </c>
    </row>
    <row r="2052" spans="1:9" ht="12.6" customHeight="1" x14ac:dyDescent="0.25">
      <c r="A2052" s="71">
        <v>1984</v>
      </c>
      <c r="B2052" s="72" t="s">
        <v>1818</v>
      </c>
      <c r="C2052" s="79"/>
      <c r="D2052" s="95">
        <v>51.158000000000001</v>
      </c>
      <c r="E2052" s="78" t="s">
        <v>3104</v>
      </c>
      <c r="F2052" s="75" t="s">
        <v>965</v>
      </c>
      <c r="G2052" s="76">
        <v>166000</v>
      </c>
      <c r="H2052" s="77">
        <v>49800</v>
      </c>
      <c r="I2052" s="75" t="s">
        <v>1473</v>
      </c>
    </row>
    <row r="2053" spans="1:9" ht="12.6" customHeight="1" x14ac:dyDescent="0.25">
      <c r="A2053" s="71">
        <v>1985</v>
      </c>
      <c r="B2053" s="72" t="s">
        <v>1818</v>
      </c>
      <c r="C2053" s="79"/>
      <c r="D2053" s="95">
        <v>51.158999999999999</v>
      </c>
      <c r="E2053" s="72" t="s">
        <v>966</v>
      </c>
      <c r="F2053" s="75" t="s">
        <v>965</v>
      </c>
      <c r="G2053" s="76">
        <v>110000</v>
      </c>
      <c r="H2053" s="77">
        <v>33000</v>
      </c>
      <c r="I2053" s="75" t="s">
        <v>1473</v>
      </c>
    </row>
    <row r="2054" spans="1:9" ht="12.6" customHeight="1" x14ac:dyDescent="0.25">
      <c r="A2054" s="71">
        <v>1986</v>
      </c>
      <c r="B2054" s="72" t="s">
        <v>1818</v>
      </c>
      <c r="C2054" s="79"/>
      <c r="D2054" s="95">
        <v>51.16</v>
      </c>
      <c r="E2054" s="78" t="s">
        <v>3105</v>
      </c>
      <c r="F2054" s="75" t="s">
        <v>964</v>
      </c>
      <c r="G2054" s="76">
        <v>18340</v>
      </c>
      <c r="H2054" s="77">
        <v>5502</v>
      </c>
      <c r="I2054" s="75" t="s">
        <v>1473</v>
      </c>
    </row>
    <row r="2055" spans="1:9" ht="12.6" customHeight="1" x14ac:dyDescent="0.25">
      <c r="A2055" s="71">
        <v>1987</v>
      </c>
      <c r="B2055" s="72" t="s">
        <v>1818</v>
      </c>
      <c r="C2055" s="73"/>
      <c r="D2055" s="95">
        <v>51.161000000000001</v>
      </c>
      <c r="E2055" s="72" t="s">
        <v>967</v>
      </c>
      <c r="F2055" s="75" t="s">
        <v>968</v>
      </c>
      <c r="G2055" s="76">
        <v>2500</v>
      </c>
      <c r="H2055" s="77">
        <v>750</v>
      </c>
      <c r="I2055" s="79" t="s">
        <v>1842</v>
      </c>
    </row>
    <row r="2056" spans="1:9" ht="12.6" customHeight="1" x14ac:dyDescent="0.25">
      <c r="A2056" s="71">
        <v>1988</v>
      </c>
      <c r="B2056" s="72" t="s">
        <v>1819</v>
      </c>
      <c r="C2056" s="79"/>
      <c r="D2056" s="95">
        <v>51.161999999999999</v>
      </c>
      <c r="E2056" s="72" t="s">
        <v>969</v>
      </c>
      <c r="F2056" s="75" t="s">
        <v>17</v>
      </c>
      <c r="G2056" s="76">
        <v>11178</v>
      </c>
      <c r="H2056" s="77">
        <v>280</v>
      </c>
      <c r="I2056" s="75" t="s">
        <v>1719</v>
      </c>
    </row>
    <row r="2057" spans="1:9" ht="12.6" customHeight="1" x14ac:dyDescent="0.25">
      <c r="A2057" s="71">
        <v>1989</v>
      </c>
      <c r="B2057" s="72" t="s">
        <v>1819</v>
      </c>
      <c r="C2057" s="79"/>
      <c r="D2057" s="95">
        <v>51.162999999999997</v>
      </c>
      <c r="E2057" s="72" t="s">
        <v>970</v>
      </c>
      <c r="F2057" s="75" t="s">
        <v>17</v>
      </c>
      <c r="G2057" s="76">
        <v>9037</v>
      </c>
      <c r="H2057" s="77">
        <v>215</v>
      </c>
      <c r="I2057" s="75" t="s">
        <v>1719</v>
      </c>
    </row>
    <row r="2058" spans="1:9" ht="12.6" customHeight="1" x14ac:dyDescent="0.25">
      <c r="A2058" s="71">
        <v>1990</v>
      </c>
      <c r="B2058" s="72" t="s">
        <v>1819</v>
      </c>
      <c r="C2058" s="79"/>
      <c r="D2058" s="95">
        <v>51.164000000000001</v>
      </c>
      <c r="E2058" s="72" t="s">
        <v>971</v>
      </c>
      <c r="F2058" s="75" t="s">
        <v>17</v>
      </c>
      <c r="G2058" s="76">
        <v>8715</v>
      </c>
      <c r="H2058" s="77">
        <v>697</v>
      </c>
      <c r="I2058" s="75" t="s">
        <v>1719</v>
      </c>
    </row>
    <row r="2059" spans="1:9" ht="12.6" customHeight="1" x14ac:dyDescent="0.25">
      <c r="A2059" s="71">
        <v>1991</v>
      </c>
      <c r="B2059" s="72" t="s">
        <v>1819</v>
      </c>
      <c r="C2059" s="79"/>
      <c r="D2059" s="95">
        <v>51.164999999999999</v>
      </c>
      <c r="E2059" s="72" t="s">
        <v>972</v>
      </c>
      <c r="F2059" s="75" t="s">
        <v>17</v>
      </c>
      <c r="G2059" s="76">
        <v>8617</v>
      </c>
      <c r="H2059" s="77">
        <v>256</v>
      </c>
      <c r="I2059" s="75" t="s">
        <v>1719</v>
      </c>
    </row>
    <row r="2060" spans="1:9" ht="12.6" customHeight="1" x14ac:dyDescent="0.25">
      <c r="A2060" s="71">
        <v>1992</v>
      </c>
      <c r="B2060" s="72" t="s">
        <v>1819</v>
      </c>
      <c r="C2060" s="79"/>
      <c r="D2060" s="95">
        <v>51.165999999999997</v>
      </c>
      <c r="E2060" s="78" t="s">
        <v>3106</v>
      </c>
      <c r="F2060" s="75" t="s">
        <v>17</v>
      </c>
      <c r="G2060" s="76">
        <v>8307</v>
      </c>
      <c r="H2060" s="77">
        <v>264</v>
      </c>
      <c r="I2060" s="75" t="s">
        <v>1719</v>
      </c>
    </row>
    <row r="2061" spans="1:9" ht="12.6" customHeight="1" x14ac:dyDescent="0.25">
      <c r="A2061" s="71">
        <v>1993</v>
      </c>
      <c r="B2061" s="72" t="s">
        <v>1819</v>
      </c>
      <c r="C2061" s="79"/>
      <c r="D2061" s="95">
        <v>51.167000000000002</v>
      </c>
      <c r="E2061" s="72" t="s">
        <v>973</v>
      </c>
      <c r="F2061" s="75" t="s">
        <v>17</v>
      </c>
      <c r="G2061" s="76">
        <v>5892</v>
      </c>
      <c r="H2061" s="77">
        <v>256</v>
      </c>
      <c r="I2061" s="75" t="s">
        <v>1719</v>
      </c>
    </row>
    <row r="2062" spans="1:9" ht="12.6" customHeight="1" x14ac:dyDescent="0.25">
      <c r="A2062" s="71">
        <v>1994</v>
      </c>
      <c r="B2062" s="78"/>
      <c r="C2062" s="75" t="s">
        <v>1114</v>
      </c>
      <c r="D2062" s="95">
        <v>51.167999999999999</v>
      </c>
      <c r="E2062" s="78" t="s">
        <v>3107</v>
      </c>
      <c r="F2062" s="75" t="s">
        <v>974</v>
      </c>
      <c r="G2062" s="76">
        <v>112</v>
      </c>
      <c r="H2062" s="84" t="s">
        <v>1817</v>
      </c>
      <c r="I2062" s="75" t="s">
        <v>1722</v>
      </c>
    </row>
    <row r="2063" spans="1:9" ht="12.6" customHeight="1" x14ac:dyDescent="0.25">
      <c r="A2063" s="81"/>
      <c r="B2063" s="72" t="s">
        <v>1794</v>
      </c>
      <c r="C2063" s="75" t="s">
        <v>1460</v>
      </c>
      <c r="D2063" s="95">
        <v>51.168999999999997</v>
      </c>
      <c r="E2063" s="78" t="s">
        <v>3108</v>
      </c>
      <c r="F2063" s="73"/>
      <c r="G2063" s="90"/>
      <c r="H2063" s="91"/>
      <c r="I2063" s="79" t="s">
        <v>2989</v>
      </c>
    </row>
    <row r="2064" spans="1:9" ht="12.6" customHeight="1" x14ac:dyDescent="0.25">
      <c r="A2064" s="81"/>
      <c r="B2064" s="78"/>
      <c r="C2064" s="79"/>
      <c r="D2064" s="85"/>
      <c r="E2064" s="72" t="s">
        <v>975</v>
      </c>
      <c r="F2064" s="79"/>
      <c r="G2064" s="86"/>
      <c r="H2064" s="87"/>
      <c r="I2064" s="79"/>
    </row>
    <row r="2065" spans="1:9" ht="12.6" customHeight="1" x14ac:dyDescent="0.25">
      <c r="A2065" s="71">
        <v>1995</v>
      </c>
      <c r="B2065" s="78"/>
      <c r="C2065" s="79"/>
      <c r="D2065" s="85"/>
      <c r="E2065" s="72" t="s">
        <v>976</v>
      </c>
      <c r="F2065" s="75" t="s">
        <v>311</v>
      </c>
      <c r="G2065" s="76">
        <v>1797</v>
      </c>
      <c r="H2065" s="77">
        <v>503</v>
      </c>
      <c r="I2065" s="79"/>
    </row>
    <row r="2066" spans="1:9" ht="12.6" customHeight="1" x14ac:dyDescent="0.25">
      <c r="A2066" s="71">
        <v>1996</v>
      </c>
      <c r="B2066" s="78"/>
      <c r="C2066" s="79"/>
      <c r="D2066" s="95">
        <v>51.17</v>
      </c>
      <c r="E2066" s="72" t="s">
        <v>977</v>
      </c>
      <c r="F2066" s="75" t="s">
        <v>17</v>
      </c>
      <c r="G2066" s="76">
        <v>10376</v>
      </c>
      <c r="H2066" s="77">
        <v>2547</v>
      </c>
      <c r="I2066" s="79"/>
    </row>
    <row r="2067" spans="1:9" ht="12.6" customHeight="1" x14ac:dyDescent="0.25">
      <c r="A2067" s="71">
        <v>1997</v>
      </c>
      <c r="B2067" s="78"/>
      <c r="C2067" s="79"/>
      <c r="D2067" s="95">
        <v>51.170999999999999</v>
      </c>
      <c r="E2067" s="78" t="s">
        <v>3109</v>
      </c>
      <c r="F2067" s="75" t="s">
        <v>17</v>
      </c>
      <c r="G2067" s="76">
        <v>57133</v>
      </c>
      <c r="H2067" s="84" t="s">
        <v>45</v>
      </c>
      <c r="I2067" s="79"/>
    </row>
    <row r="2068" spans="1:9" ht="12.6" customHeight="1" x14ac:dyDescent="0.25">
      <c r="A2068" s="81"/>
      <c r="B2068" s="72" t="s">
        <v>1794</v>
      </c>
      <c r="C2068" s="75" t="s">
        <v>1460</v>
      </c>
      <c r="D2068" s="85"/>
      <c r="E2068" s="72" t="s">
        <v>978</v>
      </c>
      <c r="F2068" s="79"/>
      <c r="G2068" s="86"/>
      <c r="H2068" s="87"/>
      <c r="I2068" s="75" t="s">
        <v>1719</v>
      </c>
    </row>
    <row r="2069" spans="1:9" ht="12.6" customHeight="1" x14ac:dyDescent="0.25">
      <c r="A2069" s="71">
        <v>1998</v>
      </c>
      <c r="B2069" s="78"/>
      <c r="C2069" s="79"/>
      <c r="D2069" s="95">
        <v>51.171999999999997</v>
      </c>
      <c r="E2069" s="72" t="s">
        <v>979</v>
      </c>
      <c r="F2069" s="75" t="s">
        <v>311</v>
      </c>
      <c r="G2069" s="76">
        <v>1895</v>
      </c>
      <c r="H2069" s="77">
        <v>503</v>
      </c>
      <c r="I2069" s="79"/>
    </row>
    <row r="2070" spans="1:9" ht="12.6" customHeight="1" x14ac:dyDescent="0.25">
      <c r="A2070" s="71">
        <v>1999</v>
      </c>
      <c r="B2070" s="78"/>
      <c r="C2070" s="79"/>
      <c r="D2070" s="95">
        <v>51.173000000000002</v>
      </c>
      <c r="E2070" s="72" t="s">
        <v>980</v>
      </c>
      <c r="F2070" s="75" t="s">
        <v>17</v>
      </c>
      <c r="G2070" s="76">
        <v>15145</v>
      </c>
      <c r="H2070" s="77">
        <v>2547</v>
      </c>
      <c r="I2070" s="75" t="s">
        <v>1719</v>
      </c>
    </row>
    <row r="2071" spans="1:9" ht="12.6" customHeight="1" x14ac:dyDescent="0.25">
      <c r="A2071" s="71">
        <v>2000</v>
      </c>
      <c r="B2071" s="72" t="s">
        <v>1794</v>
      </c>
      <c r="C2071" s="75" t="s">
        <v>1460</v>
      </c>
      <c r="D2071" s="95">
        <v>51.173999999999999</v>
      </c>
      <c r="E2071" s="78" t="s">
        <v>3110</v>
      </c>
      <c r="F2071" s="75" t="s">
        <v>17</v>
      </c>
      <c r="G2071" s="76">
        <v>10327</v>
      </c>
      <c r="H2071" s="77">
        <v>1189</v>
      </c>
      <c r="I2071" s="75" t="s">
        <v>1719</v>
      </c>
    </row>
    <row r="2072" spans="1:9" ht="12.6" customHeight="1" x14ac:dyDescent="0.25">
      <c r="A2072" s="71">
        <v>2001</v>
      </c>
      <c r="B2072" s="72" t="s">
        <v>1794</v>
      </c>
      <c r="C2072" s="75" t="s">
        <v>1460</v>
      </c>
      <c r="D2072" s="95">
        <v>51.174999999999997</v>
      </c>
      <c r="E2072" s="78" t="s">
        <v>3111</v>
      </c>
      <c r="F2072" s="75" t="s">
        <v>3</v>
      </c>
      <c r="G2072" s="76">
        <v>10052</v>
      </c>
      <c r="H2072" s="77">
        <v>1412</v>
      </c>
      <c r="I2072" s="75" t="s">
        <v>1719</v>
      </c>
    </row>
    <row r="2073" spans="1:9" ht="12.6" customHeight="1" x14ac:dyDescent="0.25">
      <c r="A2073" s="71">
        <v>2002</v>
      </c>
      <c r="B2073" s="72" t="s">
        <v>1794</v>
      </c>
      <c r="C2073" s="75" t="s">
        <v>1460</v>
      </c>
      <c r="D2073" s="95">
        <v>51.176000000000002</v>
      </c>
      <c r="E2073" s="78" t="s">
        <v>3112</v>
      </c>
      <c r="F2073" s="75" t="s">
        <v>3</v>
      </c>
      <c r="G2073" s="76">
        <v>3870</v>
      </c>
      <c r="H2073" s="77">
        <v>376</v>
      </c>
      <c r="I2073" s="75" t="s">
        <v>1719</v>
      </c>
    </row>
    <row r="2074" spans="1:9" ht="12.6" customHeight="1" x14ac:dyDescent="0.25">
      <c r="A2074" s="71">
        <v>2003</v>
      </c>
      <c r="B2074" s="72" t="s">
        <v>1794</v>
      </c>
      <c r="C2074" s="75" t="s">
        <v>1460</v>
      </c>
      <c r="D2074" s="95">
        <v>51.177</v>
      </c>
      <c r="E2074" s="78" t="s">
        <v>3113</v>
      </c>
      <c r="F2074" s="75" t="s">
        <v>3</v>
      </c>
      <c r="G2074" s="76">
        <v>2016</v>
      </c>
      <c r="H2074" s="77">
        <v>250</v>
      </c>
      <c r="I2074" s="75" t="s">
        <v>1719</v>
      </c>
    </row>
    <row r="2075" spans="1:9" ht="12.6" customHeight="1" x14ac:dyDescent="0.25">
      <c r="A2075" s="71">
        <v>2004</v>
      </c>
      <c r="B2075" s="72" t="s">
        <v>1820</v>
      </c>
      <c r="C2075" s="75" t="s">
        <v>1472</v>
      </c>
      <c r="D2075" s="95">
        <v>51.177999999999997</v>
      </c>
      <c r="E2075" s="78" t="s">
        <v>3114</v>
      </c>
      <c r="F2075" s="75" t="s">
        <v>5</v>
      </c>
      <c r="G2075" s="76">
        <v>5673</v>
      </c>
      <c r="H2075" s="77">
        <v>35</v>
      </c>
      <c r="I2075" s="79" t="s">
        <v>3115</v>
      </c>
    </row>
    <row r="2076" spans="1:9" ht="12.6" customHeight="1" x14ac:dyDescent="0.25">
      <c r="A2076" s="71">
        <v>2005</v>
      </c>
      <c r="B2076" s="72" t="s">
        <v>1736</v>
      </c>
      <c r="C2076" s="75" t="s">
        <v>1472</v>
      </c>
      <c r="D2076" s="95">
        <v>51.179000000000002</v>
      </c>
      <c r="E2076" s="78" t="s">
        <v>3116</v>
      </c>
      <c r="F2076" s="75" t="s">
        <v>3</v>
      </c>
      <c r="G2076" s="76">
        <v>1329</v>
      </c>
      <c r="H2076" s="77">
        <v>356</v>
      </c>
      <c r="I2076" s="75" t="s">
        <v>1723</v>
      </c>
    </row>
    <row r="2077" spans="1:9" ht="12.6" customHeight="1" x14ac:dyDescent="0.25">
      <c r="A2077" s="71">
        <v>2006</v>
      </c>
      <c r="B2077" s="72" t="s">
        <v>1736</v>
      </c>
      <c r="C2077" s="75" t="s">
        <v>1472</v>
      </c>
      <c r="D2077" s="95">
        <v>51.18</v>
      </c>
      <c r="E2077" s="78" t="s">
        <v>3117</v>
      </c>
      <c r="F2077" s="75" t="s">
        <v>3</v>
      </c>
      <c r="G2077" s="76">
        <v>405</v>
      </c>
      <c r="H2077" s="84" t="s">
        <v>45</v>
      </c>
      <c r="I2077" s="75" t="s">
        <v>1724</v>
      </c>
    </row>
    <row r="2078" spans="1:9" ht="12.6" customHeight="1" x14ac:dyDescent="0.25">
      <c r="A2078" s="71">
        <v>2007</v>
      </c>
      <c r="B2078" s="72" t="s">
        <v>1820</v>
      </c>
      <c r="C2078" s="79"/>
      <c r="D2078" s="95">
        <v>51.180999999999997</v>
      </c>
      <c r="E2078" s="72" t="s">
        <v>981</v>
      </c>
      <c r="F2078" s="75" t="s">
        <v>982</v>
      </c>
      <c r="G2078" s="76">
        <v>12480</v>
      </c>
      <c r="H2078" s="77">
        <v>75</v>
      </c>
      <c r="I2078" s="75" t="s">
        <v>1719</v>
      </c>
    </row>
    <row r="2079" spans="1:9" ht="12.6" customHeight="1" x14ac:dyDescent="0.25">
      <c r="A2079" s="71">
        <v>2008</v>
      </c>
      <c r="B2079" s="78"/>
      <c r="C2079" s="79"/>
      <c r="D2079" s="95">
        <v>51.182000000000002</v>
      </c>
      <c r="E2079" s="72" t="s">
        <v>983</v>
      </c>
      <c r="F2079" s="75" t="s">
        <v>226</v>
      </c>
      <c r="G2079" s="76">
        <v>4326</v>
      </c>
      <c r="H2079" s="77">
        <v>66</v>
      </c>
      <c r="I2079" s="75" t="s">
        <v>1719</v>
      </c>
    </row>
    <row r="2080" spans="1:9" ht="12.6" customHeight="1" x14ac:dyDescent="0.25">
      <c r="A2080" s="71">
        <v>2009</v>
      </c>
      <c r="B2080" s="78"/>
      <c r="C2080" s="79"/>
      <c r="D2080" s="95">
        <v>51.183</v>
      </c>
      <c r="E2080" s="72" t="s">
        <v>984</v>
      </c>
      <c r="F2080" s="75" t="s">
        <v>226</v>
      </c>
      <c r="G2080" s="76">
        <v>6079</v>
      </c>
      <c r="H2080" s="77">
        <v>63</v>
      </c>
      <c r="I2080" s="75" t="s">
        <v>1719</v>
      </c>
    </row>
    <row r="2081" spans="1:9" ht="12.6" customHeight="1" x14ac:dyDescent="0.25">
      <c r="A2081" s="71">
        <v>2010</v>
      </c>
      <c r="B2081" s="78"/>
      <c r="C2081" s="79"/>
      <c r="D2081" s="95">
        <v>51.183999999999997</v>
      </c>
      <c r="E2081" s="72" t="s">
        <v>985</v>
      </c>
      <c r="F2081" s="75" t="s">
        <v>226</v>
      </c>
      <c r="G2081" s="76">
        <v>7482</v>
      </c>
      <c r="H2081" s="77">
        <v>87</v>
      </c>
      <c r="I2081" s="75" t="s">
        <v>1719</v>
      </c>
    </row>
    <row r="2082" spans="1:9" ht="12.6" customHeight="1" x14ac:dyDescent="0.25">
      <c r="A2082" s="71">
        <v>2011</v>
      </c>
      <c r="B2082" s="78"/>
      <c r="C2082" s="79"/>
      <c r="D2082" s="95">
        <v>51.185000000000002</v>
      </c>
      <c r="E2082" s="72" t="s">
        <v>986</v>
      </c>
      <c r="F2082" s="75" t="s">
        <v>226</v>
      </c>
      <c r="G2082" s="76">
        <v>6391</v>
      </c>
      <c r="H2082" s="77">
        <v>49</v>
      </c>
      <c r="I2082" s="75" t="s">
        <v>1719</v>
      </c>
    </row>
    <row r="2083" spans="1:9" ht="12.6" customHeight="1" x14ac:dyDescent="0.25">
      <c r="A2083" s="71">
        <v>2012</v>
      </c>
      <c r="B2083" s="78"/>
      <c r="C2083" s="79"/>
      <c r="D2083" s="95">
        <v>51.186</v>
      </c>
      <c r="E2083" s="72" t="s">
        <v>987</v>
      </c>
      <c r="F2083" s="75" t="s">
        <v>226</v>
      </c>
      <c r="G2083" s="76">
        <v>10884</v>
      </c>
      <c r="H2083" s="77">
        <v>61</v>
      </c>
      <c r="I2083" s="75" t="s">
        <v>1719</v>
      </c>
    </row>
    <row r="2084" spans="1:9" ht="12.6" customHeight="1" x14ac:dyDescent="0.25">
      <c r="A2084" s="71">
        <v>2013</v>
      </c>
      <c r="B2084" s="72" t="s">
        <v>1821</v>
      </c>
      <c r="C2084" s="79"/>
      <c r="D2084" s="95">
        <v>51.186999999999998</v>
      </c>
      <c r="E2084" s="72" t="s">
        <v>988</v>
      </c>
      <c r="F2084" s="75" t="s">
        <v>17</v>
      </c>
      <c r="G2084" s="76">
        <v>3938</v>
      </c>
      <c r="H2084" s="77">
        <v>448</v>
      </c>
      <c r="I2084" s="75" t="s">
        <v>1719</v>
      </c>
    </row>
    <row r="2085" spans="1:9" ht="12.6" customHeight="1" x14ac:dyDescent="0.25">
      <c r="A2085" s="71">
        <v>2014</v>
      </c>
      <c r="B2085" s="72" t="s">
        <v>1821</v>
      </c>
      <c r="C2085" s="79"/>
      <c r="D2085" s="95">
        <v>51.188000000000002</v>
      </c>
      <c r="E2085" s="72" t="s">
        <v>989</v>
      </c>
      <c r="F2085" s="75" t="s">
        <v>17</v>
      </c>
      <c r="G2085" s="76">
        <v>4992</v>
      </c>
      <c r="H2085" s="77">
        <v>448</v>
      </c>
      <c r="I2085" s="75" t="s">
        <v>1719</v>
      </c>
    </row>
    <row r="2086" spans="1:9" ht="12.6" customHeight="1" x14ac:dyDescent="0.25">
      <c r="A2086" s="71">
        <v>2015</v>
      </c>
      <c r="B2086" s="72" t="s">
        <v>1821</v>
      </c>
      <c r="C2086" s="79"/>
      <c r="D2086" s="95">
        <v>51.189</v>
      </c>
      <c r="E2086" s="78" t="s">
        <v>3118</v>
      </c>
      <c r="F2086" s="75" t="s">
        <v>17</v>
      </c>
      <c r="G2086" s="76">
        <v>5411</v>
      </c>
      <c r="H2086" s="77">
        <v>448</v>
      </c>
      <c r="I2086" s="75" t="s">
        <v>1719</v>
      </c>
    </row>
    <row r="2087" spans="1:9" ht="12.6" customHeight="1" x14ac:dyDescent="0.25">
      <c r="A2087" s="71">
        <v>2016</v>
      </c>
      <c r="B2087" s="72" t="s">
        <v>1821</v>
      </c>
      <c r="C2087" s="79"/>
      <c r="D2087" s="95">
        <v>51.19</v>
      </c>
      <c r="E2087" s="78" t="s">
        <v>3119</v>
      </c>
      <c r="F2087" s="75" t="s">
        <v>17</v>
      </c>
      <c r="G2087" s="76">
        <v>6086</v>
      </c>
      <c r="H2087" s="77">
        <v>448</v>
      </c>
      <c r="I2087" s="75" t="s">
        <v>1719</v>
      </c>
    </row>
    <row r="2088" spans="1:9" ht="12.6" customHeight="1" x14ac:dyDescent="0.25">
      <c r="A2088" s="71">
        <v>2017</v>
      </c>
      <c r="B2088" s="72" t="s">
        <v>1822</v>
      </c>
      <c r="C2088" s="79"/>
      <c r="D2088" s="95">
        <v>51.191000000000003</v>
      </c>
      <c r="E2088" s="72" t="s">
        <v>990</v>
      </c>
      <c r="F2088" s="75" t="s">
        <v>17</v>
      </c>
      <c r="G2088" s="76">
        <v>272</v>
      </c>
      <c r="H2088" s="77">
        <v>147</v>
      </c>
      <c r="I2088" s="75" t="s">
        <v>1719</v>
      </c>
    </row>
    <row r="2089" spans="1:9" ht="12.6" customHeight="1" x14ac:dyDescent="0.25">
      <c r="A2089" s="71">
        <v>2018</v>
      </c>
      <c r="B2089" s="72" t="s">
        <v>1822</v>
      </c>
      <c r="C2089" s="79"/>
      <c r="D2089" s="95">
        <v>51.192</v>
      </c>
      <c r="E2089" s="72" t="s">
        <v>991</v>
      </c>
      <c r="F2089" s="75" t="s">
        <v>17</v>
      </c>
      <c r="G2089" s="76">
        <v>8581</v>
      </c>
      <c r="H2089" s="77">
        <v>178</v>
      </c>
      <c r="I2089" s="75" t="s">
        <v>1719</v>
      </c>
    </row>
    <row r="2090" spans="1:9" ht="12.6" customHeight="1" x14ac:dyDescent="0.25">
      <c r="A2090" s="71">
        <v>2019</v>
      </c>
      <c r="B2090" s="72" t="s">
        <v>1823</v>
      </c>
      <c r="C2090" s="79"/>
      <c r="D2090" s="95">
        <v>51.192999999999998</v>
      </c>
      <c r="E2090" s="72" t="s">
        <v>992</v>
      </c>
      <c r="F2090" s="75" t="s">
        <v>311</v>
      </c>
      <c r="G2090" s="76">
        <v>3292</v>
      </c>
      <c r="H2090" s="77">
        <v>378</v>
      </c>
      <c r="I2090" s="75" t="s">
        <v>1719</v>
      </c>
    </row>
    <row r="2091" spans="1:9" ht="12.6" customHeight="1" x14ac:dyDescent="0.25">
      <c r="A2091" s="71">
        <v>2020</v>
      </c>
      <c r="B2091" s="72" t="s">
        <v>1823</v>
      </c>
      <c r="C2091" s="79"/>
      <c r="D2091" s="95">
        <v>51.194000000000003</v>
      </c>
      <c r="E2091" s="78" t="s">
        <v>3120</v>
      </c>
      <c r="F2091" s="75" t="s">
        <v>311</v>
      </c>
      <c r="G2091" s="76">
        <v>4752</v>
      </c>
      <c r="H2091" s="77">
        <v>484</v>
      </c>
      <c r="I2091" s="75" t="s">
        <v>1719</v>
      </c>
    </row>
    <row r="2092" spans="1:9" ht="12.6" customHeight="1" x14ac:dyDescent="0.25">
      <c r="A2092" s="71">
        <v>2021</v>
      </c>
      <c r="B2092" s="72" t="s">
        <v>1822</v>
      </c>
      <c r="C2092" s="75" t="s">
        <v>1473</v>
      </c>
      <c r="D2092" s="95">
        <v>51.228000000000002</v>
      </c>
      <c r="E2092" s="72" t="s">
        <v>993</v>
      </c>
      <c r="F2092" s="79"/>
      <c r="G2092" s="86"/>
      <c r="H2092" s="87"/>
      <c r="I2092" s="75" t="s">
        <v>1473</v>
      </c>
    </row>
    <row r="2093" spans="1:9" ht="12.6" customHeight="1" x14ac:dyDescent="0.25">
      <c r="A2093" s="71">
        <v>2022</v>
      </c>
      <c r="B2093" s="72" t="s">
        <v>1822</v>
      </c>
      <c r="C2093" s="75" t="s">
        <v>1473</v>
      </c>
      <c r="D2093" s="85" t="s">
        <v>994</v>
      </c>
      <c r="E2093" s="72" t="s">
        <v>995</v>
      </c>
      <c r="F2093" s="75" t="s">
        <v>3</v>
      </c>
      <c r="G2093" s="76">
        <v>7203</v>
      </c>
      <c r="H2093" s="77">
        <v>0</v>
      </c>
      <c r="I2093" s="75" t="s">
        <v>1473</v>
      </c>
    </row>
    <row r="2094" spans="1:9" ht="12.6" customHeight="1" x14ac:dyDescent="0.25">
      <c r="A2094" s="71">
        <v>2023</v>
      </c>
      <c r="B2094" s="72" t="s">
        <v>1822</v>
      </c>
      <c r="C2094" s="75" t="s">
        <v>1473</v>
      </c>
      <c r="D2094" s="85" t="s">
        <v>996</v>
      </c>
      <c r="E2094" s="72" t="s">
        <v>997</v>
      </c>
      <c r="F2094" s="75" t="s">
        <v>3</v>
      </c>
      <c r="G2094" s="76">
        <v>9746</v>
      </c>
      <c r="H2094" s="77">
        <v>0</v>
      </c>
      <c r="I2094" s="75" t="s">
        <v>1473</v>
      </c>
    </row>
    <row r="2095" spans="1:9" ht="12.6" customHeight="1" x14ac:dyDescent="0.25">
      <c r="A2095" s="71">
        <v>2024</v>
      </c>
      <c r="B2095" s="72" t="s">
        <v>1822</v>
      </c>
      <c r="C2095" s="75" t="s">
        <v>1473</v>
      </c>
      <c r="D2095" s="85" t="s">
        <v>998</v>
      </c>
      <c r="E2095" s="72" t="s">
        <v>999</v>
      </c>
      <c r="F2095" s="75" t="s">
        <v>3</v>
      </c>
      <c r="G2095" s="76">
        <v>10381</v>
      </c>
      <c r="H2095" s="77">
        <v>0</v>
      </c>
      <c r="I2095" s="75" t="s">
        <v>1473</v>
      </c>
    </row>
    <row r="2096" spans="1:9" ht="12.6" customHeight="1" x14ac:dyDescent="0.25">
      <c r="A2096" s="71">
        <v>2025</v>
      </c>
      <c r="B2096" s="72" t="s">
        <v>1822</v>
      </c>
      <c r="C2096" s="75" t="s">
        <v>1473</v>
      </c>
      <c r="D2096" s="85" t="s">
        <v>1000</v>
      </c>
      <c r="E2096" s="72" t="s">
        <v>1001</v>
      </c>
      <c r="F2096" s="75" t="s">
        <v>3</v>
      </c>
      <c r="G2096" s="76">
        <v>14195</v>
      </c>
      <c r="H2096" s="77">
        <v>0</v>
      </c>
      <c r="I2096" s="75" t="s">
        <v>1473</v>
      </c>
    </row>
    <row r="2097" spans="1:9" ht="12.6" customHeight="1" x14ac:dyDescent="0.25">
      <c r="A2097" s="71">
        <v>2026</v>
      </c>
      <c r="B2097" s="72" t="s">
        <v>1822</v>
      </c>
      <c r="C2097" s="75" t="s">
        <v>1473</v>
      </c>
      <c r="D2097" s="85" t="s">
        <v>1002</v>
      </c>
      <c r="E2097" s="72" t="s">
        <v>1003</v>
      </c>
      <c r="F2097" s="75" t="s">
        <v>3</v>
      </c>
      <c r="G2097" s="76">
        <v>20275</v>
      </c>
      <c r="H2097" s="77">
        <v>0</v>
      </c>
      <c r="I2097" s="75" t="s">
        <v>1473</v>
      </c>
    </row>
    <row r="2098" spans="1:9" ht="12.6" customHeight="1" x14ac:dyDescent="0.25">
      <c r="A2098" s="71">
        <v>2027</v>
      </c>
      <c r="B2098" s="72" t="s">
        <v>1824</v>
      </c>
      <c r="C2098" s="75" t="s">
        <v>1473</v>
      </c>
      <c r="D2098" s="95">
        <v>51.228999999999999</v>
      </c>
      <c r="E2098" s="78" t="s">
        <v>3121</v>
      </c>
      <c r="F2098" s="75" t="s">
        <v>1004</v>
      </c>
      <c r="G2098" s="76">
        <v>8500</v>
      </c>
      <c r="H2098" s="77">
        <v>0</v>
      </c>
      <c r="I2098" s="75" t="s">
        <v>1473</v>
      </c>
    </row>
    <row r="2099" spans="1:9" ht="12.6" customHeight="1" x14ac:dyDescent="0.25">
      <c r="A2099" s="71">
        <v>2028</v>
      </c>
      <c r="B2099" s="72" t="s">
        <v>1824</v>
      </c>
      <c r="C2099" s="75" t="s">
        <v>1473</v>
      </c>
      <c r="D2099" s="85" t="s">
        <v>1005</v>
      </c>
      <c r="E2099" s="78" t="s">
        <v>3122</v>
      </c>
      <c r="F2099" s="75" t="s">
        <v>1006</v>
      </c>
      <c r="G2099" s="76">
        <v>22500</v>
      </c>
      <c r="H2099" s="77">
        <v>0</v>
      </c>
      <c r="I2099" s="75" t="s">
        <v>1473</v>
      </c>
    </row>
    <row r="2100" spans="1:9" ht="12.6" customHeight="1" x14ac:dyDescent="0.25">
      <c r="A2100" s="71">
        <v>2029</v>
      </c>
      <c r="B2100" s="72" t="s">
        <v>1824</v>
      </c>
      <c r="C2100" s="75" t="s">
        <v>1473</v>
      </c>
      <c r="D2100" s="95">
        <v>51.23</v>
      </c>
      <c r="E2100" s="72" t="s">
        <v>1007</v>
      </c>
      <c r="F2100" s="75" t="s">
        <v>1006</v>
      </c>
      <c r="G2100" s="76">
        <v>4000</v>
      </c>
      <c r="H2100" s="77">
        <v>0</v>
      </c>
      <c r="I2100" s="75" t="s">
        <v>1473</v>
      </c>
    </row>
    <row r="2101" spans="1:9" ht="12.6" customHeight="1" x14ac:dyDescent="0.25">
      <c r="A2101" s="71">
        <v>2030</v>
      </c>
      <c r="B2101" s="72" t="s">
        <v>1825</v>
      </c>
      <c r="C2101" s="75" t="s">
        <v>1473</v>
      </c>
      <c r="D2101" s="95">
        <v>51.231000000000002</v>
      </c>
      <c r="E2101" s="78" t="s">
        <v>3123</v>
      </c>
      <c r="F2101" s="75" t="s">
        <v>17</v>
      </c>
      <c r="G2101" s="76">
        <v>2709</v>
      </c>
      <c r="H2101" s="77">
        <v>237</v>
      </c>
      <c r="I2101" s="75" t="s">
        <v>1473</v>
      </c>
    </row>
    <row r="2102" spans="1:9" ht="12.6" customHeight="1" x14ac:dyDescent="0.25">
      <c r="A2102" s="71">
        <v>2031</v>
      </c>
      <c r="B2102" s="72" t="s">
        <v>1825</v>
      </c>
      <c r="C2102" s="75" t="s">
        <v>1473</v>
      </c>
      <c r="D2102" s="95">
        <v>51.231999999999999</v>
      </c>
      <c r="E2102" s="78" t="s">
        <v>3124</v>
      </c>
      <c r="F2102" s="75" t="s">
        <v>17</v>
      </c>
      <c r="G2102" s="76">
        <v>6545</v>
      </c>
      <c r="H2102" s="77">
        <v>0</v>
      </c>
      <c r="I2102" s="75" t="s">
        <v>1473</v>
      </c>
    </row>
    <row r="2103" spans="1:9" ht="12.6" customHeight="1" x14ac:dyDescent="0.25">
      <c r="A2103" s="71">
        <v>2032</v>
      </c>
      <c r="B2103" s="72" t="s">
        <v>1825</v>
      </c>
      <c r="C2103" s="75" t="s">
        <v>1473</v>
      </c>
      <c r="D2103" s="95">
        <v>51.232999999999997</v>
      </c>
      <c r="E2103" s="78" t="s">
        <v>3125</v>
      </c>
      <c r="F2103" s="75" t="s">
        <v>17</v>
      </c>
      <c r="G2103" s="76">
        <v>4867</v>
      </c>
      <c r="H2103" s="77">
        <v>0</v>
      </c>
      <c r="I2103" s="75" t="s">
        <v>1473</v>
      </c>
    </row>
    <row r="2104" spans="1:9" ht="12.6" customHeight="1" x14ac:dyDescent="0.25">
      <c r="A2104" s="71">
        <v>2033</v>
      </c>
      <c r="B2104" s="78"/>
      <c r="C2104" s="79"/>
      <c r="D2104" s="85"/>
      <c r="E2104" s="72" t="s">
        <v>1008</v>
      </c>
      <c r="F2104" s="79"/>
      <c r="G2104" s="86"/>
      <c r="H2104" s="87"/>
      <c r="I2104" s="79"/>
    </row>
    <row r="2105" spans="1:9" ht="12.6" customHeight="1" x14ac:dyDescent="0.25">
      <c r="A2105" s="71">
        <v>2034</v>
      </c>
      <c r="B2105" s="72" t="s">
        <v>1825</v>
      </c>
      <c r="C2105" s="75" t="s">
        <v>1473</v>
      </c>
      <c r="D2105" s="95">
        <v>51.234000000000002</v>
      </c>
      <c r="E2105" s="78" t="s">
        <v>3126</v>
      </c>
      <c r="F2105" s="75" t="s">
        <v>311</v>
      </c>
      <c r="G2105" s="76">
        <v>1196</v>
      </c>
      <c r="H2105" s="77">
        <v>0</v>
      </c>
      <c r="I2105" s="75" t="s">
        <v>1473</v>
      </c>
    </row>
    <row r="2106" spans="1:9" ht="12.6" customHeight="1" x14ac:dyDescent="0.25">
      <c r="A2106" s="71">
        <v>2035</v>
      </c>
      <c r="B2106" s="72" t="s">
        <v>1805</v>
      </c>
      <c r="C2106" s="75" t="s">
        <v>1473</v>
      </c>
      <c r="D2106" s="95">
        <v>51.234999999999999</v>
      </c>
      <c r="E2106" s="72" t="s">
        <v>1009</v>
      </c>
      <c r="F2106" s="75" t="s">
        <v>790</v>
      </c>
      <c r="G2106" s="76">
        <v>3302</v>
      </c>
      <c r="H2106" s="77">
        <v>610</v>
      </c>
      <c r="I2106" s="75" t="s">
        <v>1473</v>
      </c>
    </row>
    <row r="2107" spans="1:9" ht="12.6" customHeight="1" x14ac:dyDescent="0.25">
      <c r="A2107" s="71">
        <v>2036</v>
      </c>
      <c r="B2107" s="72" t="s">
        <v>1805</v>
      </c>
      <c r="C2107" s="75" t="s">
        <v>1473</v>
      </c>
      <c r="D2107" s="95">
        <v>51.235999999999997</v>
      </c>
      <c r="E2107" s="72" t="s">
        <v>1010</v>
      </c>
      <c r="F2107" s="75" t="s">
        <v>790</v>
      </c>
      <c r="G2107" s="76">
        <v>5672</v>
      </c>
      <c r="H2107" s="77">
        <v>610</v>
      </c>
      <c r="I2107" s="75" t="s">
        <v>1473</v>
      </c>
    </row>
    <row r="2108" spans="1:9" ht="12.6" customHeight="1" x14ac:dyDescent="0.25">
      <c r="A2108" s="71">
        <v>2037</v>
      </c>
      <c r="B2108" s="72" t="s">
        <v>1826</v>
      </c>
      <c r="C2108" s="75" t="s">
        <v>1473</v>
      </c>
      <c r="D2108" s="95">
        <v>51.237000000000002</v>
      </c>
      <c r="E2108" s="72" t="s">
        <v>1011</v>
      </c>
      <c r="F2108" s="75" t="s">
        <v>790</v>
      </c>
      <c r="G2108" s="76">
        <v>4582</v>
      </c>
      <c r="H2108" s="77">
        <v>49</v>
      </c>
      <c r="I2108" s="75" t="s">
        <v>1473</v>
      </c>
    </row>
    <row r="2109" spans="1:9" ht="12.6" customHeight="1" x14ac:dyDescent="0.25">
      <c r="A2109" s="81"/>
      <c r="B2109" s="72" t="s">
        <v>1818</v>
      </c>
      <c r="C2109" s="79"/>
      <c r="D2109" s="74">
        <v>52.01</v>
      </c>
      <c r="E2109" s="72" t="s">
        <v>1012</v>
      </c>
      <c r="F2109" s="79"/>
      <c r="G2109" s="86"/>
      <c r="H2109" s="87"/>
      <c r="I2109" s="79"/>
    </row>
    <row r="2110" spans="1:9" ht="12.6" customHeight="1" x14ac:dyDescent="0.25">
      <c r="A2110" s="71">
        <v>2038</v>
      </c>
      <c r="B2110" s="98"/>
      <c r="C2110" s="73"/>
      <c r="D2110" s="85" t="s">
        <v>112</v>
      </c>
      <c r="E2110" s="72" t="s">
        <v>1013</v>
      </c>
      <c r="F2110" s="75" t="s">
        <v>226</v>
      </c>
      <c r="G2110" s="76">
        <v>3849</v>
      </c>
      <c r="H2110" s="77">
        <v>1155</v>
      </c>
      <c r="I2110" s="79" t="s">
        <v>2472</v>
      </c>
    </row>
    <row r="2111" spans="1:9" ht="12.6" customHeight="1" x14ac:dyDescent="0.25">
      <c r="A2111" s="71">
        <v>2039</v>
      </c>
      <c r="B2111" s="98"/>
      <c r="C2111" s="73"/>
      <c r="D2111" s="85" t="s">
        <v>113</v>
      </c>
      <c r="E2111" s="72" t="s">
        <v>1014</v>
      </c>
      <c r="F2111" s="75" t="s">
        <v>226</v>
      </c>
      <c r="G2111" s="76">
        <v>4337</v>
      </c>
      <c r="H2111" s="77">
        <v>1301</v>
      </c>
      <c r="I2111" s="79" t="s">
        <v>2472</v>
      </c>
    </row>
    <row r="2112" spans="1:9" ht="12.6" customHeight="1" x14ac:dyDescent="0.25">
      <c r="A2112" s="81"/>
      <c r="B2112" s="72" t="s">
        <v>1818</v>
      </c>
      <c r="C2112" s="79"/>
      <c r="D2112" s="74">
        <v>52.02</v>
      </c>
      <c r="E2112" s="72" t="s">
        <v>1015</v>
      </c>
      <c r="F2112" s="79"/>
      <c r="G2112" s="86"/>
      <c r="H2112" s="87"/>
      <c r="I2112" s="79"/>
    </row>
    <row r="2113" spans="1:9" ht="12.6" customHeight="1" x14ac:dyDescent="0.25">
      <c r="A2113" s="71">
        <v>2040</v>
      </c>
      <c r="B2113" s="98"/>
      <c r="C2113" s="73"/>
      <c r="D2113" s="85" t="s">
        <v>112</v>
      </c>
      <c r="E2113" s="72" t="s">
        <v>1016</v>
      </c>
      <c r="F2113" s="75" t="s">
        <v>226</v>
      </c>
      <c r="G2113" s="76">
        <v>4179</v>
      </c>
      <c r="H2113" s="77">
        <v>1254</v>
      </c>
      <c r="I2113" s="79" t="s">
        <v>2472</v>
      </c>
    </row>
    <row r="2114" spans="1:9" ht="12.6" customHeight="1" x14ac:dyDescent="0.25">
      <c r="A2114" s="71">
        <v>2041</v>
      </c>
      <c r="B2114" s="98"/>
      <c r="C2114" s="73"/>
      <c r="D2114" s="85" t="s">
        <v>113</v>
      </c>
      <c r="E2114" s="72" t="s">
        <v>1017</v>
      </c>
      <c r="F2114" s="75" t="s">
        <v>226</v>
      </c>
      <c r="G2114" s="76">
        <v>4976</v>
      </c>
      <c r="H2114" s="77">
        <v>1493</v>
      </c>
      <c r="I2114" s="79" t="s">
        <v>2472</v>
      </c>
    </row>
    <row r="2115" spans="1:9" ht="12.6" customHeight="1" x14ac:dyDescent="0.25">
      <c r="A2115" s="71">
        <v>2042</v>
      </c>
      <c r="B2115" s="72" t="s">
        <v>1818</v>
      </c>
      <c r="C2115" s="79"/>
      <c r="D2115" s="74">
        <v>52.03</v>
      </c>
      <c r="E2115" s="72" t="s">
        <v>1018</v>
      </c>
      <c r="F2115" s="75" t="s">
        <v>1019</v>
      </c>
      <c r="G2115" s="76">
        <v>7000</v>
      </c>
      <c r="H2115" s="77">
        <v>0</v>
      </c>
      <c r="I2115" s="75" t="s">
        <v>1473</v>
      </c>
    </row>
    <row r="2116" spans="1:9" ht="12.6" customHeight="1" x14ac:dyDescent="0.25">
      <c r="A2116" s="71">
        <v>2043</v>
      </c>
      <c r="B2116" s="72" t="s">
        <v>1818</v>
      </c>
      <c r="C2116" s="79"/>
      <c r="D2116" s="74">
        <v>52.04</v>
      </c>
      <c r="E2116" s="78" t="s">
        <v>3127</v>
      </c>
      <c r="F2116" s="75" t="s">
        <v>1020</v>
      </c>
      <c r="G2116" s="76">
        <v>126012</v>
      </c>
      <c r="H2116" s="77">
        <v>0</v>
      </c>
      <c r="I2116" s="75" t="s">
        <v>1473</v>
      </c>
    </row>
    <row r="2117" spans="1:9" ht="12.6" customHeight="1" x14ac:dyDescent="0.25">
      <c r="A2117" s="71">
        <v>2044</v>
      </c>
      <c r="B2117" s="72" t="s">
        <v>1827</v>
      </c>
      <c r="C2117" s="79"/>
      <c r="D2117" s="74">
        <v>52.05</v>
      </c>
      <c r="E2117" s="72" t="s">
        <v>1021</v>
      </c>
      <c r="F2117" s="75" t="s">
        <v>1022</v>
      </c>
      <c r="G2117" s="76">
        <v>11300</v>
      </c>
      <c r="H2117" s="77">
        <v>6540</v>
      </c>
      <c r="I2117" s="75" t="s">
        <v>1473</v>
      </c>
    </row>
    <row r="2118" spans="1:9" ht="12.6" customHeight="1" x14ac:dyDescent="0.25">
      <c r="A2118" s="71">
        <v>2045</v>
      </c>
      <c r="B2118" s="72" t="s">
        <v>1827</v>
      </c>
      <c r="C2118" s="79"/>
      <c r="D2118" s="74">
        <v>52.06</v>
      </c>
      <c r="E2118" s="72" t="s">
        <v>1023</v>
      </c>
      <c r="F2118" s="75" t="s">
        <v>226</v>
      </c>
      <c r="G2118" s="76">
        <v>10150</v>
      </c>
      <c r="H2118" s="77">
        <v>1100</v>
      </c>
      <c r="I2118" s="75" t="s">
        <v>1473</v>
      </c>
    </row>
    <row r="2119" spans="1:9" ht="12.6" customHeight="1" x14ac:dyDescent="0.25">
      <c r="A2119" s="71">
        <v>2046</v>
      </c>
      <c r="B2119" s="72" t="s">
        <v>1827</v>
      </c>
      <c r="C2119" s="79"/>
      <c r="D2119" s="74">
        <v>52.07</v>
      </c>
      <c r="E2119" s="72" t="s">
        <v>1024</v>
      </c>
      <c r="F2119" s="75" t="s">
        <v>226</v>
      </c>
      <c r="G2119" s="76">
        <v>5006</v>
      </c>
      <c r="H2119" s="77">
        <v>64</v>
      </c>
      <c r="I2119" s="75" t="s">
        <v>1473</v>
      </c>
    </row>
    <row r="2120" spans="1:9" ht="12.6" customHeight="1" x14ac:dyDescent="0.25">
      <c r="A2120" s="71">
        <v>2047</v>
      </c>
      <c r="B2120" s="72" t="s">
        <v>1827</v>
      </c>
      <c r="C2120" s="79"/>
      <c r="D2120" s="74">
        <v>52.08</v>
      </c>
      <c r="E2120" s="72" t="s">
        <v>1025</v>
      </c>
      <c r="F2120" s="75" t="s">
        <v>1026</v>
      </c>
      <c r="G2120" s="76">
        <v>9650</v>
      </c>
      <c r="H2120" s="77">
        <v>110</v>
      </c>
      <c r="I2120" s="75" t="s">
        <v>1473</v>
      </c>
    </row>
    <row r="2121" spans="1:9" ht="12.6" customHeight="1" x14ac:dyDescent="0.25">
      <c r="A2121" s="71">
        <v>2048</v>
      </c>
      <c r="B2121" s="72" t="s">
        <v>1827</v>
      </c>
      <c r="C2121" s="79"/>
      <c r="D2121" s="74">
        <v>52.09</v>
      </c>
      <c r="E2121" s="72" t="s">
        <v>1027</v>
      </c>
      <c r="F2121" s="75" t="s">
        <v>311</v>
      </c>
      <c r="G2121" s="76">
        <v>1225</v>
      </c>
      <c r="H2121" s="77">
        <v>571</v>
      </c>
      <c r="I2121" s="75" t="s">
        <v>1473</v>
      </c>
    </row>
    <row r="2122" spans="1:9" ht="12.6" customHeight="1" x14ac:dyDescent="0.25">
      <c r="A2122" s="71">
        <v>2049</v>
      </c>
      <c r="B2122" s="72" t="s">
        <v>1827</v>
      </c>
      <c r="C2122" s="79"/>
      <c r="D2122" s="80">
        <v>52.1</v>
      </c>
      <c r="E2122" s="72" t="s">
        <v>1028</v>
      </c>
      <c r="F2122" s="75" t="s">
        <v>226</v>
      </c>
      <c r="G2122" s="76">
        <v>1430</v>
      </c>
      <c r="H2122" s="77">
        <v>208</v>
      </c>
      <c r="I2122" s="75" t="s">
        <v>1473</v>
      </c>
    </row>
    <row r="2123" spans="1:9" ht="12.6" customHeight="1" x14ac:dyDescent="0.25">
      <c r="A2123" s="71">
        <v>2050</v>
      </c>
      <c r="B2123" s="72" t="s">
        <v>1827</v>
      </c>
      <c r="C2123" s="79"/>
      <c r="D2123" s="74">
        <v>52.11</v>
      </c>
      <c r="E2123" s="72" t="s">
        <v>1029</v>
      </c>
      <c r="F2123" s="75" t="s">
        <v>226</v>
      </c>
      <c r="G2123" s="76">
        <v>1512</v>
      </c>
      <c r="H2123" s="77">
        <v>195</v>
      </c>
      <c r="I2123" s="75" t="s">
        <v>1473</v>
      </c>
    </row>
    <row r="2124" spans="1:9" ht="12.6" customHeight="1" x14ac:dyDescent="0.25">
      <c r="A2124" s="71">
        <v>2051</v>
      </c>
      <c r="B2124" s="72" t="s">
        <v>1828</v>
      </c>
      <c r="C2124" s="79"/>
      <c r="D2124" s="74">
        <v>52.12</v>
      </c>
      <c r="E2124" s="78" t="s">
        <v>3128</v>
      </c>
      <c r="F2124" s="75" t="s">
        <v>17</v>
      </c>
      <c r="G2124" s="76">
        <v>1510</v>
      </c>
      <c r="H2124" s="77">
        <v>817</v>
      </c>
      <c r="I2124" s="75" t="s">
        <v>1473</v>
      </c>
    </row>
    <row r="2125" spans="1:9" ht="12.6" customHeight="1" x14ac:dyDescent="0.25">
      <c r="A2125" s="71">
        <v>2052</v>
      </c>
      <c r="B2125" s="72" t="s">
        <v>1828</v>
      </c>
      <c r="C2125" s="79"/>
      <c r="D2125" s="74">
        <v>52.13</v>
      </c>
      <c r="E2125" s="72" t="s">
        <v>1030</v>
      </c>
      <c r="F2125" s="75" t="s">
        <v>17</v>
      </c>
      <c r="G2125" s="76">
        <v>1510</v>
      </c>
      <c r="H2125" s="77">
        <v>817</v>
      </c>
      <c r="I2125" s="75" t="s">
        <v>1473</v>
      </c>
    </row>
    <row r="2126" spans="1:9" ht="12.6" customHeight="1" x14ac:dyDescent="0.25">
      <c r="A2126" s="71">
        <v>2053</v>
      </c>
      <c r="B2126" s="72" t="s">
        <v>1828</v>
      </c>
      <c r="C2126" s="79"/>
      <c r="D2126" s="74">
        <v>52.14</v>
      </c>
      <c r="E2126" s="78" t="s">
        <v>3129</v>
      </c>
      <c r="F2126" s="75" t="s">
        <v>17</v>
      </c>
      <c r="G2126" s="76">
        <v>3003</v>
      </c>
      <c r="H2126" s="77">
        <v>817</v>
      </c>
      <c r="I2126" s="75" t="s">
        <v>1473</v>
      </c>
    </row>
    <row r="2127" spans="1:9" ht="12.6" customHeight="1" x14ac:dyDescent="0.25">
      <c r="A2127" s="71">
        <v>2054</v>
      </c>
      <c r="B2127" s="72" t="s">
        <v>1828</v>
      </c>
      <c r="C2127" s="79"/>
      <c r="D2127" s="74">
        <v>52.15</v>
      </c>
      <c r="E2127" s="78" t="s">
        <v>3130</v>
      </c>
      <c r="F2127" s="75" t="s">
        <v>17</v>
      </c>
      <c r="G2127" s="76">
        <v>2102</v>
      </c>
      <c r="H2127" s="77">
        <v>817</v>
      </c>
      <c r="I2127" s="75" t="s">
        <v>1473</v>
      </c>
    </row>
    <row r="2128" spans="1:9" ht="12.6" customHeight="1" x14ac:dyDescent="0.25">
      <c r="A2128" s="71">
        <v>2055</v>
      </c>
      <c r="B2128" s="72" t="s">
        <v>1828</v>
      </c>
      <c r="C2128" s="79"/>
      <c r="D2128" s="74">
        <v>52.16</v>
      </c>
      <c r="E2128" s="78" t="s">
        <v>3131</v>
      </c>
      <c r="F2128" s="75" t="s">
        <v>17</v>
      </c>
      <c r="G2128" s="76">
        <v>2184</v>
      </c>
      <c r="H2128" s="77">
        <v>420</v>
      </c>
      <c r="I2128" s="75" t="s">
        <v>1473</v>
      </c>
    </row>
    <row r="2129" spans="1:9" ht="12.6" customHeight="1" x14ac:dyDescent="0.25">
      <c r="A2129" s="71">
        <v>2056</v>
      </c>
      <c r="B2129" s="72" t="s">
        <v>1828</v>
      </c>
      <c r="C2129" s="79"/>
      <c r="D2129" s="74">
        <v>52.17</v>
      </c>
      <c r="E2129" s="78" t="s">
        <v>3132</v>
      </c>
      <c r="F2129" s="75" t="s">
        <v>17</v>
      </c>
      <c r="G2129" s="76">
        <v>1457</v>
      </c>
      <c r="H2129" s="77">
        <v>202</v>
      </c>
      <c r="I2129" s="75" t="s">
        <v>1473</v>
      </c>
    </row>
    <row r="2130" spans="1:9" ht="12.6" customHeight="1" x14ac:dyDescent="0.25">
      <c r="A2130" s="71">
        <v>2057</v>
      </c>
      <c r="B2130" s="72" t="s">
        <v>1828</v>
      </c>
      <c r="C2130" s="79"/>
      <c r="D2130" s="74">
        <v>52.18</v>
      </c>
      <c r="E2130" s="78" t="s">
        <v>3133</v>
      </c>
      <c r="F2130" s="75" t="s">
        <v>1031</v>
      </c>
      <c r="G2130" s="76">
        <v>1958</v>
      </c>
      <c r="H2130" s="77">
        <v>1009</v>
      </c>
      <c r="I2130" s="75" t="s">
        <v>1473</v>
      </c>
    </row>
    <row r="2131" spans="1:9" ht="12.6" customHeight="1" x14ac:dyDescent="0.25">
      <c r="A2131" s="71">
        <v>2058</v>
      </c>
      <c r="B2131" s="72" t="s">
        <v>1828</v>
      </c>
      <c r="C2131" s="79"/>
      <c r="D2131" s="74">
        <v>52.19</v>
      </c>
      <c r="E2131" s="72" t="s">
        <v>1032</v>
      </c>
      <c r="F2131" s="75" t="s">
        <v>17</v>
      </c>
      <c r="G2131" s="76">
        <v>381</v>
      </c>
      <c r="H2131" s="77">
        <v>205</v>
      </c>
      <c r="I2131" s="75" t="s">
        <v>1473</v>
      </c>
    </row>
    <row r="2132" spans="1:9" ht="12.6" customHeight="1" x14ac:dyDescent="0.25">
      <c r="A2132" s="71">
        <v>2059</v>
      </c>
      <c r="B2132" s="72" t="s">
        <v>1828</v>
      </c>
      <c r="C2132" s="79"/>
      <c r="D2132" s="74">
        <v>52.2</v>
      </c>
      <c r="E2132" s="78" t="s">
        <v>3134</v>
      </c>
      <c r="F2132" s="75" t="s">
        <v>17</v>
      </c>
      <c r="G2132" s="76">
        <v>1085</v>
      </c>
      <c r="H2132" s="77">
        <v>34</v>
      </c>
      <c r="I2132" s="75" t="s">
        <v>1473</v>
      </c>
    </row>
    <row r="2133" spans="1:9" ht="12.6" customHeight="1" x14ac:dyDescent="0.25">
      <c r="A2133" s="71">
        <v>2060</v>
      </c>
      <c r="B2133" s="72" t="s">
        <v>1828</v>
      </c>
      <c r="C2133" s="79"/>
      <c r="D2133" s="74">
        <v>52.21</v>
      </c>
      <c r="E2133" s="78" t="s">
        <v>3135</v>
      </c>
      <c r="F2133" s="75" t="s">
        <v>17</v>
      </c>
      <c r="G2133" s="76">
        <v>159</v>
      </c>
      <c r="H2133" s="77">
        <v>29</v>
      </c>
      <c r="I2133" s="75" t="s">
        <v>1473</v>
      </c>
    </row>
    <row r="2134" spans="1:9" ht="12.6" customHeight="1" x14ac:dyDescent="0.25">
      <c r="A2134" s="71">
        <v>2061</v>
      </c>
      <c r="B2134" s="72" t="s">
        <v>1828</v>
      </c>
      <c r="C2134" s="79"/>
      <c r="D2134" s="74">
        <v>52.22</v>
      </c>
      <c r="E2134" s="78" t="s">
        <v>3136</v>
      </c>
      <c r="F2134" s="75" t="s">
        <v>1031</v>
      </c>
      <c r="G2134" s="76">
        <v>618</v>
      </c>
      <c r="H2134" s="77">
        <v>342</v>
      </c>
      <c r="I2134" s="75" t="s">
        <v>1473</v>
      </c>
    </row>
    <row r="2135" spans="1:9" ht="12.6" customHeight="1" x14ac:dyDescent="0.25">
      <c r="A2135" s="71">
        <v>2062</v>
      </c>
      <c r="B2135" s="72" t="s">
        <v>1828</v>
      </c>
      <c r="C2135" s="79"/>
      <c r="D2135" s="74">
        <v>52.23</v>
      </c>
      <c r="E2135" s="78" t="s">
        <v>3137</v>
      </c>
      <c r="F2135" s="75" t="s">
        <v>17</v>
      </c>
      <c r="G2135" s="76">
        <v>439</v>
      </c>
      <c r="H2135" s="77">
        <v>187</v>
      </c>
      <c r="I2135" s="75" t="s">
        <v>1473</v>
      </c>
    </row>
    <row r="2136" spans="1:9" ht="12.6" customHeight="1" x14ac:dyDescent="0.25">
      <c r="A2136" s="71">
        <v>2063</v>
      </c>
      <c r="B2136" s="72" t="s">
        <v>1828</v>
      </c>
      <c r="C2136" s="79"/>
      <c r="D2136" s="74">
        <v>52.24</v>
      </c>
      <c r="E2136" s="72" t="s">
        <v>1033</v>
      </c>
      <c r="F2136" s="75" t="s">
        <v>432</v>
      </c>
      <c r="G2136" s="76">
        <v>525</v>
      </c>
      <c r="H2136" s="77">
        <v>58</v>
      </c>
      <c r="I2136" s="75" t="s">
        <v>1473</v>
      </c>
    </row>
    <row r="2137" spans="1:9" ht="12.6" customHeight="1" x14ac:dyDescent="0.25">
      <c r="A2137" s="71">
        <v>2064</v>
      </c>
      <c r="B2137" s="72" t="s">
        <v>1828</v>
      </c>
      <c r="C2137" s="79"/>
      <c r="D2137" s="74">
        <v>52.25</v>
      </c>
      <c r="E2137" s="78" t="s">
        <v>3138</v>
      </c>
      <c r="F2137" s="75" t="s">
        <v>135</v>
      </c>
      <c r="G2137" s="88">
        <v>703.95</v>
      </c>
      <c r="H2137" s="89">
        <v>194.62</v>
      </c>
      <c r="I2137" s="75" t="s">
        <v>1473</v>
      </c>
    </row>
    <row r="2138" spans="1:9" ht="12.6" customHeight="1" x14ac:dyDescent="0.25">
      <c r="A2138" s="71">
        <v>2065</v>
      </c>
      <c r="B2138" s="72" t="s">
        <v>1828</v>
      </c>
      <c r="C2138" s="79"/>
      <c r="D2138" s="74">
        <v>52.26</v>
      </c>
      <c r="E2138" s="72" t="s">
        <v>1034</v>
      </c>
      <c r="F2138" s="75" t="s">
        <v>135</v>
      </c>
      <c r="G2138" s="76">
        <v>1909</v>
      </c>
      <c r="H2138" s="77">
        <v>244</v>
      </c>
      <c r="I2138" s="75" t="s">
        <v>1725</v>
      </c>
    </row>
    <row r="2139" spans="1:9" ht="12.6" customHeight="1" x14ac:dyDescent="0.25">
      <c r="A2139" s="71">
        <v>2066</v>
      </c>
      <c r="B2139" s="72" t="s">
        <v>1828</v>
      </c>
      <c r="C2139" s="79"/>
      <c r="D2139" s="74">
        <v>52.27</v>
      </c>
      <c r="E2139" s="72" t="s">
        <v>1035</v>
      </c>
      <c r="F2139" s="75" t="s">
        <v>135</v>
      </c>
      <c r="G2139" s="76">
        <v>1214</v>
      </c>
      <c r="H2139" s="77">
        <v>199</v>
      </c>
      <c r="I2139" s="75" t="s">
        <v>1547</v>
      </c>
    </row>
    <row r="2140" spans="1:9" ht="12.6" customHeight="1" x14ac:dyDescent="0.25">
      <c r="A2140" s="71">
        <v>2067</v>
      </c>
      <c r="B2140" s="72" t="s">
        <v>1828</v>
      </c>
      <c r="C2140" s="79"/>
      <c r="D2140" s="74">
        <v>52.28</v>
      </c>
      <c r="E2140" s="72" t="s">
        <v>1036</v>
      </c>
      <c r="F2140" s="75" t="s">
        <v>1031</v>
      </c>
      <c r="G2140" s="76">
        <v>392</v>
      </c>
      <c r="H2140" s="77">
        <v>79</v>
      </c>
      <c r="I2140" s="75" t="s">
        <v>1726</v>
      </c>
    </row>
    <row r="2141" spans="1:9" ht="12.6" customHeight="1" x14ac:dyDescent="0.25">
      <c r="A2141" s="71">
        <v>2068</v>
      </c>
      <c r="B2141" s="72" t="s">
        <v>1829</v>
      </c>
      <c r="C2141" s="79"/>
      <c r="D2141" s="74">
        <v>52.29</v>
      </c>
      <c r="E2141" s="72" t="s">
        <v>1037</v>
      </c>
      <c r="F2141" s="75" t="s">
        <v>1031</v>
      </c>
      <c r="G2141" s="76">
        <v>210</v>
      </c>
      <c r="H2141" s="77">
        <v>0</v>
      </c>
      <c r="I2141" s="75" t="s">
        <v>1473</v>
      </c>
    </row>
    <row r="2142" spans="1:9" ht="12.6" customHeight="1" x14ac:dyDescent="0.25">
      <c r="A2142" s="71">
        <v>2069</v>
      </c>
      <c r="B2142" s="72" t="s">
        <v>1829</v>
      </c>
      <c r="C2142" s="79"/>
      <c r="D2142" s="80">
        <v>52.3</v>
      </c>
      <c r="E2142" s="78" t="s">
        <v>3139</v>
      </c>
      <c r="F2142" s="75" t="s">
        <v>1031</v>
      </c>
      <c r="G2142" s="76">
        <v>1958</v>
      </c>
      <c r="H2142" s="77">
        <v>1009</v>
      </c>
      <c r="I2142" s="75" t="s">
        <v>1473</v>
      </c>
    </row>
    <row r="2143" spans="1:9" ht="12.6" customHeight="1" x14ac:dyDescent="0.25">
      <c r="A2143" s="71">
        <v>2070</v>
      </c>
      <c r="B2143" s="72" t="s">
        <v>1829</v>
      </c>
      <c r="C2143" s="79"/>
      <c r="D2143" s="74">
        <v>52.31</v>
      </c>
      <c r="E2143" s="78" t="s">
        <v>3140</v>
      </c>
      <c r="F2143" s="75" t="s">
        <v>17</v>
      </c>
      <c r="G2143" s="76">
        <v>636</v>
      </c>
      <c r="H2143" s="77">
        <v>176</v>
      </c>
      <c r="I2143" s="75" t="s">
        <v>1473</v>
      </c>
    </row>
    <row r="2144" spans="1:9" ht="12.6" customHeight="1" x14ac:dyDescent="0.25">
      <c r="A2144" s="71">
        <v>2071</v>
      </c>
      <c r="B2144" s="72" t="s">
        <v>1829</v>
      </c>
      <c r="C2144" s="79"/>
      <c r="D2144" s="74">
        <v>52.32</v>
      </c>
      <c r="E2144" s="78" t="s">
        <v>3141</v>
      </c>
      <c r="F2144" s="75" t="s">
        <v>17</v>
      </c>
      <c r="G2144" s="76">
        <v>649</v>
      </c>
      <c r="H2144" s="77">
        <v>176</v>
      </c>
      <c r="I2144" s="75" t="s">
        <v>1473</v>
      </c>
    </row>
    <row r="2145" spans="1:9" ht="12.6" customHeight="1" x14ac:dyDescent="0.25">
      <c r="A2145" s="71">
        <v>2072</v>
      </c>
      <c r="B2145" s="72" t="s">
        <v>1829</v>
      </c>
      <c r="C2145" s="79"/>
      <c r="D2145" s="74">
        <v>52.33</v>
      </c>
      <c r="E2145" s="78" t="s">
        <v>3142</v>
      </c>
      <c r="F2145" s="75" t="s">
        <v>1031</v>
      </c>
      <c r="G2145" s="76">
        <v>2583</v>
      </c>
      <c r="H2145" s="77">
        <v>684</v>
      </c>
      <c r="I2145" s="75" t="s">
        <v>1473</v>
      </c>
    </row>
    <row r="2146" spans="1:9" ht="12.6" customHeight="1" x14ac:dyDescent="0.25">
      <c r="A2146" s="71">
        <v>2073</v>
      </c>
      <c r="B2146" s="72" t="s">
        <v>1829</v>
      </c>
      <c r="C2146" s="79"/>
      <c r="D2146" s="74">
        <v>52.34</v>
      </c>
      <c r="E2146" s="78" t="s">
        <v>3143</v>
      </c>
      <c r="F2146" s="75" t="s">
        <v>1031</v>
      </c>
      <c r="G2146" s="76">
        <v>618</v>
      </c>
      <c r="H2146" s="77">
        <v>342</v>
      </c>
      <c r="I2146" s="75" t="s">
        <v>1473</v>
      </c>
    </row>
    <row r="2147" spans="1:9" ht="12.6" customHeight="1" x14ac:dyDescent="0.25">
      <c r="A2147" s="71">
        <v>2074</v>
      </c>
      <c r="B2147" s="72" t="s">
        <v>1829</v>
      </c>
      <c r="C2147" s="79"/>
      <c r="D2147" s="74">
        <v>52.35</v>
      </c>
      <c r="E2147" s="78" t="s">
        <v>3131</v>
      </c>
      <c r="F2147" s="75" t="s">
        <v>17</v>
      </c>
      <c r="G2147" s="76">
        <v>2184</v>
      </c>
      <c r="H2147" s="77">
        <v>420</v>
      </c>
      <c r="I2147" s="75" t="s">
        <v>1473</v>
      </c>
    </row>
    <row r="2148" spans="1:9" ht="12.6" customHeight="1" x14ac:dyDescent="0.25">
      <c r="A2148" s="71">
        <v>2075</v>
      </c>
      <c r="B2148" s="72" t="s">
        <v>1829</v>
      </c>
      <c r="C2148" s="79"/>
      <c r="D2148" s="74">
        <v>52.36</v>
      </c>
      <c r="E2148" s="78" t="s">
        <v>3132</v>
      </c>
      <c r="F2148" s="75" t="s">
        <v>17</v>
      </c>
      <c r="G2148" s="76">
        <v>1457</v>
      </c>
      <c r="H2148" s="77">
        <v>202</v>
      </c>
      <c r="I2148" s="75" t="s">
        <v>1473</v>
      </c>
    </row>
    <row r="2149" spans="1:9" ht="12.6" customHeight="1" x14ac:dyDescent="0.25">
      <c r="A2149" s="71">
        <v>2076</v>
      </c>
      <c r="B2149" s="72" t="s">
        <v>1829</v>
      </c>
      <c r="C2149" s="79"/>
      <c r="D2149" s="74">
        <v>52.37</v>
      </c>
      <c r="E2149" s="78" t="s">
        <v>3144</v>
      </c>
      <c r="F2149" s="75" t="s">
        <v>1031</v>
      </c>
      <c r="G2149" s="76">
        <v>1085</v>
      </c>
      <c r="H2149" s="77">
        <v>34</v>
      </c>
      <c r="I2149" s="75" t="s">
        <v>1473</v>
      </c>
    </row>
    <row r="2150" spans="1:9" ht="12.6" customHeight="1" x14ac:dyDescent="0.25">
      <c r="A2150" s="71">
        <v>2077</v>
      </c>
      <c r="B2150" s="72" t="s">
        <v>1829</v>
      </c>
      <c r="C2150" s="79"/>
      <c r="D2150" s="74">
        <v>52.38</v>
      </c>
      <c r="E2150" s="72" t="s">
        <v>1038</v>
      </c>
      <c r="F2150" s="75" t="s">
        <v>1039</v>
      </c>
      <c r="G2150" s="76">
        <v>69</v>
      </c>
      <c r="H2150" s="77">
        <v>34</v>
      </c>
      <c r="I2150" s="75" t="s">
        <v>1473</v>
      </c>
    </row>
    <row r="2151" spans="1:9" ht="12.6" customHeight="1" x14ac:dyDescent="0.25">
      <c r="A2151" s="71">
        <v>2078</v>
      </c>
      <c r="B2151" s="72" t="s">
        <v>1829</v>
      </c>
      <c r="C2151" s="79"/>
      <c r="D2151" s="74">
        <v>52.39</v>
      </c>
      <c r="E2151" s="72" t="s">
        <v>1040</v>
      </c>
      <c r="F2151" s="75" t="s">
        <v>1039</v>
      </c>
      <c r="G2151" s="76">
        <v>490</v>
      </c>
      <c r="H2151" s="77">
        <v>342</v>
      </c>
      <c r="I2151" s="75" t="s">
        <v>1473</v>
      </c>
    </row>
    <row r="2152" spans="1:9" ht="12.6" customHeight="1" x14ac:dyDescent="0.25">
      <c r="A2152" s="71">
        <v>2079</v>
      </c>
      <c r="B2152" s="72" t="s">
        <v>1829</v>
      </c>
      <c r="C2152" s="79"/>
      <c r="D2152" s="80">
        <v>52.4</v>
      </c>
      <c r="E2152" s="78" t="s">
        <v>3145</v>
      </c>
      <c r="F2152" s="75" t="s">
        <v>1031</v>
      </c>
      <c r="G2152" s="76">
        <v>490</v>
      </c>
      <c r="H2152" s="77">
        <v>342</v>
      </c>
      <c r="I2152" s="75" t="s">
        <v>1473</v>
      </c>
    </row>
    <row r="2153" spans="1:9" ht="12.6" customHeight="1" x14ac:dyDescent="0.25">
      <c r="A2153" s="71">
        <v>2080</v>
      </c>
      <c r="B2153" s="72" t="s">
        <v>1829</v>
      </c>
      <c r="C2153" s="79"/>
      <c r="D2153" s="74">
        <v>52.41</v>
      </c>
      <c r="E2153" s="78" t="s">
        <v>3146</v>
      </c>
      <c r="F2153" s="75" t="s">
        <v>1031</v>
      </c>
      <c r="G2153" s="76">
        <v>802</v>
      </c>
      <c r="H2153" s="77">
        <v>342</v>
      </c>
      <c r="I2153" s="75" t="s">
        <v>1473</v>
      </c>
    </row>
    <row r="2154" spans="1:9" ht="12.6" customHeight="1" x14ac:dyDescent="0.25">
      <c r="A2154" s="71">
        <v>2081</v>
      </c>
      <c r="B2154" s="72" t="s">
        <v>1830</v>
      </c>
      <c r="C2154" s="79"/>
      <c r="D2154" s="74">
        <v>52.42</v>
      </c>
      <c r="E2154" s="72" t="s">
        <v>1041</v>
      </c>
      <c r="F2154" s="75" t="s">
        <v>1019</v>
      </c>
      <c r="G2154" s="76">
        <v>25000</v>
      </c>
      <c r="H2154" s="77">
        <v>0</v>
      </c>
      <c r="I2154" s="75" t="s">
        <v>1473</v>
      </c>
    </row>
    <row r="2155" spans="1:9" ht="12.6" customHeight="1" x14ac:dyDescent="0.25">
      <c r="A2155" s="71">
        <v>2082</v>
      </c>
      <c r="B2155" s="72" t="s">
        <v>1830</v>
      </c>
      <c r="C2155" s="79"/>
      <c r="D2155" s="74">
        <v>52.43</v>
      </c>
      <c r="E2155" s="72" t="s">
        <v>1042</v>
      </c>
      <c r="F2155" s="75" t="s">
        <v>1043</v>
      </c>
      <c r="G2155" s="76">
        <v>126012</v>
      </c>
      <c r="H2155" s="77">
        <v>0</v>
      </c>
      <c r="I2155" s="75" t="s">
        <v>1473</v>
      </c>
    </row>
    <row r="2156" spans="1:9" ht="12.6" customHeight="1" x14ac:dyDescent="0.25">
      <c r="A2156" s="71">
        <v>2083</v>
      </c>
      <c r="B2156" s="72" t="s">
        <v>1831</v>
      </c>
      <c r="C2156" s="79"/>
      <c r="D2156" s="74">
        <v>52.44</v>
      </c>
      <c r="E2156" s="78" t="s">
        <v>3147</v>
      </c>
      <c r="F2156" s="75" t="s">
        <v>1044</v>
      </c>
      <c r="G2156" s="76">
        <v>8500</v>
      </c>
      <c r="H2156" s="77">
        <v>0</v>
      </c>
      <c r="I2156" s="75" t="s">
        <v>1473</v>
      </c>
    </row>
    <row r="2157" spans="1:9" ht="12.6" customHeight="1" x14ac:dyDescent="0.25">
      <c r="A2157" s="71">
        <v>2084</v>
      </c>
      <c r="B2157" s="72" t="s">
        <v>1831</v>
      </c>
      <c r="C2157" s="79"/>
      <c r="D2157" s="74">
        <v>52.45</v>
      </c>
      <c r="E2157" s="78" t="s">
        <v>3148</v>
      </c>
      <c r="F2157" s="75" t="s">
        <v>1044</v>
      </c>
      <c r="G2157" s="76">
        <v>22900</v>
      </c>
      <c r="H2157" s="77">
        <v>0</v>
      </c>
      <c r="I2157" s="75" t="s">
        <v>1473</v>
      </c>
    </row>
    <row r="2158" spans="1:9" ht="12.6" customHeight="1" x14ac:dyDescent="0.25">
      <c r="A2158" s="71">
        <v>2085</v>
      </c>
      <c r="B2158" s="72" t="s">
        <v>1832</v>
      </c>
      <c r="C2158" s="79"/>
      <c r="D2158" s="74">
        <v>52.46</v>
      </c>
      <c r="E2158" s="72" t="s">
        <v>1045</v>
      </c>
      <c r="F2158" s="75" t="s">
        <v>292</v>
      </c>
      <c r="G2158" s="76">
        <v>1401</v>
      </c>
      <c r="H2158" s="77">
        <v>174</v>
      </c>
      <c r="I2158" s="75" t="s">
        <v>1473</v>
      </c>
    </row>
    <row r="2159" spans="1:9" ht="12.6" customHeight="1" x14ac:dyDescent="0.25">
      <c r="A2159" s="71">
        <v>2086</v>
      </c>
      <c r="B2159" s="72" t="s">
        <v>1832</v>
      </c>
      <c r="C2159" s="79"/>
      <c r="D2159" s="74">
        <v>52.47</v>
      </c>
      <c r="E2159" s="72" t="s">
        <v>1046</v>
      </c>
      <c r="F2159" s="75" t="s">
        <v>292</v>
      </c>
      <c r="G2159" s="76">
        <v>1241</v>
      </c>
      <c r="H2159" s="77">
        <v>174</v>
      </c>
      <c r="I2159" s="75" t="s">
        <v>1473</v>
      </c>
    </row>
    <row r="2160" spans="1:9" ht="12.6" customHeight="1" x14ac:dyDescent="0.25">
      <c r="A2160" s="71">
        <v>2087</v>
      </c>
      <c r="B2160" s="72" t="s">
        <v>1833</v>
      </c>
      <c r="C2160" s="79"/>
      <c r="D2160" s="74">
        <v>52.48</v>
      </c>
      <c r="E2160" s="78" t="s">
        <v>3149</v>
      </c>
      <c r="F2160" s="75" t="s">
        <v>17</v>
      </c>
      <c r="G2160" s="76">
        <v>5741</v>
      </c>
      <c r="H2160" s="77">
        <v>0</v>
      </c>
      <c r="I2160" s="75" t="s">
        <v>1473</v>
      </c>
    </row>
    <row r="2161" spans="1:9" ht="12.6" customHeight="1" x14ac:dyDescent="0.25">
      <c r="A2161" s="71">
        <v>2088</v>
      </c>
      <c r="B2161" s="72" t="s">
        <v>1833</v>
      </c>
      <c r="C2161" s="79"/>
      <c r="D2161" s="74">
        <v>52.49</v>
      </c>
      <c r="E2161" s="78" t="s">
        <v>3150</v>
      </c>
      <c r="F2161" s="75" t="s">
        <v>17</v>
      </c>
      <c r="G2161" s="76">
        <v>6459</v>
      </c>
      <c r="H2161" s="77">
        <v>0</v>
      </c>
      <c r="I2161" s="75" t="s">
        <v>1473</v>
      </c>
    </row>
    <row r="2162" spans="1:9" ht="12.6" customHeight="1" x14ac:dyDescent="0.25">
      <c r="A2162" s="71">
        <v>2089</v>
      </c>
      <c r="B2162" s="72" t="s">
        <v>1833</v>
      </c>
      <c r="C2162" s="79"/>
      <c r="D2162" s="80">
        <v>52.5</v>
      </c>
      <c r="E2162" s="78" t="s">
        <v>3151</v>
      </c>
      <c r="F2162" s="75" t="s">
        <v>17</v>
      </c>
      <c r="G2162" s="76">
        <v>7894</v>
      </c>
      <c r="H2162" s="77">
        <v>0</v>
      </c>
      <c r="I2162" s="79"/>
    </row>
    <row r="2163" spans="1:9" ht="12.6" customHeight="1" x14ac:dyDescent="0.25">
      <c r="A2163" s="71">
        <v>2090</v>
      </c>
      <c r="B2163" s="72" t="s">
        <v>1834</v>
      </c>
      <c r="C2163" s="79"/>
      <c r="D2163" s="74">
        <v>52.51</v>
      </c>
      <c r="E2163" s="78" t="s">
        <v>3152</v>
      </c>
      <c r="F2163" s="75" t="s">
        <v>17</v>
      </c>
      <c r="G2163" s="76">
        <v>3627</v>
      </c>
      <c r="H2163" s="77">
        <v>495</v>
      </c>
      <c r="I2163" s="97">
        <v>3627</v>
      </c>
    </row>
    <row r="2164" spans="1:9" ht="12.6" customHeight="1" x14ac:dyDescent="0.25">
      <c r="A2164" s="71">
        <v>2091</v>
      </c>
      <c r="B2164" s="72" t="s">
        <v>1835</v>
      </c>
      <c r="C2164" s="79"/>
      <c r="D2164" s="74">
        <v>52.52</v>
      </c>
      <c r="E2164" s="72" t="s">
        <v>1047</v>
      </c>
      <c r="F2164" s="75" t="s">
        <v>17</v>
      </c>
      <c r="G2164" s="76">
        <v>3933</v>
      </c>
      <c r="H2164" s="77">
        <v>798</v>
      </c>
      <c r="I2164" s="75" t="s">
        <v>1473</v>
      </c>
    </row>
    <row r="2165" spans="1:9" ht="12.6" customHeight="1" x14ac:dyDescent="0.25">
      <c r="A2165" s="71">
        <v>2092</v>
      </c>
      <c r="B2165" s="72" t="s">
        <v>1835</v>
      </c>
      <c r="C2165" s="79"/>
      <c r="D2165" s="74">
        <v>52.53</v>
      </c>
      <c r="E2165" s="72" t="s">
        <v>1048</v>
      </c>
      <c r="F2165" s="75" t="s">
        <v>17</v>
      </c>
      <c r="G2165" s="76">
        <v>4605</v>
      </c>
      <c r="H2165" s="77">
        <v>798</v>
      </c>
      <c r="I2165" s="75" t="s">
        <v>1473</v>
      </c>
    </row>
    <row r="2166" spans="1:9" ht="12.6" customHeight="1" x14ac:dyDescent="0.25">
      <c r="A2166" s="71">
        <v>2093</v>
      </c>
      <c r="B2166" s="72" t="s">
        <v>1836</v>
      </c>
      <c r="C2166" s="75" t="s">
        <v>1211</v>
      </c>
      <c r="D2166" s="74">
        <v>53.01</v>
      </c>
      <c r="E2166" s="72" t="s">
        <v>1049</v>
      </c>
      <c r="F2166" s="75" t="s">
        <v>3</v>
      </c>
      <c r="G2166" s="76">
        <v>243</v>
      </c>
      <c r="H2166" s="77">
        <v>19</v>
      </c>
      <c r="I2166" s="75" t="s">
        <v>1727</v>
      </c>
    </row>
    <row r="2167" spans="1:9" ht="12.6" customHeight="1" x14ac:dyDescent="0.25">
      <c r="A2167" s="71">
        <v>2094</v>
      </c>
      <c r="B2167" s="72" t="s">
        <v>1836</v>
      </c>
      <c r="C2167" s="75" t="s">
        <v>1211</v>
      </c>
      <c r="D2167" s="74">
        <v>53.02</v>
      </c>
      <c r="E2167" s="72" t="s">
        <v>1050</v>
      </c>
      <c r="F2167" s="75" t="s">
        <v>3</v>
      </c>
      <c r="G2167" s="76">
        <v>436</v>
      </c>
      <c r="H2167" s="77">
        <v>19</v>
      </c>
      <c r="I2167" s="75" t="s">
        <v>1727</v>
      </c>
    </row>
    <row r="2168" spans="1:9" ht="12.6" customHeight="1" x14ac:dyDescent="0.25">
      <c r="A2168" s="71">
        <v>2095</v>
      </c>
      <c r="B2168" s="72" t="s">
        <v>1836</v>
      </c>
      <c r="C2168" s="75" t="s">
        <v>1211</v>
      </c>
      <c r="D2168" s="74">
        <v>53.03</v>
      </c>
      <c r="E2168" s="72" t="s">
        <v>1051</v>
      </c>
      <c r="F2168" s="75" t="s">
        <v>3</v>
      </c>
      <c r="G2168" s="76">
        <v>541</v>
      </c>
      <c r="H2168" s="77">
        <v>19</v>
      </c>
      <c r="I2168" s="75" t="s">
        <v>1727</v>
      </c>
    </row>
    <row r="2169" spans="1:9" ht="12.6" customHeight="1" x14ac:dyDescent="0.25">
      <c r="A2169" s="71">
        <v>2096</v>
      </c>
      <c r="B2169" s="72" t="s">
        <v>1836</v>
      </c>
      <c r="C2169" s="75" t="s">
        <v>1211</v>
      </c>
      <c r="D2169" s="74">
        <v>53.04</v>
      </c>
      <c r="E2169" s="72" t="s">
        <v>1052</v>
      </c>
      <c r="F2169" s="75" t="s">
        <v>3</v>
      </c>
      <c r="G2169" s="76">
        <v>791</v>
      </c>
      <c r="H2169" s="77">
        <v>21</v>
      </c>
      <c r="I2169" s="75" t="s">
        <v>1727</v>
      </c>
    </row>
    <row r="2170" spans="1:9" ht="12.6" customHeight="1" x14ac:dyDescent="0.25">
      <c r="A2170" s="71">
        <v>2097</v>
      </c>
      <c r="B2170" s="72" t="s">
        <v>1836</v>
      </c>
      <c r="C2170" s="75" t="s">
        <v>1211</v>
      </c>
      <c r="D2170" s="74">
        <v>53.05</v>
      </c>
      <c r="E2170" s="72" t="s">
        <v>1053</v>
      </c>
      <c r="F2170" s="75" t="s">
        <v>3</v>
      </c>
      <c r="G2170" s="76">
        <v>1179</v>
      </c>
      <c r="H2170" s="77">
        <v>23</v>
      </c>
      <c r="I2170" s="75" t="s">
        <v>1727</v>
      </c>
    </row>
    <row r="2171" spans="1:9" ht="12.6" customHeight="1" x14ac:dyDescent="0.25">
      <c r="A2171" s="71">
        <v>2098</v>
      </c>
      <c r="B2171" s="72" t="s">
        <v>1836</v>
      </c>
      <c r="C2171" s="75" t="s">
        <v>1211</v>
      </c>
      <c r="D2171" s="74">
        <v>53.06</v>
      </c>
      <c r="E2171" s="72" t="s">
        <v>1054</v>
      </c>
      <c r="F2171" s="75" t="s">
        <v>3</v>
      </c>
      <c r="G2171" s="76">
        <v>3285</v>
      </c>
      <c r="H2171" s="77">
        <v>48</v>
      </c>
      <c r="I2171" s="75" t="s">
        <v>1727</v>
      </c>
    </row>
    <row r="2172" spans="1:9" ht="12.6" customHeight="1" x14ac:dyDescent="0.25">
      <c r="A2172" s="71">
        <v>2099</v>
      </c>
      <c r="B2172" s="72" t="s">
        <v>1836</v>
      </c>
      <c r="C2172" s="75" t="s">
        <v>1211</v>
      </c>
      <c r="D2172" s="74">
        <v>53.07</v>
      </c>
      <c r="E2172" s="72" t="s">
        <v>1055</v>
      </c>
      <c r="F2172" s="75" t="s">
        <v>3</v>
      </c>
      <c r="G2172" s="76">
        <v>6240</v>
      </c>
      <c r="H2172" s="77">
        <v>64</v>
      </c>
      <c r="I2172" s="75" t="s">
        <v>1727</v>
      </c>
    </row>
    <row r="2173" spans="1:9" ht="12.6" customHeight="1" x14ac:dyDescent="0.25">
      <c r="A2173" s="71">
        <v>2100</v>
      </c>
      <c r="B2173" s="72" t="s">
        <v>1836</v>
      </c>
      <c r="C2173" s="75" t="s">
        <v>1211</v>
      </c>
      <c r="D2173" s="74">
        <v>53.08</v>
      </c>
      <c r="E2173" s="72" t="s">
        <v>1056</v>
      </c>
      <c r="F2173" s="75" t="s">
        <v>3</v>
      </c>
      <c r="G2173" s="76">
        <v>218</v>
      </c>
      <c r="H2173" s="77">
        <v>19</v>
      </c>
      <c r="I2173" s="75" t="s">
        <v>1727</v>
      </c>
    </row>
    <row r="2174" spans="1:9" ht="12.6" customHeight="1" x14ac:dyDescent="0.25">
      <c r="A2174" s="71">
        <v>2101</v>
      </c>
      <c r="B2174" s="72" t="s">
        <v>1836</v>
      </c>
      <c r="C2174" s="75" t="s">
        <v>1211</v>
      </c>
      <c r="D2174" s="74">
        <v>53.09</v>
      </c>
      <c r="E2174" s="72" t="s">
        <v>1057</v>
      </c>
      <c r="F2174" s="75" t="s">
        <v>3</v>
      </c>
      <c r="G2174" s="76">
        <v>392</v>
      </c>
      <c r="H2174" s="77">
        <v>19</v>
      </c>
      <c r="I2174" s="75" t="s">
        <v>1727</v>
      </c>
    </row>
    <row r="2175" spans="1:9" ht="12.6" customHeight="1" x14ac:dyDescent="0.25">
      <c r="A2175" s="71">
        <v>2102</v>
      </c>
      <c r="B2175" s="72" t="s">
        <v>1836</v>
      </c>
      <c r="C2175" s="75" t="s">
        <v>1211</v>
      </c>
      <c r="D2175" s="74">
        <v>53.1</v>
      </c>
      <c r="E2175" s="72" t="s">
        <v>1058</v>
      </c>
      <c r="F2175" s="75" t="s">
        <v>3</v>
      </c>
      <c r="G2175" s="76">
        <v>480</v>
      </c>
      <c r="H2175" s="77">
        <v>19</v>
      </c>
      <c r="I2175" s="75" t="s">
        <v>1727</v>
      </c>
    </row>
    <row r="2176" spans="1:9" ht="12.6" customHeight="1" x14ac:dyDescent="0.25">
      <c r="A2176" s="71">
        <v>2103</v>
      </c>
      <c r="B2176" s="72" t="s">
        <v>1836</v>
      </c>
      <c r="C2176" s="75" t="s">
        <v>1211</v>
      </c>
      <c r="D2176" s="74">
        <v>53.11</v>
      </c>
      <c r="E2176" s="72" t="s">
        <v>1059</v>
      </c>
      <c r="F2176" s="75" t="s">
        <v>3</v>
      </c>
      <c r="G2176" s="76">
        <v>663</v>
      </c>
      <c r="H2176" s="77">
        <v>21</v>
      </c>
      <c r="I2176" s="75" t="s">
        <v>1727</v>
      </c>
    </row>
    <row r="2177" spans="1:9" ht="12.6" customHeight="1" x14ac:dyDescent="0.25">
      <c r="A2177" s="71">
        <v>2104</v>
      </c>
      <c r="B2177" s="72" t="s">
        <v>1836</v>
      </c>
      <c r="C2177" s="75" t="s">
        <v>1211</v>
      </c>
      <c r="D2177" s="74">
        <v>53.12</v>
      </c>
      <c r="E2177" s="72" t="s">
        <v>1060</v>
      </c>
      <c r="F2177" s="75" t="s">
        <v>3</v>
      </c>
      <c r="G2177" s="76">
        <v>892</v>
      </c>
      <c r="H2177" s="77">
        <v>23</v>
      </c>
      <c r="I2177" s="75" t="s">
        <v>1727</v>
      </c>
    </row>
    <row r="2178" spans="1:9" ht="12.6" customHeight="1" x14ac:dyDescent="0.25">
      <c r="A2178" s="71">
        <v>2105</v>
      </c>
      <c r="B2178" s="72" t="s">
        <v>1836</v>
      </c>
      <c r="C2178" s="75" t="s">
        <v>1211</v>
      </c>
      <c r="D2178" s="74">
        <v>53.13</v>
      </c>
      <c r="E2178" s="72" t="s">
        <v>1061</v>
      </c>
      <c r="F2178" s="75" t="s">
        <v>3</v>
      </c>
      <c r="G2178" s="76">
        <v>2240</v>
      </c>
      <c r="H2178" s="77">
        <v>75</v>
      </c>
      <c r="I2178" s="75" t="s">
        <v>1727</v>
      </c>
    </row>
    <row r="2179" spans="1:9" ht="12.6" customHeight="1" x14ac:dyDescent="0.25">
      <c r="A2179" s="71">
        <v>2106</v>
      </c>
      <c r="B2179" s="72" t="s">
        <v>1836</v>
      </c>
      <c r="C2179" s="75" t="s">
        <v>1211</v>
      </c>
      <c r="D2179" s="74">
        <v>53.14</v>
      </c>
      <c r="E2179" s="72" t="s">
        <v>1062</v>
      </c>
      <c r="F2179" s="75" t="s">
        <v>3</v>
      </c>
      <c r="G2179" s="76">
        <v>149</v>
      </c>
      <c r="H2179" s="77">
        <v>7</v>
      </c>
      <c r="I2179" s="75" t="s">
        <v>1727</v>
      </c>
    </row>
    <row r="2180" spans="1:9" ht="12.6" customHeight="1" x14ac:dyDescent="0.25">
      <c r="A2180" s="71">
        <v>2107</v>
      </c>
      <c r="B2180" s="72" t="s">
        <v>1836</v>
      </c>
      <c r="C2180" s="75" t="s">
        <v>1211</v>
      </c>
      <c r="D2180" s="74">
        <v>53.15</v>
      </c>
      <c r="E2180" s="72" t="s">
        <v>1063</v>
      </c>
      <c r="F2180" s="75" t="s">
        <v>3</v>
      </c>
      <c r="G2180" s="76">
        <v>379</v>
      </c>
      <c r="H2180" s="77">
        <v>7</v>
      </c>
      <c r="I2180" s="75" t="s">
        <v>1727</v>
      </c>
    </row>
    <row r="2181" spans="1:9" ht="12.6" customHeight="1" x14ac:dyDescent="0.25">
      <c r="A2181" s="71">
        <v>2108</v>
      </c>
      <c r="B2181" s="72" t="s">
        <v>1836</v>
      </c>
      <c r="C2181" s="75" t="s">
        <v>1211</v>
      </c>
      <c r="D2181" s="74">
        <v>53.16</v>
      </c>
      <c r="E2181" s="72" t="s">
        <v>1064</v>
      </c>
      <c r="F2181" s="75" t="s">
        <v>3</v>
      </c>
      <c r="G2181" s="76">
        <v>224</v>
      </c>
      <c r="H2181" s="77">
        <v>7</v>
      </c>
      <c r="I2181" s="75" t="s">
        <v>1727</v>
      </c>
    </row>
    <row r="2182" spans="1:9" ht="12.6" customHeight="1" x14ac:dyDescent="0.25">
      <c r="A2182" s="71">
        <v>2109</v>
      </c>
      <c r="B2182" s="72" t="s">
        <v>1836</v>
      </c>
      <c r="C2182" s="75" t="s">
        <v>1211</v>
      </c>
      <c r="D2182" s="74">
        <v>53.17</v>
      </c>
      <c r="E2182" s="72" t="s">
        <v>1065</v>
      </c>
      <c r="F2182" s="75" t="s">
        <v>3</v>
      </c>
      <c r="G2182" s="76">
        <v>467</v>
      </c>
      <c r="H2182" s="77">
        <v>7</v>
      </c>
      <c r="I2182" s="75" t="s">
        <v>1727</v>
      </c>
    </row>
    <row r="2183" spans="1:9" ht="12.6" customHeight="1" x14ac:dyDescent="0.25">
      <c r="A2183" s="71">
        <v>2110</v>
      </c>
      <c r="B2183" s="72" t="s">
        <v>1836</v>
      </c>
      <c r="C2183" s="75" t="s">
        <v>1211</v>
      </c>
      <c r="D2183" s="74">
        <v>53.18</v>
      </c>
      <c r="E2183" s="72" t="s">
        <v>1066</v>
      </c>
      <c r="F2183" s="75" t="s">
        <v>3</v>
      </c>
      <c r="G2183" s="76">
        <v>238</v>
      </c>
      <c r="H2183" s="77">
        <v>7</v>
      </c>
      <c r="I2183" s="75" t="s">
        <v>1727</v>
      </c>
    </row>
    <row r="2184" spans="1:9" ht="12.6" customHeight="1" x14ac:dyDescent="0.25">
      <c r="A2184" s="71">
        <v>2111</v>
      </c>
      <c r="B2184" s="72" t="s">
        <v>1836</v>
      </c>
      <c r="C2184" s="75" t="s">
        <v>1211</v>
      </c>
      <c r="D2184" s="74">
        <v>53.19</v>
      </c>
      <c r="E2184" s="72" t="s">
        <v>1067</v>
      </c>
      <c r="F2184" s="75" t="s">
        <v>3</v>
      </c>
      <c r="G2184" s="76">
        <v>716</v>
      </c>
      <c r="H2184" s="77">
        <v>7</v>
      </c>
      <c r="I2184" s="75" t="s">
        <v>1727</v>
      </c>
    </row>
    <row r="2185" spans="1:9" ht="12.6" customHeight="1" x14ac:dyDescent="0.25">
      <c r="A2185" s="71">
        <v>2112</v>
      </c>
      <c r="B2185" s="72" t="s">
        <v>1836</v>
      </c>
      <c r="C2185" s="75" t="s">
        <v>1211</v>
      </c>
      <c r="D2185" s="74">
        <v>53.2</v>
      </c>
      <c r="E2185" s="72" t="s">
        <v>1068</v>
      </c>
      <c r="F2185" s="75" t="s">
        <v>3</v>
      </c>
      <c r="G2185" s="76">
        <v>464</v>
      </c>
      <c r="H2185" s="77">
        <v>7</v>
      </c>
      <c r="I2185" s="75" t="s">
        <v>1727</v>
      </c>
    </row>
    <row r="2186" spans="1:9" ht="12.6" customHeight="1" x14ac:dyDescent="0.25">
      <c r="A2186" s="71">
        <v>2113</v>
      </c>
      <c r="B2186" s="72" t="s">
        <v>1836</v>
      </c>
      <c r="C2186" s="75" t="s">
        <v>1211</v>
      </c>
      <c r="D2186" s="74">
        <v>53.21</v>
      </c>
      <c r="E2186" s="72" t="s">
        <v>1069</v>
      </c>
      <c r="F2186" s="75" t="s">
        <v>3</v>
      </c>
      <c r="G2186" s="76">
        <v>1112</v>
      </c>
      <c r="H2186" s="77">
        <v>9</v>
      </c>
      <c r="I2186" s="75" t="s">
        <v>1727</v>
      </c>
    </row>
    <row r="2187" spans="1:9" ht="12.6" customHeight="1" x14ac:dyDescent="0.25">
      <c r="A2187" s="71">
        <v>2114</v>
      </c>
      <c r="B2187" s="72" t="s">
        <v>1836</v>
      </c>
      <c r="C2187" s="75" t="s">
        <v>1211</v>
      </c>
      <c r="D2187" s="74">
        <v>53.22</v>
      </c>
      <c r="E2187" s="72" t="s">
        <v>1070</v>
      </c>
      <c r="F2187" s="75" t="s">
        <v>3</v>
      </c>
      <c r="G2187" s="76">
        <v>785</v>
      </c>
      <c r="H2187" s="77">
        <v>11</v>
      </c>
      <c r="I2187" s="75" t="s">
        <v>1727</v>
      </c>
    </row>
    <row r="2188" spans="1:9" ht="12.6" customHeight="1" x14ac:dyDescent="0.25">
      <c r="A2188" s="71">
        <v>2115</v>
      </c>
      <c r="B2188" s="72" t="s">
        <v>1836</v>
      </c>
      <c r="C2188" s="75" t="s">
        <v>1211</v>
      </c>
      <c r="D2188" s="74">
        <v>53.23</v>
      </c>
      <c r="E2188" s="72" t="s">
        <v>1071</v>
      </c>
      <c r="F2188" s="75" t="s">
        <v>3</v>
      </c>
      <c r="G2188" s="76">
        <v>2581</v>
      </c>
      <c r="H2188" s="77">
        <v>11</v>
      </c>
      <c r="I2188" s="75" t="s">
        <v>1727</v>
      </c>
    </row>
    <row r="2189" spans="1:9" ht="12.6" customHeight="1" x14ac:dyDescent="0.25">
      <c r="A2189" s="71">
        <v>2116</v>
      </c>
      <c r="B2189" s="72" t="s">
        <v>1836</v>
      </c>
      <c r="C2189" s="75" t="s">
        <v>1211</v>
      </c>
      <c r="D2189" s="74">
        <v>53.24</v>
      </c>
      <c r="E2189" s="72" t="s">
        <v>1072</v>
      </c>
      <c r="F2189" s="75" t="s">
        <v>3</v>
      </c>
      <c r="G2189" s="76">
        <v>144</v>
      </c>
      <c r="H2189" s="77">
        <v>38</v>
      </c>
      <c r="I2189" s="75" t="s">
        <v>1727</v>
      </c>
    </row>
    <row r="2190" spans="1:9" ht="12.6" customHeight="1" x14ac:dyDescent="0.25">
      <c r="A2190" s="71">
        <v>2117</v>
      </c>
      <c r="B2190" s="72" t="s">
        <v>1836</v>
      </c>
      <c r="C2190" s="75" t="s">
        <v>1211</v>
      </c>
      <c r="D2190" s="74">
        <v>53.25</v>
      </c>
      <c r="E2190" s="72" t="s">
        <v>1073</v>
      </c>
      <c r="F2190" s="75" t="s">
        <v>3</v>
      </c>
      <c r="G2190" s="76">
        <v>3326</v>
      </c>
      <c r="H2190" s="77">
        <v>13</v>
      </c>
      <c r="I2190" s="75" t="s">
        <v>1727</v>
      </c>
    </row>
    <row r="2191" spans="1:9" ht="12.6" customHeight="1" x14ac:dyDescent="0.25">
      <c r="A2191" s="71">
        <v>2118</v>
      </c>
      <c r="B2191" s="72" t="s">
        <v>1836</v>
      </c>
      <c r="C2191" s="75" t="s">
        <v>1211</v>
      </c>
      <c r="D2191" s="74">
        <v>53.26</v>
      </c>
      <c r="E2191" s="72" t="s">
        <v>1074</v>
      </c>
      <c r="F2191" s="75" t="s">
        <v>3</v>
      </c>
      <c r="G2191" s="76">
        <v>390</v>
      </c>
      <c r="H2191" s="77">
        <v>8</v>
      </c>
      <c r="I2191" s="75" t="s">
        <v>1727</v>
      </c>
    </row>
    <row r="2192" spans="1:9" ht="12.6" customHeight="1" x14ac:dyDescent="0.25">
      <c r="A2192" s="71">
        <v>2119</v>
      </c>
      <c r="B2192" s="72" t="s">
        <v>1836</v>
      </c>
      <c r="C2192" s="75" t="s">
        <v>1211</v>
      </c>
      <c r="D2192" s="74">
        <v>53.27</v>
      </c>
      <c r="E2192" s="72" t="s">
        <v>1075</v>
      </c>
      <c r="F2192" s="75" t="s">
        <v>3</v>
      </c>
      <c r="G2192" s="76">
        <v>584</v>
      </c>
      <c r="H2192" s="77">
        <v>8</v>
      </c>
      <c r="I2192" s="75" t="s">
        <v>1727</v>
      </c>
    </row>
    <row r="2193" spans="1:9" ht="12.6" customHeight="1" x14ac:dyDescent="0.25">
      <c r="A2193" s="71">
        <v>2120</v>
      </c>
      <c r="B2193" s="72" t="s">
        <v>1836</v>
      </c>
      <c r="C2193" s="75" t="s">
        <v>1211</v>
      </c>
      <c r="D2193" s="74">
        <v>53.28</v>
      </c>
      <c r="E2193" s="72" t="s">
        <v>1076</v>
      </c>
      <c r="F2193" s="75" t="s">
        <v>3</v>
      </c>
      <c r="G2193" s="76">
        <v>926</v>
      </c>
      <c r="H2193" s="77">
        <v>9</v>
      </c>
      <c r="I2193" s="75" t="s">
        <v>1727</v>
      </c>
    </row>
    <row r="2194" spans="1:9" ht="12.6" customHeight="1" x14ac:dyDescent="0.25">
      <c r="A2194" s="71">
        <v>2121</v>
      </c>
      <c r="B2194" s="72" t="s">
        <v>1836</v>
      </c>
      <c r="C2194" s="75" t="s">
        <v>1211</v>
      </c>
      <c r="D2194" s="74">
        <v>53.29</v>
      </c>
      <c r="E2194" s="72" t="s">
        <v>1077</v>
      </c>
      <c r="F2194" s="75" t="s">
        <v>3</v>
      </c>
      <c r="G2194" s="76">
        <v>1561</v>
      </c>
      <c r="H2194" s="77">
        <v>11</v>
      </c>
      <c r="I2194" s="75" t="s">
        <v>1727</v>
      </c>
    </row>
    <row r="2195" spans="1:9" ht="12.6" customHeight="1" x14ac:dyDescent="0.25">
      <c r="A2195" s="71">
        <v>2122</v>
      </c>
      <c r="B2195" s="72" t="s">
        <v>1836</v>
      </c>
      <c r="C2195" s="75" t="s">
        <v>1211</v>
      </c>
      <c r="D2195" s="74">
        <v>53.3</v>
      </c>
      <c r="E2195" s="72" t="s">
        <v>1078</v>
      </c>
      <c r="F2195" s="75" t="s">
        <v>3</v>
      </c>
      <c r="G2195" s="76">
        <v>2132</v>
      </c>
      <c r="H2195" s="77">
        <v>14</v>
      </c>
      <c r="I2195" s="75" t="s">
        <v>1727</v>
      </c>
    </row>
    <row r="2196" spans="1:9" ht="12.6" customHeight="1" x14ac:dyDescent="0.25">
      <c r="A2196" s="71">
        <v>2123</v>
      </c>
      <c r="B2196" s="72" t="s">
        <v>1836</v>
      </c>
      <c r="C2196" s="75" t="s">
        <v>1211</v>
      </c>
      <c r="D2196" s="74">
        <v>53.31</v>
      </c>
      <c r="E2196" s="72" t="s">
        <v>1079</v>
      </c>
      <c r="F2196" s="75" t="s">
        <v>3</v>
      </c>
      <c r="G2196" s="76">
        <v>6300</v>
      </c>
      <c r="H2196" s="77">
        <v>19</v>
      </c>
      <c r="I2196" s="75" t="s">
        <v>1727</v>
      </c>
    </row>
    <row r="2197" spans="1:9" ht="12.6" customHeight="1" x14ac:dyDescent="0.25">
      <c r="A2197" s="71">
        <v>2124</v>
      </c>
      <c r="B2197" s="72" t="s">
        <v>1837</v>
      </c>
      <c r="C2197" s="75" t="s">
        <v>1473</v>
      </c>
      <c r="D2197" s="74">
        <v>53.32</v>
      </c>
      <c r="E2197" s="72" t="s">
        <v>1080</v>
      </c>
      <c r="F2197" s="75" t="s">
        <v>17</v>
      </c>
      <c r="G2197" s="76">
        <v>6585</v>
      </c>
      <c r="H2197" s="77">
        <v>301</v>
      </c>
      <c r="I2197" s="75" t="s">
        <v>1473</v>
      </c>
    </row>
    <row r="2198" spans="1:9" ht="12.6" customHeight="1" x14ac:dyDescent="0.25">
      <c r="A2198" s="71">
        <v>2125</v>
      </c>
      <c r="B2198" s="72" t="s">
        <v>1837</v>
      </c>
      <c r="C2198" s="75" t="s">
        <v>1473</v>
      </c>
      <c r="D2198" s="74">
        <v>53.33</v>
      </c>
      <c r="E2198" s="72" t="s">
        <v>1081</v>
      </c>
      <c r="F2198" s="75" t="s">
        <v>17</v>
      </c>
      <c r="G2198" s="76">
        <v>7632</v>
      </c>
      <c r="H2198" s="77">
        <v>301</v>
      </c>
      <c r="I2198" s="75" t="s">
        <v>1473</v>
      </c>
    </row>
    <row r="2199" spans="1:9" ht="12.6" customHeight="1" x14ac:dyDescent="0.25">
      <c r="A2199" s="71">
        <v>2126</v>
      </c>
      <c r="B2199" s="72" t="s">
        <v>1837</v>
      </c>
      <c r="C2199" s="75" t="s">
        <v>1473</v>
      </c>
      <c r="D2199" s="74">
        <v>53.34</v>
      </c>
      <c r="E2199" s="78" t="s">
        <v>3153</v>
      </c>
      <c r="F2199" s="75" t="s">
        <v>17</v>
      </c>
      <c r="G2199" s="76">
        <v>6511</v>
      </c>
      <c r="H2199" s="77">
        <v>376</v>
      </c>
      <c r="I2199" s="75" t="s">
        <v>1473</v>
      </c>
    </row>
    <row r="2200" spans="1:9" ht="12.6" customHeight="1" x14ac:dyDescent="0.25">
      <c r="A2200" s="71">
        <v>2127</v>
      </c>
      <c r="B2200" s="72" t="s">
        <v>1837</v>
      </c>
      <c r="C2200" s="75" t="s">
        <v>1473</v>
      </c>
      <c r="D2200" s="74">
        <v>53.35</v>
      </c>
      <c r="E2200" s="78" t="s">
        <v>3154</v>
      </c>
      <c r="F2200" s="75" t="s">
        <v>17</v>
      </c>
      <c r="G2200" s="76">
        <v>13131</v>
      </c>
      <c r="H2200" s="77">
        <v>301</v>
      </c>
      <c r="I2200" s="75" t="s">
        <v>1473</v>
      </c>
    </row>
    <row r="2201" spans="1:9" ht="12.6" customHeight="1" x14ac:dyDescent="0.25">
      <c r="A2201" s="71">
        <v>2128</v>
      </c>
      <c r="B2201" s="72" t="s">
        <v>1837</v>
      </c>
      <c r="C2201" s="75" t="s">
        <v>1473</v>
      </c>
      <c r="D2201" s="74">
        <v>53.36</v>
      </c>
      <c r="E2201" s="78" t="s">
        <v>3155</v>
      </c>
      <c r="F2201" s="75" t="s">
        <v>17</v>
      </c>
      <c r="G2201" s="76">
        <v>3530</v>
      </c>
      <c r="H2201" s="77">
        <v>301</v>
      </c>
      <c r="I2201" s="75" t="s">
        <v>1473</v>
      </c>
    </row>
    <row r="2202" spans="1:9" ht="12.6" customHeight="1" x14ac:dyDescent="0.25">
      <c r="A2202" s="71">
        <v>2129</v>
      </c>
      <c r="B2202" s="72" t="s">
        <v>1837</v>
      </c>
      <c r="C2202" s="75" t="s">
        <v>1473</v>
      </c>
      <c r="D2202" s="74">
        <v>53.37</v>
      </c>
      <c r="E2202" s="78" t="s">
        <v>3156</v>
      </c>
      <c r="F2202" s="75" t="s">
        <v>17</v>
      </c>
      <c r="G2202" s="76">
        <v>17457</v>
      </c>
      <c r="H2202" s="77">
        <v>301</v>
      </c>
      <c r="I2202" s="75" t="s">
        <v>1473</v>
      </c>
    </row>
    <row r="2203" spans="1:9" ht="12.6" customHeight="1" x14ac:dyDescent="0.25">
      <c r="A2203" s="71">
        <v>2130</v>
      </c>
      <c r="B2203" s="72" t="s">
        <v>1837</v>
      </c>
      <c r="C2203" s="75" t="s">
        <v>1473</v>
      </c>
      <c r="D2203" s="74">
        <v>53.38</v>
      </c>
      <c r="E2203" s="78" t="s">
        <v>3157</v>
      </c>
      <c r="F2203" s="75" t="s">
        <v>17</v>
      </c>
      <c r="G2203" s="76">
        <v>17751</v>
      </c>
      <c r="H2203" s="77">
        <v>226</v>
      </c>
      <c r="I2203" s="75" t="s">
        <v>1473</v>
      </c>
    </row>
    <row r="2204" spans="1:9" ht="12.6" customHeight="1" x14ac:dyDescent="0.25">
      <c r="A2204" s="71">
        <v>2131</v>
      </c>
      <c r="B2204" s="72" t="s">
        <v>1837</v>
      </c>
      <c r="C2204" s="75" t="s">
        <v>1473</v>
      </c>
      <c r="D2204" s="74">
        <v>53.39</v>
      </c>
      <c r="E2204" s="72" t="s">
        <v>1082</v>
      </c>
      <c r="F2204" s="75" t="s">
        <v>17</v>
      </c>
      <c r="G2204" s="76">
        <v>7410</v>
      </c>
      <c r="H2204" s="77">
        <v>226</v>
      </c>
      <c r="I2204" s="75" t="s">
        <v>1473</v>
      </c>
    </row>
    <row r="2205" spans="1:9" ht="12.6" customHeight="1" x14ac:dyDescent="0.25">
      <c r="A2205" s="71">
        <v>2132</v>
      </c>
      <c r="B2205" s="72" t="s">
        <v>1837</v>
      </c>
      <c r="C2205" s="75" t="s">
        <v>1473</v>
      </c>
      <c r="D2205" s="74">
        <v>53.4</v>
      </c>
      <c r="E2205" s="78" t="s">
        <v>3158</v>
      </c>
      <c r="F2205" s="75" t="s">
        <v>17</v>
      </c>
      <c r="G2205" s="76">
        <v>12770</v>
      </c>
      <c r="H2205" s="77">
        <v>301</v>
      </c>
      <c r="I2205" s="75" t="s">
        <v>1473</v>
      </c>
    </row>
    <row r="2206" spans="1:9" ht="12.6" customHeight="1" x14ac:dyDescent="0.25">
      <c r="A2206" s="71">
        <v>2133</v>
      </c>
      <c r="B2206" s="72" t="s">
        <v>1837</v>
      </c>
      <c r="C2206" s="75" t="s">
        <v>1473</v>
      </c>
      <c r="D2206" s="74">
        <v>53.41</v>
      </c>
      <c r="E2206" s="78" t="s">
        <v>3159</v>
      </c>
      <c r="F2206" s="75" t="s">
        <v>17</v>
      </c>
      <c r="G2206" s="76">
        <v>10884</v>
      </c>
      <c r="H2206" s="77">
        <v>301</v>
      </c>
      <c r="I2206" s="75" t="s">
        <v>1473</v>
      </c>
    </row>
    <row r="2207" spans="1:9" ht="12.6" customHeight="1" x14ac:dyDescent="0.25">
      <c r="A2207" s="71">
        <v>2134</v>
      </c>
      <c r="B2207" s="72" t="s">
        <v>1837</v>
      </c>
      <c r="C2207" s="75" t="s">
        <v>1473</v>
      </c>
      <c r="D2207" s="74">
        <v>53.42</v>
      </c>
      <c r="E2207" s="78" t="s">
        <v>3160</v>
      </c>
      <c r="F2207" s="75" t="s">
        <v>17</v>
      </c>
      <c r="G2207" s="76">
        <v>2998</v>
      </c>
      <c r="H2207" s="77">
        <v>301</v>
      </c>
      <c r="I2207" s="75" t="s">
        <v>1473</v>
      </c>
    </row>
    <row r="2208" spans="1:9" ht="12.6" customHeight="1" x14ac:dyDescent="0.25">
      <c r="A2208" s="71">
        <v>2135</v>
      </c>
      <c r="B2208" s="72" t="s">
        <v>1837</v>
      </c>
      <c r="C2208" s="75" t="s">
        <v>1473</v>
      </c>
      <c r="D2208" s="74">
        <v>53.43</v>
      </c>
      <c r="E2208" s="78" t="s">
        <v>3161</v>
      </c>
      <c r="F2208" s="75" t="s">
        <v>17</v>
      </c>
      <c r="G2208" s="76">
        <v>2077</v>
      </c>
      <c r="H2208" s="77">
        <v>301</v>
      </c>
      <c r="I2208" s="75" t="s">
        <v>1473</v>
      </c>
    </row>
    <row r="2209" spans="1:9" ht="12.6" customHeight="1" x14ac:dyDescent="0.25">
      <c r="A2209" s="71">
        <v>2136</v>
      </c>
      <c r="B2209" s="72" t="s">
        <v>1837</v>
      </c>
      <c r="C2209" s="75" t="s">
        <v>1473</v>
      </c>
      <c r="D2209" s="74">
        <v>53.44</v>
      </c>
      <c r="E2209" s="78" t="s">
        <v>3162</v>
      </c>
      <c r="F2209" s="75" t="s">
        <v>17</v>
      </c>
      <c r="G2209" s="76">
        <v>2380</v>
      </c>
      <c r="H2209" s="77">
        <v>301</v>
      </c>
      <c r="I2209" s="75" t="s">
        <v>1473</v>
      </c>
    </row>
    <row r="2210" spans="1:9" ht="12.6" customHeight="1" x14ac:dyDescent="0.25">
      <c r="A2210" s="71">
        <v>2137</v>
      </c>
      <c r="B2210" s="72" t="s">
        <v>1837</v>
      </c>
      <c r="C2210" s="75" t="s">
        <v>1473</v>
      </c>
      <c r="D2210" s="74">
        <v>53.45</v>
      </c>
      <c r="E2210" s="72" t="s">
        <v>1083</v>
      </c>
      <c r="F2210" s="75" t="s">
        <v>17</v>
      </c>
      <c r="G2210" s="76">
        <v>18751</v>
      </c>
      <c r="H2210" s="77">
        <v>226</v>
      </c>
      <c r="I2210" s="75" t="s">
        <v>1473</v>
      </c>
    </row>
    <row r="2211" spans="1:9" ht="12.6" customHeight="1" x14ac:dyDescent="0.25">
      <c r="A2211" s="71">
        <v>2138</v>
      </c>
      <c r="B2211" s="72" t="s">
        <v>1837</v>
      </c>
      <c r="C2211" s="75" t="s">
        <v>1473</v>
      </c>
      <c r="D2211" s="74">
        <v>53.46</v>
      </c>
      <c r="E2211" s="78" t="s">
        <v>3163</v>
      </c>
      <c r="F2211" s="75" t="s">
        <v>17</v>
      </c>
      <c r="G2211" s="76">
        <v>20953</v>
      </c>
      <c r="H2211" s="77">
        <v>301</v>
      </c>
      <c r="I2211" s="75" t="s">
        <v>1473</v>
      </c>
    </row>
    <row r="2212" spans="1:9" ht="12.6" customHeight="1" x14ac:dyDescent="0.25">
      <c r="A2212" s="71">
        <v>2139</v>
      </c>
      <c r="B2212" s="72" t="s">
        <v>1838</v>
      </c>
      <c r="C2212" s="75" t="s">
        <v>1473</v>
      </c>
      <c r="D2212" s="74">
        <v>53.47</v>
      </c>
      <c r="E2212" s="72" t="s">
        <v>1084</v>
      </c>
      <c r="F2212" s="75" t="s">
        <v>292</v>
      </c>
      <c r="G2212" s="76">
        <v>2329</v>
      </c>
      <c r="H2212" s="77">
        <v>1008</v>
      </c>
      <c r="I2212" s="75" t="s">
        <v>1473</v>
      </c>
    </row>
    <row r="2213" spans="1:9" ht="12.6" customHeight="1" x14ac:dyDescent="0.25">
      <c r="A2213" s="71">
        <v>2140</v>
      </c>
      <c r="B2213" s="72" t="s">
        <v>1838</v>
      </c>
      <c r="C2213" s="75" t="s">
        <v>1473</v>
      </c>
      <c r="D2213" s="74">
        <v>53.48</v>
      </c>
      <c r="E2213" s="72" t="s">
        <v>1085</v>
      </c>
      <c r="F2213" s="75" t="s">
        <v>292</v>
      </c>
      <c r="G2213" s="76">
        <v>2689</v>
      </c>
      <c r="H2213" s="77">
        <v>1008</v>
      </c>
      <c r="I2213" s="75" t="s">
        <v>1473</v>
      </c>
    </row>
    <row r="2214" spans="1:9" ht="12.6" customHeight="1" x14ac:dyDescent="0.25">
      <c r="A2214" s="71">
        <v>2141</v>
      </c>
      <c r="B2214" s="72" t="s">
        <v>1838</v>
      </c>
      <c r="C2214" s="75" t="s">
        <v>1473</v>
      </c>
      <c r="D2214" s="74">
        <v>53.49</v>
      </c>
      <c r="E2214" s="72" t="s">
        <v>1086</v>
      </c>
      <c r="F2214" s="75" t="s">
        <v>292</v>
      </c>
      <c r="G2214" s="76">
        <v>2987</v>
      </c>
      <c r="H2214" s="77">
        <v>1008</v>
      </c>
      <c r="I2214" s="75" t="s">
        <v>1473</v>
      </c>
    </row>
    <row r="2215" spans="1:9" ht="12.6" customHeight="1" x14ac:dyDescent="0.25">
      <c r="A2215" s="71">
        <v>2142</v>
      </c>
      <c r="B2215" s="72" t="s">
        <v>1838</v>
      </c>
      <c r="C2215" s="75" t="s">
        <v>1473</v>
      </c>
      <c r="D2215" s="74">
        <v>53.5</v>
      </c>
      <c r="E2215" s="72" t="s">
        <v>1087</v>
      </c>
      <c r="F2215" s="75" t="s">
        <v>292</v>
      </c>
      <c r="G2215" s="76">
        <v>6242</v>
      </c>
      <c r="H2215" s="77">
        <v>1008</v>
      </c>
      <c r="I2215" s="75" t="s">
        <v>1473</v>
      </c>
    </row>
    <row r="2216" spans="1:9" ht="12.6" customHeight="1" x14ac:dyDescent="0.25">
      <c r="A2216" s="71">
        <v>2143</v>
      </c>
      <c r="B2216" s="72" t="s">
        <v>1839</v>
      </c>
      <c r="C2216" s="75" t="s">
        <v>1473</v>
      </c>
      <c r="D2216" s="74">
        <v>53.51</v>
      </c>
      <c r="E2216" s="78" t="s">
        <v>3164</v>
      </c>
      <c r="F2216" s="75" t="s">
        <v>227</v>
      </c>
      <c r="G2216" s="76">
        <v>15319</v>
      </c>
      <c r="H2216" s="77">
        <v>2565</v>
      </c>
      <c r="I2216" s="75" t="s">
        <v>1473</v>
      </c>
    </row>
    <row r="2217" spans="1:9" ht="12.6" customHeight="1" x14ac:dyDescent="0.25">
      <c r="A2217" s="71">
        <v>2144</v>
      </c>
      <c r="B2217" s="72" t="s">
        <v>1840</v>
      </c>
      <c r="C2217" s="75" t="s">
        <v>1473</v>
      </c>
      <c r="D2217" s="74">
        <v>53.52</v>
      </c>
      <c r="E2217" s="78" t="s">
        <v>3165</v>
      </c>
      <c r="F2217" s="75" t="s">
        <v>17</v>
      </c>
      <c r="G2217" s="76">
        <v>2553</v>
      </c>
      <c r="H2217" s="77">
        <v>0</v>
      </c>
      <c r="I2217" s="75" t="s">
        <v>1473</v>
      </c>
    </row>
    <row r="2218" spans="1:9" ht="12.6" customHeight="1" x14ac:dyDescent="0.25">
      <c r="A2218" s="71">
        <v>2145</v>
      </c>
      <c r="B2218" s="72" t="s">
        <v>1840</v>
      </c>
      <c r="C2218" s="75" t="s">
        <v>1473</v>
      </c>
      <c r="D2218" s="74">
        <v>53.53</v>
      </c>
      <c r="E2218" s="78" t="s">
        <v>3166</v>
      </c>
      <c r="F2218" s="75" t="s">
        <v>17</v>
      </c>
      <c r="G2218" s="76">
        <v>2861</v>
      </c>
      <c r="H2218" s="77">
        <v>0</v>
      </c>
      <c r="I2218" s="75" t="s">
        <v>1473</v>
      </c>
    </row>
    <row r="2219" spans="1:9" ht="12.6" customHeight="1" x14ac:dyDescent="0.25">
      <c r="A2219" s="71">
        <v>2146</v>
      </c>
      <c r="B2219" s="72" t="s">
        <v>1840</v>
      </c>
      <c r="C2219" s="75" t="s">
        <v>1473</v>
      </c>
      <c r="D2219" s="74">
        <v>53.54</v>
      </c>
      <c r="E2219" s="78" t="s">
        <v>3167</v>
      </c>
      <c r="F2219" s="75" t="s">
        <v>17</v>
      </c>
      <c r="G2219" s="76">
        <v>3314</v>
      </c>
      <c r="H2219" s="77">
        <v>0</v>
      </c>
      <c r="I2219" s="75" t="s">
        <v>1473</v>
      </c>
    </row>
    <row r="2220" spans="1:9" ht="12.6" customHeight="1" x14ac:dyDescent="0.25">
      <c r="A2220" s="71">
        <v>2147</v>
      </c>
      <c r="B2220" s="72" t="s">
        <v>1840</v>
      </c>
      <c r="C2220" s="75" t="s">
        <v>1473</v>
      </c>
      <c r="D2220" s="74">
        <v>53.55</v>
      </c>
      <c r="E2220" s="78" t="s">
        <v>3168</v>
      </c>
      <c r="F2220" s="75" t="s">
        <v>17</v>
      </c>
      <c r="G2220" s="76">
        <v>3767</v>
      </c>
      <c r="H2220" s="77">
        <v>0</v>
      </c>
      <c r="I2220" s="75" t="s">
        <v>1473</v>
      </c>
    </row>
    <row r="2221" spans="1:9" ht="12.6" customHeight="1" x14ac:dyDescent="0.25">
      <c r="A2221" s="71">
        <v>2148</v>
      </c>
      <c r="B2221" s="72" t="s">
        <v>1736</v>
      </c>
      <c r="C2221" s="75" t="s">
        <v>1126</v>
      </c>
      <c r="D2221" s="74">
        <v>53.56</v>
      </c>
      <c r="E2221" s="78" t="s">
        <v>3169</v>
      </c>
      <c r="F2221" s="75" t="s">
        <v>135</v>
      </c>
      <c r="G2221" s="76">
        <v>7494</v>
      </c>
      <c r="H2221" s="77">
        <v>27</v>
      </c>
      <c r="I2221" s="75" t="s">
        <v>1126</v>
      </c>
    </row>
    <row r="2222" spans="1:9" ht="12.6" customHeight="1" x14ac:dyDescent="0.25">
      <c r="A2222" s="71">
        <v>2149</v>
      </c>
      <c r="B2222" s="72" t="s">
        <v>1736</v>
      </c>
      <c r="C2222" s="75" t="s">
        <v>1126</v>
      </c>
      <c r="D2222" s="74">
        <v>53.57</v>
      </c>
      <c r="E2222" s="78" t="s">
        <v>3170</v>
      </c>
      <c r="F2222" s="75" t="s">
        <v>135</v>
      </c>
      <c r="G2222" s="76">
        <v>9345</v>
      </c>
      <c r="H2222" s="77">
        <v>27</v>
      </c>
      <c r="I2222" s="75" t="s">
        <v>1126</v>
      </c>
    </row>
    <row r="2223" spans="1:9" ht="12.6" customHeight="1" x14ac:dyDescent="0.25">
      <c r="A2223" s="71">
        <v>2150</v>
      </c>
      <c r="B2223" s="72" t="s">
        <v>1736</v>
      </c>
      <c r="C2223" s="75" t="s">
        <v>1123</v>
      </c>
      <c r="D2223" s="74">
        <v>53.58</v>
      </c>
      <c r="E2223" s="78" t="s">
        <v>3171</v>
      </c>
      <c r="F2223" s="75" t="s">
        <v>3</v>
      </c>
      <c r="G2223" s="76">
        <v>5460</v>
      </c>
      <c r="H2223" s="77">
        <v>341</v>
      </c>
      <c r="I2223" s="75" t="s">
        <v>1123</v>
      </c>
    </row>
    <row r="2224" spans="1:9" ht="12.6" customHeight="1" x14ac:dyDescent="0.25">
      <c r="A2224" s="71">
        <v>2151</v>
      </c>
      <c r="B2224" s="72" t="s">
        <v>1736</v>
      </c>
      <c r="C2224" s="75" t="s">
        <v>1123</v>
      </c>
      <c r="D2224" s="74">
        <v>53.59</v>
      </c>
      <c r="E2224" s="78" t="s">
        <v>3172</v>
      </c>
      <c r="F2224" s="75" t="s">
        <v>3</v>
      </c>
      <c r="G2224" s="76">
        <v>7482</v>
      </c>
      <c r="H2224" s="77">
        <v>341</v>
      </c>
      <c r="I2224" s="75" t="s">
        <v>1123</v>
      </c>
    </row>
    <row r="2225" spans="1:9" ht="12.6" customHeight="1" x14ac:dyDescent="0.25">
      <c r="A2225" s="71">
        <v>2152</v>
      </c>
      <c r="B2225" s="72" t="s">
        <v>1736</v>
      </c>
      <c r="C2225" s="75" t="s">
        <v>1123</v>
      </c>
      <c r="D2225" s="74">
        <v>53.6</v>
      </c>
      <c r="E2225" s="78" t="s">
        <v>3173</v>
      </c>
      <c r="F2225" s="75" t="s">
        <v>3</v>
      </c>
      <c r="G2225" s="76">
        <v>9700</v>
      </c>
      <c r="H2225" s="77">
        <v>341</v>
      </c>
      <c r="I2225" s="75" t="s">
        <v>1123</v>
      </c>
    </row>
    <row r="2226" spans="1:9" ht="12.6" customHeight="1" x14ac:dyDescent="0.25">
      <c r="A2226" s="71">
        <v>2153</v>
      </c>
      <c r="B2226" s="72" t="s">
        <v>1736</v>
      </c>
      <c r="C2226" s="75" t="s">
        <v>1123</v>
      </c>
      <c r="D2226" s="74">
        <v>53.61</v>
      </c>
      <c r="E2226" s="78" t="s">
        <v>3174</v>
      </c>
      <c r="F2226" s="75" t="s">
        <v>3</v>
      </c>
      <c r="G2226" s="76">
        <v>15105</v>
      </c>
      <c r="H2226" s="77">
        <v>341</v>
      </c>
      <c r="I2226" s="75" t="s">
        <v>1123</v>
      </c>
    </row>
    <row r="2227" spans="1:9" ht="12.6" customHeight="1" x14ac:dyDescent="0.25">
      <c r="A2227" s="71">
        <v>2154</v>
      </c>
      <c r="B2227" s="72" t="s">
        <v>1736</v>
      </c>
      <c r="C2227" s="75" t="s">
        <v>1123</v>
      </c>
      <c r="D2227" s="74">
        <v>53.62</v>
      </c>
      <c r="E2227" s="78" t="s">
        <v>3175</v>
      </c>
      <c r="F2227" s="75" t="s">
        <v>3</v>
      </c>
      <c r="G2227" s="76">
        <v>5993</v>
      </c>
      <c r="H2227" s="77">
        <v>341</v>
      </c>
      <c r="I2227" s="75" t="s">
        <v>1123</v>
      </c>
    </row>
    <row r="2228" spans="1:9" ht="12.6" customHeight="1" x14ac:dyDescent="0.25">
      <c r="A2228" s="71">
        <v>2155</v>
      </c>
      <c r="B2228" s="72" t="s">
        <v>1736</v>
      </c>
      <c r="C2228" s="75" t="s">
        <v>1123</v>
      </c>
      <c r="D2228" s="74">
        <v>53.63</v>
      </c>
      <c r="E2228" s="78" t="s">
        <v>3176</v>
      </c>
      <c r="F2228" s="75" t="s">
        <v>3</v>
      </c>
      <c r="G2228" s="76">
        <v>8318</v>
      </c>
      <c r="H2228" s="77">
        <v>341</v>
      </c>
      <c r="I2228" s="75" t="s">
        <v>1123</v>
      </c>
    </row>
    <row r="2229" spans="1:9" ht="12.6" customHeight="1" x14ac:dyDescent="0.25">
      <c r="A2229" s="71">
        <v>2156</v>
      </c>
      <c r="B2229" s="72" t="s">
        <v>1736</v>
      </c>
      <c r="C2229" s="75" t="s">
        <v>1123</v>
      </c>
      <c r="D2229" s="74">
        <v>53.64</v>
      </c>
      <c r="E2229" s="78" t="s">
        <v>3177</v>
      </c>
      <c r="F2229" s="75" t="s">
        <v>3</v>
      </c>
      <c r="G2229" s="76">
        <v>11689</v>
      </c>
      <c r="H2229" s="77">
        <v>341</v>
      </c>
      <c r="I2229" s="75" t="s">
        <v>1123</v>
      </c>
    </row>
    <row r="2230" spans="1:9" ht="12.6" customHeight="1" x14ac:dyDescent="0.25">
      <c r="A2230" s="71">
        <v>2157</v>
      </c>
      <c r="B2230" s="72" t="s">
        <v>1736</v>
      </c>
      <c r="C2230" s="75" t="s">
        <v>1123</v>
      </c>
      <c r="D2230" s="74">
        <v>53.65</v>
      </c>
      <c r="E2230" s="78" t="s">
        <v>3178</v>
      </c>
      <c r="F2230" s="75" t="s">
        <v>3</v>
      </c>
      <c r="G2230" s="76">
        <v>17254</v>
      </c>
      <c r="H2230" s="77">
        <v>341</v>
      </c>
      <c r="I2230" s="75" t="s">
        <v>1123</v>
      </c>
    </row>
    <row r="2231" spans="1:9" ht="12.6" customHeight="1" x14ac:dyDescent="0.25">
      <c r="A2231" s="71">
        <v>2158</v>
      </c>
      <c r="B2231" s="72" t="s">
        <v>1736</v>
      </c>
      <c r="C2231" s="75" t="s">
        <v>1123</v>
      </c>
      <c r="D2231" s="74">
        <v>53.66</v>
      </c>
      <c r="E2231" s="78" t="s">
        <v>3179</v>
      </c>
      <c r="F2231" s="75" t="s">
        <v>3</v>
      </c>
      <c r="G2231" s="76">
        <v>4229</v>
      </c>
      <c r="H2231" s="77">
        <v>341</v>
      </c>
      <c r="I2231" s="75" t="s">
        <v>1123</v>
      </c>
    </row>
    <row r="2232" spans="1:9" ht="12.6" customHeight="1" x14ac:dyDescent="0.25">
      <c r="A2232" s="71">
        <v>2159</v>
      </c>
      <c r="B2232" s="72" t="s">
        <v>1736</v>
      </c>
      <c r="C2232" s="75" t="s">
        <v>1123</v>
      </c>
      <c r="D2232" s="74">
        <v>53.67</v>
      </c>
      <c r="E2232" s="78" t="s">
        <v>3180</v>
      </c>
      <c r="F2232" s="75" t="s">
        <v>3</v>
      </c>
      <c r="G2232" s="76">
        <v>5006</v>
      </c>
      <c r="H2232" s="77">
        <v>341</v>
      </c>
      <c r="I2232" s="75" t="s">
        <v>1123</v>
      </c>
    </row>
    <row r="2233" spans="1:9" ht="12.6" customHeight="1" x14ac:dyDescent="0.25">
      <c r="A2233" s="71">
        <v>2160</v>
      </c>
      <c r="B2233" s="72" t="s">
        <v>1736</v>
      </c>
      <c r="C2233" s="75" t="s">
        <v>1123</v>
      </c>
      <c r="D2233" s="74">
        <v>53.68</v>
      </c>
      <c r="E2233" s="78" t="s">
        <v>3181</v>
      </c>
      <c r="F2233" s="75" t="s">
        <v>3</v>
      </c>
      <c r="G2233" s="76">
        <v>6557</v>
      </c>
      <c r="H2233" s="77">
        <v>341</v>
      </c>
      <c r="I2233" s="75" t="s">
        <v>1123</v>
      </c>
    </row>
    <row r="2234" spans="1:9" ht="12.6" customHeight="1" x14ac:dyDescent="0.25">
      <c r="A2234" s="71">
        <v>2161</v>
      </c>
      <c r="B2234" s="72" t="s">
        <v>1736</v>
      </c>
      <c r="C2234" s="75" t="s">
        <v>1123</v>
      </c>
      <c r="D2234" s="74">
        <v>53.69</v>
      </c>
      <c r="E2234" s="78" t="s">
        <v>3182</v>
      </c>
      <c r="F2234" s="75" t="s">
        <v>3</v>
      </c>
      <c r="G2234" s="76">
        <v>9604</v>
      </c>
      <c r="H2234" s="77">
        <v>341</v>
      </c>
      <c r="I2234" s="75" t="s">
        <v>1123</v>
      </c>
    </row>
    <row r="2235" spans="1:9" ht="12.6" customHeight="1" x14ac:dyDescent="0.25">
      <c r="A2235" s="71">
        <v>2162</v>
      </c>
      <c r="B2235" s="72" t="s">
        <v>1736</v>
      </c>
      <c r="C2235" s="75" t="s">
        <v>1123</v>
      </c>
      <c r="D2235" s="74">
        <v>53.7</v>
      </c>
      <c r="E2235" s="78" t="s">
        <v>3183</v>
      </c>
      <c r="F2235" s="75" t="s">
        <v>3</v>
      </c>
      <c r="G2235" s="76">
        <v>4526</v>
      </c>
      <c r="H2235" s="77">
        <v>341</v>
      </c>
      <c r="I2235" s="75" t="s">
        <v>1123</v>
      </c>
    </row>
    <row r="2236" spans="1:9" ht="12.6" customHeight="1" x14ac:dyDescent="0.25">
      <c r="A2236" s="71">
        <v>2163</v>
      </c>
      <c r="B2236" s="72" t="s">
        <v>1736</v>
      </c>
      <c r="C2236" s="75" t="s">
        <v>1123</v>
      </c>
      <c r="D2236" s="74">
        <v>53.71</v>
      </c>
      <c r="E2236" s="78" t="s">
        <v>3184</v>
      </c>
      <c r="F2236" s="75" t="s">
        <v>3</v>
      </c>
      <c r="G2236" s="76">
        <v>5410</v>
      </c>
      <c r="H2236" s="77">
        <v>341</v>
      </c>
      <c r="I2236" s="75" t="s">
        <v>1123</v>
      </c>
    </row>
    <row r="2237" spans="1:9" ht="12.6" customHeight="1" x14ac:dyDescent="0.25">
      <c r="A2237" s="71">
        <v>2164</v>
      </c>
      <c r="B2237" s="72" t="s">
        <v>1736</v>
      </c>
      <c r="C2237" s="75" t="s">
        <v>1123</v>
      </c>
      <c r="D2237" s="74">
        <v>53.72</v>
      </c>
      <c r="E2237" s="78" t="s">
        <v>3185</v>
      </c>
      <c r="F2237" s="75" t="s">
        <v>3</v>
      </c>
      <c r="G2237" s="76">
        <v>7224</v>
      </c>
      <c r="H2237" s="77">
        <v>341</v>
      </c>
      <c r="I2237" s="75" t="s">
        <v>1123</v>
      </c>
    </row>
    <row r="2238" spans="1:9" ht="12.6" customHeight="1" x14ac:dyDescent="0.25">
      <c r="A2238" s="71">
        <v>2165</v>
      </c>
      <c r="B2238" s="72" t="s">
        <v>1736</v>
      </c>
      <c r="C2238" s="75" t="s">
        <v>1123</v>
      </c>
      <c r="D2238" s="74">
        <v>53.73</v>
      </c>
      <c r="E2238" s="78" t="s">
        <v>3186</v>
      </c>
      <c r="F2238" s="75" t="s">
        <v>3</v>
      </c>
      <c r="G2238" s="76">
        <v>10791</v>
      </c>
      <c r="H2238" s="77">
        <v>341</v>
      </c>
      <c r="I2238" s="75" t="s">
        <v>1123</v>
      </c>
    </row>
    <row r="2239" spans="1:9" ht="12.6" customHeight="1" x14ac:dyDescent="0.25">
      <c r="A2239" s="71">
        <v>2166</v>
      </c>
      <c r="B2239" s="72" t="s">
        <v>1736</v>
      </c>
      <c r="C2239" s="75" t="s">
        <v>1123</v>
      </c>
      <c r="D2239" s="74">
        <v>53.74</v>
      </c>
      <c r="E2239" s="78" t="s">
        <v>3187</v>
      </c>
      <c r="F2239" s="75" t="s">
        <v>3</v>
      </c>
      <c r="G2239" s="76">
        <v>8822</v>
      </c>
      <c r="H2239" s="77">
        <v>341</v>
      </c>
      <c r="I2239" s="75" t="s">
        <v>1123</v>
      </c>
    </row>
    <row r="2240" spans="1:9" ht="12.6" customHeight="1" x14ac:dyDescent="0.25">
      <c r="A2240" s="71">
        <v>2167</v>
      </c>
      <c r="B2240" s="72" t="s">
        <v>1736</v>
      </c>
      <c r="C2240" s="75" t="s">
        <v>1123</v>
      </c>
      <c r="D2240" s="74">
        <v>53.75</v>
      </c>
      <c r="E2240" s="78" t="s">
        <v>3188</v>
      </c>
      <c r="F2240" s="75" t="s">
        <v>3</v>
      </c>
      <c r="G2240" s="76">
        <v>11553</v>
      </c>
      <c r="H2240" s="77">
        <v>341</v>
      </c>
      <c r="I2240" s="75" t="s">
        <v>1123</v>
      </c>
    </row>
    <row r="2241" spans="1:9" ht="12.6" customHeight="1" x14ac:dyDescent="0.25">
      <c r="A2241" s="71">
        <v>2168</v>
      </c>
      <c r="B2241" s="72" t="s">
        <v>1736</v>
      </c>
      <c r="C2241" s="75" t="s">
        <v>1123</v>
      </c>
      <c r="D2241" s="74">
        <v>53.76</v>
      </c>
      <c r="E2241" s="78" t="s">
        <v>3189</v>
      </c>
      <c r="F2241" s="75" t="s">
        <v>3</v>
      </c>
      <c r="G2241" s="76">
        <v>9893</v>
      </c>
      <c r="H2241" s="77">
        <v>341</v>
      </c>
      <c r="I2241" s="75" t="s">
        <v>1123</v>
      </c>
    </row>
    <row r="2242" spans="1:9" ht="12.6" customHeight="1" x14ac:dyDescent="0.25">
      <c r="A2242" s="71">
        <v>2169</v>
      </c>
      <c r="B2242" s="72" t="s">
        <v>1736</v>
      </c>
      <c r="C2242" s="75" t="s">
        <v>1123</v>
      </c>
      <c r="D2242" s="74">
        <v>53.77</v>
      </c>
      <c r="E2242" s="78" t="s">
        <v>3190</v>
      </c>
      <c r="F2242" s="75" t="s">
        <v>3</v>
      </c>
      <c r="G2242" s="76">
        <v>13094</v>
      </c>
      <c r="H2242" s="77">
        <v>341</v>
      </c>
      <c r="I2242" s="75" t="s">
        <v>1123</v>
      </c>
    </row>
    <row r="2243" spans="1:9" ht="12.6" customHeight="1" x14ac:dyDescent="0.25">
      <c r="A2243" s="71">
        <v>2170</v>
      </c>
      <c r="B2243" s="72" t="s">
        <v>1736</v>
      </c>
      <c r="C2243" s="75" t="s">
        <v>1123</v>
      </c>
      <c r="D2243" s="74">
        <v>53.78</v>
      </c>
      <c r="E2243" s="78" t="s">
        <v>3191</v>
      </c>
      <c r="F2243" s="75" t="s">
        <v>135</v>
      </c>
      <c r="G2243" s="76">
        <v>13700</v>
      </c>
      <c r="H2243" s="77">
        <v>312</v>
      </c>
      <c r="I2243" s="75" t="s">
        <v>1123</v>
      </c>
    </row>
    <row r="2244" spans="1:9" ht="12.6" customHeight="1" x14ac:dyDescent="0.25">
      <c r="A2244" s="71">
        <v>2171</v>
      </c>
      <c r="B2244" s="72" t="s">
        <v>1736</v>
      </c>
      <c r="C2244" s="75" t="s">
        <v>1123</v>
      </c>
      <c r="D2244" s="74">
        <v>53.79</v>
      </c>
      <c r="E2244" s="78" t="s">
        <v>3192</v>
      </c>
      <c r="F2244" s="75" t="s">
        <v>135</v>
      </c>
      <c r="G2244" s="76">
        <v>16105</v>
      </c>
      <c r="H2244" s="77">
        <v>312</v>
      </c>
      <c r="I2244" s="75" t="s">
        <v>1123</v>
      </c>
    </row>
    <row r="2245" spans="1:9" ht="12.6" customHeight="1" x14ac:dyDescent="0.25">
      <c r="A2245" s="71">
        <v>2172</v>
      </c>
      <c r="B2245" s="72" t="s">
        <v>1736</v>
      </c>
      <c r="C2245" s="75" t="s">
        <v>1123</v>
      </c>
      <c r="D2245" s="74">
        <v>53.8</v>
      </c>
      <c r="E2245" s="78" t="s">
        <v>3193</v>
      </c>
      <c r="F2245" s="75" t="s">
        <v>135</v>
      </c>
      <c r="G2245" s="76">
        <v>15602</v>
      </c>
      <c r="H2245" s="77">
        <v>120</v>
      </c>
      <c r="I2245" s="75" t="s">
        <v>1123</v>
      </c>
    </row>
    <row r="2246" spans="1:9" ht="12.6" customHeight="1" x14ac:dyDescent="0.25">
      <c r="A2246" s="71">
        <v>2173</v>
      </c>
      <c r="B2246" s="72" t="s">
        <v>1736</v>
      </c>
      <c r="C2246" s="75" t="s">
        <v>1123</v>
      </c>
      <c r="D2246" s="74">
        <v>53.81</v>
      </c>
      <c r="E2246" s="78" t="s">
        <v>3194</v>
      </c>
      <c r="F2246" s="75" t="s">
        <v>135</v>
      </c>
      <c r="G2246" s="76">
        <v>18007</v>
      </c>
      <c r="H2246" s="77">
        <v>373</v>
      </c>
      <c r="I2246" s="75" t="s">
        <v>1123</v>
      </c>
    </row>
    <row r="2247" spans="1:9" ht="12.6" customHeight="1" x14ac:dyDescent="0.25">
      <c r="A2247" s="71">
        <v>2174</v>
      </c>
      <c r="B2247" s="72" t="s">
        <v>1736</v>
      </c>
      <c r="C2247" s="75" t="s">
        <v>1123</v>
      </c>
      <c r="D2247" s="74">
        <v>53.82</v>
      </c>
      <c r="E2247" s="78" t="s">
        <v>3195</v>
      </c>
      <c r="F2247" s="75" t="s">
        <v>135</v>
      </c>
      <c r="G2247" s="76">
        <v>11099</v>
      </c>
      <c r="H2247" s="77">
        <v>161</v>
      </c>
      <c r="I2247" s="75" t="s">
        <v>1123</v>
      </c>
    </row>
    <row r="2248" spans="1:9" ht="12.6" customHeight="1" x14ac:dyDescent="0.25">
      <c r="A2248" s="71">
        <v>2175</v>
      </c>
      <c r="B2248" s="72" t="s">
        <v>1736</v>
      </c>
      <c r="C2248" s="75" t="s">
        <v>1123</v>
      </c>
      <c r="D2248" s="74">
        <v>53.83</v>
      </c>
      <c r="E2248" s="78" t="s">
        <v>3196</v>
      </c>
      <c r="F2248" s="75" t="s">
        <v>135</v>
      </c>
      <c r="G2248" s="76">
        <v>13001</v>
      </c>
      <c r="H2248" s="77">
        <v>161</v>
      </c>
      <c r="I2248" s="75" t="s">
        <v>1123</v>
      </c>
    </row>
    <row r="2249" spans="1:9" ht="12.6" customHeight="1" x14ac:dyDescent="0.25">
      <c r="A2249" s="71">
        <v>2176</v>
      </c>
      <c r="B2249" s="72" t="s">
        <v>1736</v>
      </c>
      <c r="C2249" s="75" t="s">
        <v>1123</v>
      </c>
      <c r="D2249" s="74">
        <v>53.84</v>
      </c>
      <c r="E2249" s="78" t="s">
        <v>3197</v>
      </c>
      <c r="F2249" s="75" t="s">
        <v>135</v>
      </c>
      <c r="G2249" s="76">
        <v>12896</v>
      </c>
      <c r="H2249" s="77">
        <v>2543</v>
      </c>
      <c r="I2249" s="75" t="s">
        <v>1123</v>
      </c>
    </row>
    <row r="2250" spans="1:9" ht="12.6" customHeight="1" x14ac:dyDescent="0.25">
      <c r="A2250" s="71">
        <v>2177</v>
      </c>
      <c r="B2250" s="72" t="s">
        <v>1736</v>
      </c>
      <c r="C2250" s="75" t="s">
        <v>1123</v>
      </c>
      <c r="D2250" s="74">
        <v>53.85</v>
      </c>
      <c r="E2250" s="78" t="s">
        <v>3198</v>
      </c>
      <c r="F2250" s="75" t="s">
        <v>135</v>
      </c>
      <c r="G2250" s="76">
        <v>14933</v>
      </c>
      <c r="H2250" s="77">
        <v>2543</v>
      </c>
      <c r="I2250" s="75" t="s">
        <v>1123</v>
      </c>
    </row>
    <row r="2251" spans="1:9" ht="12.6" customHeight="1" x14ac:dyDescent="0.25">
      <c r="A2251" s="71">
        <v>2178</v>
      </c>
      <c r="B2251" s="72" t="s">
        <v>1736</v>
      </c>
      <c r="C2251" s="75" t="s">
        <v>1123</v>
      </c>
      <c r="D2251" s="74">
        <v>53.86</v>
      </c>
      <c r="E2251" s="78" t="s">
        <v>3199</v>
      </c>
      <c r="F2251" s="75" t="s">
        <v>135</v>
      </c>
      <c r="G2251" s="76">
        <v>24573</v>
      </c>
      <c r="H2251" s="77">
        <v>2543</v>
      </c>
      <c r="I2251" s="75" t="s">
        <v>1123</v>
      </c>
    </row>
    <row r="2252" spans="1:9" ht="12.6" customHeight="1" x14ac:dyDescent="0.25">
      <c r="A2252" s="71">
        <v>2179</v>
      </c>
      <c r="B2252" s="72" t="s">
        <v>1736</v>
      </c>
      <c r="C2252" s="75" t="s">
        <v>1123</v>
      </c>
      <c r="D2252" s="74">
        <v>53.87</v>
      </c>
      <c r="E2252" s="78" t="s">
        <v>3200</v>
      </c>
      <c r="F2252" s="75" t="s">
        <v>135</v>
      </c>
      <c r="G2252" s="76">
        <v>28648</v>
      </c>
      <c r="H2252" s="77">
        <v>2543</v>
      </c>
      <c r="I2252" s="75" t="s">
        <v>1123</v>
      </c>
    </row>
    <row r="2253" spans="1:9" ht="12.6" customHeight="1" x14ac:dyDescent="0.25"/>
  </sheetData>
  <sheetProtection algorithmName="SHA-512" hashValue="0duzS8mZ1vQ4KU5Db+peScpAL7qs2s0ewItp8Bdnt6nc81IGW3vnmA2X4MCHBbb6sSX05AHNHSdn0K6NgAj+UA==" saltValue="veH2ewwNdruufauAA8LL7A==" spinCount="100000" sheet="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A78AB-AB50-4660-923C-E855FC2D430D}">
  <sheetPr>
    <tabColor rgb="FF00FFFF"/>
  </sheetPr>
  <dimension ref="A1:J2253"/>
  <sheetViews>
    <sheetView workbookViewId="0">
      <pane ySplit="1" topLeftCell="A1507" activePane="bottomLeft" state="frozen"/>
      <selection pane="bottomLeft" activeCell="A1165" sqref="A1165:XFD1165"/>
    </sheetView>
  </sheetViews>
  <sheetFormatPr defaultColWidth="8.88671875" defaultRowHeight="13.2" x14ac:dyDescent="0.25"/>
  <cols>
    <col min="1" max="1" width="8.88671875" style="107"/>
    <col min="2" max="2" width="12.6640625" style="70" customWidth="1"/>
    <col min="3" max="3" width="12.6640625" style="108" customWidth="1"/>
    <col min="4" max="4" width="8.33203125" style="109" customWidth="1"/>
    <col min="5" max="5" width="43.33203125" style="70" customWidth="1"/>
    <col min="6" max="6" width="13.5546875" style="108" customWidth="1"/>
    <col min="7" max="7" width="12.44140625" style="110" customWidth="1"/>
    <col min="8" max="8" width="8.88671875" style="108"/>
    <col min="9" max="9" width="12.6640625" style="108" customWidth="1"/>
    <col min="10" max="16384" width="8.88671875" style="70"/>
  </cols>
  <sheetData>
    <row r="1" spans="1:9" s="60" customFormat="1" ht="73.2" customHeight="1" thickBot="1" x14ac:dyDescent="0.35">
      <c r="A1" s="57" t="s">
        <v>1730</v>
      </c>
      <c r="B1" s="58" t="s">
        <v>1728</v>
      </c>
      <c r="C1" s="58" t="s">
        <v>1089</v>
      </c>
      <c r="D1" s="58" t="s">
        <v>1088</v>
      </c>
      <c r="E1" s="58" t="s">
        <v>0</v>
      </c>
      <c r="F1" s="59" t="s">
        <v>1</v>
      </c>
      <c r="G1" s="58" t="s">
        <v>2</v>
      </c>
      <c r="H1" s="58" t="s">
        <v>1729</v>
      </c>
      <c r="I1" s="58" t="s">
        <v>1474</v>
      </c>
    </row>
    <row r="2" spans="1:9" ht="12.6" customHeight="1" x14ac:dyDescent="0.25">
      <c r="A2" s="61">
        <v>1</v>
      </c>
      <c r="B2" s="62" t="s">
        <v>1731</v>
      </c>
      <c r="C2" s="63"/>
      <c r="D2" s="64">
        <v>1.01</v>
      </c>
      <c r="E2" s="65" t="s">
        <v>1841</v>
      </c>
      <c r="F2" s="66" t="s">
        <v>3</v>
      </c>
      <c r="G2" s="67">
        <v>175</v>
      </c>
      <c r="H2" s="68">
        <v>175</v>
      </c>
      <c r="I2" s="69" t="s">
        <v>1842</v>
      </c>
    </row>
    <row r="3" spans="1:9" ht="12.6" customHeight="1" x14ac:dyDescent="0.25">
      <c r="A3" s="71">
        <v>2</v>
      </c>
      <c r="B3" s="72" t="s">
        <v>1731</v>
      </c>
      <c r="C3" s="73"/>
      <c r="D3" s="74">
        <v>1.02</v>
      </c>
      <c r="E3" s="72" t="s">
        <v>4</v>
      </c>
      <c r="F3" s="75" t="s">
        <v>5</v>
      </c>
      <c r="G3" s="76">
        <v>454</v>
      </c>
      <c r="H3" s="77">
        <v>454</v>
      </c>
      <c r="I3" s="75" t="s">
        <v>1473</v>
      </c>
    </row>
    <row r="4" spans="1:9" ht="12.6" customHeight="1" x14ac:dyDescent="0.25">
      <c r="A4" s="71">
        <v>3</v>
      </c>
      <c r="B4" s="72" t="s">
        <v>1731</v>
      </c>
      <c r="C4" s="73"/>
      <c r="D4" s="74">
        <v>1.03</v>
      </c>
      <c r="E4" s="72" t="s">
        <v>6</v>
      </c>
      <c r="F4" s="75" t="s">
        <v>5</v>
      </c>
      <c r="G4" s="76">
        <v>489</v>
      </c>
      <c r="H4" s="77">
        <v>489</v>
      </c>
      <c r="I4" s="75" t="s">
        <v>1473</v>
      </c>
    </row>
    <row r="5" spans="1:9" ht="12.6" customHeight="1" x14ac:dyDescent="0.25">
      <c r="A5" s="71">
        <v>4</v>
      </c>
      <c r="B5" s="78" t="s">
        <v>1843</v>
      </c>
      <c r="C5" s="73"/>
      <c r="D5" s="74">
        <v>1.04</v>
      </c>
      <c r="E5" s="78" t="s">
        <v>1844</v>
      </c>
      <c r="F5" s="75" t="s">
        <v>5</v>
      </c>
      <c r="G5" s="76">
        <v>594</v>
      </c>
      <c r="H5" s="77">
        <v>594</v>
      </c>
      <c r="I5" s="79" t="s">
        <v>1842</v>
      </c>
    </row>
    <row r="6" spans="1:9" ht="12.6" customHeight="1" x14ac:dyDescent="0.25">
      <c r="A6" s="71">
        <v>5</v>
      </c>
      <c r="B6" s="78" t="s">
        <v>1843</v>
      </c>
      <c r="C6" s="73"/>
      <c r="D6" s="74">
        <v>1.05</v>
      </c>
      <c r="E6" s="78" t="s">
        <v>1845</v>
      </c>
      <c r="F6" s="75" t="s">
        <v>5</v>
      </c>
      <c r="G6" s="76">
        <v>664</v>
      </c>
      <c r="H6" s="77">
        <v>664</v>
      </c>
      <c r="I6" s="79" t="s">
        <v>1842</v>
      </c>
    </row>
    <row r="7" spans="1:9" ht="12.6" customHeight="1" x14ac:dyDescent="0.25">
      <c r="A7" s="71">
        <v>6</v>
      </c>
      <c r="B7" s="78" t="s">
        <v>1843</v>
      </c>
      <c r="C7" s="73"/>
      <c r="D7" s="74">
        <v>1.06</v>
      </c>
      <c r="E7" s="78" t="s">
        <v>1846</v>
      </c>
      <c r="F7" s="75" t="s">
        <v>5</v>
      </c>
      <c r="G7" s="76">
        <v>734</v>
      </c>
      <c r="H7" s="77">
        <v>734</v>
      </c>
      <c r="I7" s="79" t="s">
        <v>1842</v>
      </c>
    </row>
    <row r="8" spans="1:9" ht="12.6" customHeight="1" x14ac:dyDescent="0.25">
      <c r="A8" s="71">
        <v>7</v>
      </c>
      <c r="B8" s="78" t="s">
        <v>1843</v>
      </c>
      <c r="C8" s="73"/>
      <c r="D8" s="74">
        <v>1.07</v>
      </c>
      <c r="E8" s="78" t="s">
        <v>1847</v>
      </c>
      <c r="F8" s="75" t="s">
        <v>5</v>
      </c>
      <c r="G8" s="76">
        <v>928</v>
      </c>
      <c r="H8" s="77">
        <v>928</v>
      </c>
      <c r="I8" s="79" t="s">
        <v>1842</v>
      </c>
    </row>
    <row r="9" spans="1:9" ht="12.6" customHeight="1" x14ac:dyDescent="0.25">
      <c r="A9" s="71">
        <v>8</v>
      </c>
      <c r="B9" s="78" t="s">
        <v>1843</v>
      </c>
      <c r="C9" s="73"/>
      <c r="D9" s="74">
        <v>1.08</v>
      </c>
      <c r="E9" s="78" t="s">
        <v>1848</v>
      </c>
      <c r="F9" s="75" t="s">
        <v>3</v>
      </c>
      <c r="G9" s="76">
        <v>11</v>
      </c>
      <c r="H9" s="77">
        <v>11</v>
      </c>
      <c r="I9" s="79" t="s">
        <v>1842</v>
      </c>
    </row>
    <row r="10" spans="1:9" ht="12.6" customHeight="1" x14ac:dyDescent="0.25">
      <c r="A10" s="71">
        <v>9</v>
      </c>
      <c r="B10" s="78" t="s">
        <v>1843</v>
      </c>
      <c r="C10" s="73"/>
      <c r="D10" s="74">
        <v>1.0900000000000001</v>
      </c>
      <c r="E10" s="78" t="s">
        <v>1849</v>
      </c>
      <c r="F10" s="75" t="s">
        <v>7</v>
      </c>
      <c r="G10" s="76">
        <v>2011</v>
      </c>
      <c r="H10" s="77">
        <v>1887</v>
      </c>
      <c r="I10" s="79" t="s">
        <v>1842</v>
      </c>
    </row>
    <row r="11" spans="1:9" ht="12.6" customHeight="1" x14ac:dyDescent="0.25">
      <c r="A11" s="71">
        <v>10</v>
      </c>
      <c r="B11" s="78" t="s">
        <v>1843</v>
      </c>
      <c r="C11" s="73"/>
      <c r="D11" s="74">
        <v>1.1000000000000001</v>
      </c>
      <c r="E11" s="78" t="s">
        <v>1850</v>
      </c>
      <c r="F11" s="75" t="s">
        <v>7</v>
      </c>
      <c r="G11" s="76">
        <v>5108</v>
      </c>
      <c r="H11" s="77">
        <v>4535</v>
      </c>
      <c r="I11" s="79" t="s">
        <v>1842</v>
      </c>
    </row>
    <row r="12" spans="1:9" ht="12.6" customHeight="1" x14ac:dyDescent="0.25">
      <c r="A12" s="71">
        <v>11</v>
      </c>
      <c r="B12" s="72" t="s">
        <v>1731</v>
      </c>
      <c r="C12" s="73"/>
      <c r="D12" s="74">
        <v>1.1100000000000001</v>
      </c>
      <c r="E12" s="78" t="s">
        <v>1851</v>
      </c>
      <c r="F12" s="75" t="s">
        <v>7</v>
      </c>
      <c r="G12" s="76">
        <v>5427</v>
      </c>
      <c r="H12" s="77">
        <v>4574</v>
      </c>
      <c r="I12" s="75" t="s">
        <v>1473</v>
      </c>
    </row>
    <row r="13" spans="1:9" ht="12.6" customHeight="1" x14ac:dyDescent="0.25">
      <c r="A13" s="71">
        <v>12</v>
      </c>
      <c r="B13" s="72" t="s">
        <v>1731</v>
      </c>
      <c r="C13" s="73"/>
      <c r="D13" s="74">
        <v>1.1200000000000001</v>
      </c>
      <c r="E13" s="78" t="s">
        <v>1852</v>
      </c>
      <c r="F13" s="75" t="s">
        <v>7</v>
      </c>
      <c r="G13" s="76">
        <v>5221</v>
      </c>
      <c r="H13" s="77">
        <v>4452</v>
      </c>
      <c r="I13" s="75" t="s">
        <v>1473</v>
      </c>
    </row>
    <row r="14" spans="1:9" ht="12.6" customHeight="1" x14ac:dyDescent="0.25">
      <c r="A14" s="71">
        <v>13</v>
      </c>
      <c r="B14" s="72" t="s">
        <v>1731</v>
      </c>
      <c r="C14" s="73"/>
      <c r="D14" s="74">
        <v>1.1299999999999999</v>
      </c>
      <c r="E14" s="78" t="s">
        <v>1853</v>
      </c>
      <c r="F14" s="75" t="s">
        <v>7</v>
      </c>
      <c r="G14" s="76">
        <v>2885</v>
      </c>
      <c r="H14" s="77">
        <v>2238</v>
      </c>
      <c r="I14" s="75" t="s">
        <v>1473</v>
      </c>
    </row>
    <row r="15" spans="1:9" ht="12.6" customHeight="1" x14ac:dyDescent="0.25">
      <c r="A15" s="71">
        <v>14</v>
      </c>
      <c r="B15" s="72" t="s">
        <v>1731</v>
      </c>
      <c r="C15" s="73"/>
      <c r="D15" s="74">
        <v>1.1399999999999999</v>
      </c>
      <c r="E15" s="78" t="s">
        <v>1854</v>
      </c>
      <c r="F15" s="75" t="s">
        <v>7</v>
      </c>
      <c r="G15" s="76">
        <v>5571</v>
      </c>
      <c r="H15" s="77">
        <v>4803</v>
      </c>
      <c r="I15" s="75" t="s">
        <v>1473</v>
      </c>
    </row>
    <row r="16" spans="1:9" ht="12.6" customHeight="1" x14ac:dyDescent="0.25">
      <c r="A16" s="71">
        <v>15</v>
      </c>
      <c r="B16" s="78" t="s">
        <v>1843</v>
      </c>
      <c r="C16" s="73"/>
      <c r="D16" s="74">
        <v>1.1499999999999999</v>
      </c>
      <c r="E16" s="78" t="s">
        <v>1855</v>
      </c>
      <c r="F16" s="75" t="s">
        <v>7</v>
      </c>
      <c r="G16" s="76">
        <v>6094</v>
      </c>
      <c r="H16" s="77">
        <v>4073</v>
      </c>
      <c r="I16" s="79" t="s">
        <v>1842</v>
      </c>
    </row>
    <row r="17" spans="1:9" ht="12.6" customHeight="1" x14ac:dyDescent="0.25">
      <c r="A17" s="71">
        <v>16</v>
      </c>
      <c r="B17" s="78" t="s">
        <v>1843</v>
      </c>
      <c r="C17" s="73"/>
      <c r="D17" s="74">
        <v>1.1599999999999999</v>
      </c>
      <c r="E17" s="78" t="s">
        <v>1856</v>
      </c>
      <c r="F17" s="75" t="s">
        <v>7</v>
      </c>
      <c r="G17" s="76">
        <v>5853</v>
      </c>
      <c r="H17" s="77">
        <v>3331</v>
      </c>
      <c r="I17" s="79" t="s">
        <v>1842</v>
      </c>
    </row>
    <row r="18" spans="1:9" ht="12.6" customHeight="1" x14ac:dyDescent="0.25">
      <c r="A18" s="71">
        <v>17</v>
      </c>
      <c r="B18" s="78" t="s">
        <v>1843</v>
      </c>
      <c r="C18" s="73"/>
      <c r="D18" s="74">
        <v>1.17</v>
      </c>
      <c r="E18" s="78" t="s">
        <v>1857</v>
      </c>
      <c r="F18" s="75" t="s">
        <v>7</v>
      </c>
      <c r="G18" s="76">
        <v>9344</v>
      </c>
      <c r="H18" s="77">
        <v>5375</v>
      </c>
      <c r="I18" s="79" t="s">
        <v>1842</v>
      </c>
    </row>
    <row r="19" spans="1:9" ht="12.6" customHeight="1" x14ac:dyDescent="0.25">
      <c r="A19" s="71">
        <v>18</v>
      </c>
      <c r="B19" s="78" t="s">
        <v>1843</v>
      </c>
      <c r="C19" s="73"/>
      <c r="D19" s="74">
        <v>1.18</v>
      </c>
      <c r="E19" s="78" t="s">
        <v>1858</v>
      </c>
      <c r="F19" s="75" t="s">
        <v>7</v>
      </c>
      <c r="G19" s="76">
        <v>7425</v>
      </c>
      <c r="H19" s="77">
        <v>4908</v>
      </c>
      <c r="I19" s="79" t="s">
        <v>1842</v>
      </c>
    </row>
    <row r="20" spans="1:9" ht="12.6" customHeight="1" x14ac:dyDescent="0.25">
      <c r="A20" s="71">
        <v>19</v>
      </c>
      <c r="B20" s="78" t="s">
        <v>1843</v>
      </c>
      <c r="C20" s="73"/>
      <c r="D20" s="74">
        <v>1.19</v>
      </c>
      <c r="E20" s="72" t="s">
        <v>8</v>
      </c>
      <c r="F20" s="75" t="s">
        <v>3</v>
      </c>
      <c r="G20" s="76">
        <v>48</v>
      </c>
      <c r="H20" s="77">
        <v>31</v>
      </c>
      <c r="I20" s="79" t="s">
        <v>1842</v>
      </c>
    </row>
    <row r="21" spans="1:9" ht="12.6" customHeight="1" x14ac:dyDescent="0.25">
      <c r="A21" s="71">
        <v>20</v>
      </c>
      <c r="B21" s="78" t="s">
        <v>1843</v>
      </c>
      <c r="C21" s="73"/>
      <c r="D21" s="80">
        <v>1.2</v>
      </c>
      <c r="E21" s="72" t="s">
        <v>9</v>
      </c>
      <c r="F21" s="75" t="s">
        <v>7</v>
      </c>
      <c r="G21" s="76">
        <v>3313</v>
      </c>
      <c r="H21" s="77">
        <v>1914</v>
      </c>
      <c r="I21" s="79" t="s">
        <v>1842</v>
      </c>
    </row>
    <row r="22" spans="1:9" ht="12.6" customHeight="1" x14ac:dyDescent="0.25">
      <c r="A22" s="71">
        <v>21</v>
      </c>
      <c r="B22" s="78" t="s">
        <v>1843</v>
      </c>
      <c r="C22" s="73"/>
      <c r="D22" s="74">
        <v>1.21</v>
      </c>
      <c r="E22" s="72" t="s">
        <v>10</v>
      </c>
      <c r="F22" s="75" t="s">
        <v>7</v>
      </c>
      <c r="G22" s="76">
        <v>7648</v>
      </c>
      <c r="H22" s="77">
        <v>7648</v>
      </c>
      <c r="I22" s="79" t="s">
        <v>1842</v>
      </c>
    </row>
    <row r="23" spans="1:9" ht="12.6" customHeight="1" x14ac:dyDescent="0.25">
      <c r="A23" s="71">
        <v>22</v>
      </c>
      <c r="B23" s="72" t="s">
        <v>1731</v>
      </c>
      <c r="C23" s="79"/>
      <c r="D23" s="74">
        <v>1.22</v>
      </c>
      <c r="E23" s="72" t="s">
        <v>11</v>
      </c>
      <c r="F23" s="75" t="s">
        <v>12</v>
      </c>
      <c r="G23" s="76">
        <v>8407</v>
      </c>
      <c r="H23" s="77">
        <v>6979</v>
      </c>
      <c r="I23" s="75" t="s">
        <v>1130</v>
      </c>
    </row>
    <row r="24" spans="1:9" ht="12.6" customHeight="1" x14ac:dyDescent="0.25">
      <c r="A24" s="71">
        <v>23</v>
      </c>
      <c r="B24" s="72" t="s">
        <v>1731</v>
      </c>
      <c r="C24" s="79"/>
      <c r="D24" s="74">
        <v>1.23</v>
      </c>
      <c r="E24" s="72" t="s">
        <v>13</v>
      </c>
      <c r="F24" s="75" t="s">
        <v>12</v>
      </c>
      <c r="G24" s="76">
        <v>8528</v>
      </c>
      <c r="H24" s="77">
        <v>6979</v>
      </c>
      <c r="I24" s="75" t="s">
        <v>1473</v>
      </c>
    </row>
    <row r="25" spans="1:9" ht="12.6" customHeight="1" x14ac:dyDescent="0.25">
      <c r="A25" s="71">
        <v>24</v>
      </c>
      <c r="B25" s="72" t="s">
        <v>1731</v>
      </c>
      <c r="C25" s="79"/>
      <c r="D25" s="74">
        <v>1.24</v>
      </c>
      <c r="E25" s="78" t="s">
        <v>1859</v>
      </c>
      <c r="F25" s="75" t="s">
        <v>7</v>
      </c>
      <c r="G25" s="76">
        <v>28033</v>
      </c>
      <c r="H25" s="77">
        <v>14115</v>
      </c>
      <c r="I25" s="75" t="s">
        <v>1473</v>
      </c>
    </row>
    <row r="26" spans="1:9" ht="12.6" customHeight="1" x14ac:dyDescent="0.25">
      <c r="A26" s="71">
        <v>25</v>
      </c>
      <c r="B26" s="72" t="s">
        <v>1731</v>
      </c>
      <c r="C26" s="73"/>
      <c r="D26" s="74">
        <v>1.25</v>
      </c>
      <c r="E26" s="78" t="s">
        <v>1860</v>
      </c>
      <c r="F26" s="75" t="s">
        <v>7</v>
      </c>
      <c r="G26" s="76">
        <v>15468</v>
      </c>
      <c r="H26" s="77">
        <v>13976</v>
      </c>
      <c r="I26" s="75" t="s">
        <v>1473</v>
      </c>
    </row>
    <row r="27" spans="1:9" ht="12.6" customHeight="1" x14ac:dyDescent="0.25">
      <c r="A27" s="71">
        <v>26</v>
      </c>
      <c r="B27" s="72" t="s">
        <v>1731</v>
      </c>
      <c r="C27" s="73"/>
      <c r="D27" s="74">
        <v>1.26</v>
      </c>
      <c r="E27" s="78" t="s">
        <v>1861</v>
      </c>
      <c r="F27" s="75" t="s">
        <v>3</v>
      </c>
      <c r="G27" s="76">
        <v>15508</v>
      </c>
      <c r="H27" s="77">
        <v>11467</v>
      </c>
      <c r="I27" s="75" t="s">
        <v>1473</v>
      </c>
    </row>
    <row r="28" spans="1:9" ht="12.6" customHeight="1" x14ac:dyDescent="0.25">
      <c r="A28" s="71">
        <v>27</v>
      </c>
      <c r="B28" s="72" t="s">
        <v>1731</v>
      </c>
      <c r="C28" s="79"/>
      <c r="D28" s="74">
        <v>1.27</v>
      </c>
      <c r="E28" s="72" t="s">
        <v>14</v>
      </c>
      <c r="F28" s="75" t="s">
        <v>3</v>
      </c>
      <c r="G28" s="76">
        <v>59013</v>
      </c>
      <c r="H28" s="77">
        <v>34026</v>
      </c>
      <c r="I28" s="75" t="s">
        <v>1473</v>
      </c>
    </row>
    <row r="29" spans="1:9" ht="12.6" customHeight="1" x14ac:dyDescent="0.25">
      <c r="A29" s="71">
        <v>28</v>
      </c>
      <c r="B29" s="72" t="s">
        <v>1731</v>
      </c>
      <c r="C29" s="79"/>
      <c r="D29" s="74">
        <v>1.28</v>
      </c>
      <c r="E29" s="72" t="s">
        <v>15</v>
      </c>
      <c r="F29" s="75" t="s">
        <v>16</v>
      </c>
      <c r="G29" s="76">
        <v>1824</v>
      </c>
      <c r="H29" s="77">
        <v>1108</v>
      </c>
      <c r="I29" s="75" t="s">
        <v>1473</v>
      </c>
    </row>
    <row r="30" spans="1:9" ht="12.6" customHeight="1" x14ac:dyDescent="0.25">
      <c r="A30" s="71">
        <v>29</v>
      </c>
      <c r="B30" s="78" t="s">
        <v>1843</v>
      </c>
      <c r="C30" s="73"/>
      <c r="D30" s="74">
        <v>1.29</v>
      </c>
      <c r="E30" s="78" t="s">
        <v>1862</v>
      </c>
      <c r="F30" s="75" t="s">
        <v>17</v>
      </c>
      <c r="G30" s="76">
        <v>98244</v>
      </c>
      <c r="H30" s="77">
        <v>61672</v>
      </c>
      <c r="I30" s="79" t="s">
        <v>1842</v>
      </c>
    </row>
    <row r="31" spans="1:9" ht="12.6" customHeight="1" x14ac:dyDescent="0.25">
      <c r="A31" s="71">
        <v>30</v>
      </c>
      <c r="B31" s="72" t="s">
        <v>1731</v>
      </c>
      <c r="C31" s="79"/>
      <c r="D31" s="80">
        <v>1.3</v>
      </c>
      <c r="E31" s="72" t="s">
        <v>18</v>
      </c>
      <c r="F31" s="75" t="s">
        <v>3</v>
      </c>
      <c r="G31" s="76">
        <v>40087</v>
      </c>
      <c r="H31" s="77">
        <v>22530</v>
      </c>
      <c r="I31" s="75" t="s">
        <v>1473</v>
      </c>
    </row>
    <row r="32" spans="1:9" ht="12.6" customHeight="1" x14ac:dyDescent="0.25">
      <c r="A32" s="71">
        <v>31</v>
      </c>
      <c r="B32" s="72" t="s">
        <v>1731</v>
      </c>
      <c r="C32" s="79"/>
      <c r="D32" s="74">
        <v>1.31</v>
      </c>
      <c r="E32" s="78" t="s">
        <v>1863</v>
      </c>
      <c r="F32" s="75" t="s">
        <v>3</v>
      </c>
      <c r="G32" s="76">
        <v>9880</v>
      </c>
      <c r="H32" s="77">
        <v>8766</v>
      </c>
      <c r="I32" s="75" t="s">
        <v>1473</v>
      </c>
    </row>
    <row r="33" spans="1:9" ht="12.6" customHeight="1" x14ac:dyDescent="0.25">
      <c r="A33" s="71">
        <v>32</v>
      </c>
      <c r="B33" s="78" t="s">
        <v>1843</v>
      </c>
      <c r="C33" s="73"/>
      <c r="D33" s="74">
        <v>1.32</v>
      </c>
      <c r="E33" s="78" t="s">
        <v>1864</v>
      </c>
      <c r="F33" s="75" t="s">
        <v>3</v>
      </c>
      <c r="G33" s="76">
        <v>8606</v>
      </c>
      <c r="H33" s="77">
        <v>4419</v>
      </c>
      <c r="I33" s="79" t="s">
        <v>1842</v>
      </c>
    </row>
    <row r="34" spans="1:9" ht="12.6" customHeight="1" x14ac:dyDescent="0.25">
      <c r="A34" s="71">
        <v>33</v>
      </c>
      <c r="B34" s="78" t="s">
        <v>1843</v>
      </c>
      <c r="C34" s="73"/>
      <c r="D34" s="74">
        <v>1.33</v>
      </c>
      <c r="E34" s="78" t="s">
        <v>1865</v>
      </c>
      <c r="F34" s="75" t="s">
        <v>3</v>
      </c>
      <c r="G34" s="76">
        <v>17955</v>
      </c>
      <c r="H34" s="77">
        <v>12341</v>
      </c>
      <c r="I34" s="79" t="s">
        <v>1842</v>
      </c>
    </row>
    <row r="35" spans="1:9" ht="12.6" customHeight="1" x14ac:dyDescent="0.25">
      <c r="A35" s="71">
        <v>34</v>
      </c>
      <c r="B35" s="78" t="s">
        <v>1843</v>
      </c>
      <c r="C35" s="73"/>
      <c r="D35" s="74">
        <v>1.34</v>
      </c>
      <c r="E35" s="78" t="s">
        <v>1866</v>
      </c>
      <c r="F35" s="75" t="s">
        <v>7</v>
      </c>
      <c r="G35" s="76">
        <v>2155</v>
      </c>
      <c r="H35" s="77">
        <v>1691</v>
      </c>
      <c r="I35" s="79" t="s">
        <v>1842</v>
      </c>
    </row>
    <row r="36" spans="1:9" ht="12.6" customHeight="1" x14ac:dyDescent="0.25">
      <c r="A36" s="71">
        <v>35</v>
      </c>
      <c r="B36" s="78" t="s">
        <v>1843</v>
      </c>
      <c r="C36" s="73"/>
      <c r="D36" s="74">
        <v>1.35</v>
      </c>
      <c r="E36" s="72" t="s">
        <v>19</v>
      </c>
      <c r="F36" s="75" t="s">
        <v>7</v>
      </c>
      <c r="G36" s="76">
        <v>1743</v>
      </c>
      <c r="H36" s="77">
        <v>1148</v>
      </c>
      <c r="I36" s="79" t="s">
        <v>1842</v>
      </c>
    </row>
    <row r="37" spans="1:9" ht="12.6" customHeight="1" x14ac:dyDescent="0.25">
      <c r="A37" s="71">
        <v>36</v>
      </c>
      <c r="B37" s="78" t="s">
        <v>1843</v>
      </c>
      <c r="C37" s="73"/>
      <c r="D37" s="74">
        <v>1.36</v>
      </c>
      <c r="E37" s="78" t="s">
        <v>1867</v>
      </c>
      <c r="F37" s="75" t="s">
        <v>7</v>
      </c>
      <c r="G37" s="76">
        <v>4439</v>
      </c>
      <c r="H37" s="77">
        <v>3088</v>
      </c>
      <c r="I37" s="79" t="s">
        <v>1842</v>
      </c>
    </row>
    <row r="38" spans="1:9" ht="12.6" customHeight="1" x14ac:dyDescent="0.25">
      <c r="A38" s="71">
        <v>37</v>
      </c>
      <c r="B38" s="72" t="s">
        <v>1731</v>
      </c>
      <c r="C38" s="73"/>
      <c r="D38" s="74">
        <v>1.37</v>
      </c>
      <c r="E38" s="78" t="s">
        <v>1868</v>
      </c>
      <c r="F38" s="75" t="s">
        <v>7</v>
      </c>
      <c r="G38" s="76">
        <v>5373</v>
      </c>
      <c r="H38" s="77">
        <v>4022</v>
      </c>
      <c r="I38" s="75" t="s">
        <v>1473</v>
      </c>
    </row>
    <row r="39" spans="1:9" ht="12.6" customHeight="1" x14ac:dyDescent="0.25">
      <c r="A39" s="71">
        <v>38</v>
      </c>
      <c r="B39" s="78" t="s">
        <v>1843</v>
      </c>
      <c r="C39" s="73"/>
      <c r="D39" s="74">
        <v>1.38</v>
      </c>
      <c r="E39" s="78" t="s">
        <v>1869</v>
      </c>
      <c r="F39" s="75" t="s">
        <v>7</v>
      </c>
      <c r="G39" s="76">
        <v>9581</v>
      </c>
      <c r="H39" s="77">
        <v>5024</v>
      </c>
      <c r="I39" s="79" t="s">
        <v>1842</v>
      </c>
    </row>
    <row r="40" spans="1:9" ht="12.6" customHeight="1" x14ac:dyDescent="0.25">
      <c r="A40" s="71">
        <v>39</v>
      </c>
      <c r="B40" s="72" t="s">
        <v>1731</v>
      </c>
      <c r="C40" s="79"/>
      <c r="D40" s="74">
        <v>1.39</v>
      </c>
      <c r="E40" s="78" t="s">
        <v>1870</v>
      </c>
      <c r="F40" s="75" t="s">
        <v>7</v>
      </c>
      <c r="G40" s="76">
        <v>17920</v>
      </c>
      <c r="H40" s="77">
        <v>6002</v>
      </c>
      <c r="I40" s="75" t="s">
        <v>1473</v>
      </c>
    </row>
    <row r="41" spans="1:9" ht="12.6" customHeight="1" x14ac:dyDescent="0.25">
      <c r="A41" s="71">
        <v>40</v>
      </c>
      <c r="B41" s="72" t="s">
        <v>1731</v>
      </c>
      <c r="C41" s="79"/>
      <c r="D41" s="74">
        <v>1.4</v>
      </c>
      <c r="E41" s="78" t="s">
        <v>1871</v>
      </c>
      <c r="F41" s="75" t="s">
        <v>7</v>
      </c>
      <c r="G41" s="76">
        <v>17453</v>
      </c>
      <c r="H41" s="77">
        <v>7918</v>
      </c>
      <c r="I41" s="75" t="s">
        <v>1473</v>
      </c>
    </row>
    <row r="42" spans="1:9" ht="12.6" customHeight="1" x14ac:dyDescent="0.25">
      <c r="A42" s="71">
        <v>41</v>
      </c>
      <c r="B42" s="72" t="s">
        <v>1731</v>
      </c>
      <c r="C42" s="79"/>
      <c r="D42" s="74">
        <v>1.41</v>
      </c>
      <c r="E42" s="72" t="s">
        <v>20</v>
      </c>
      <c r="F42" s="75" t="s">
        <v>7</v>
      </c>
      <c r="G42" s="76">
        <v>45123</v>
      </c>
      <c r="H42" s="77">
        <v>21734</v>
      </c>
      <c r="I42" s="75" t="s">
        <v>1473</v>
      </c>
    </row>
    <row r="43" spans="1:9" ht="12.6" customHeight="1" x14ac:dyDescent="0.25">
      <c r="A43" s="71">
        <v>42</v>
      </c>
      <c r="B43" s="72" t="s">
        <v>1731</v>
      </c>
      <c r="C43" s="79"/>
      <c r="D43" s="74">
        <v>1.42</v>
      </c>
      <c r="E43" s="72" t="s">
        <v>21</v>
      </c>
      <c r="F43" s="75" t="s">
        <v>7</v>
      </c>
      <c r="G43" s="76">
        <v>41998</v>
      </c>
      <c r="H43" s="77">
        <v>18367</v>
      </c>
      <c r="I43" s="75" t="s">
        <v>1473</v>
      </c>
    </row>
    <row r="44" spans="1:9" ht="12.6" customHeight="1" x14ac:dyDescent="0.25">
      <c r="A44" s="71">
        <v>43</v>
      </c>
      <c r="B44" s="72" t="s">
        <v>1731</v>
      </c>
      <c r="C44" s="79"/>
      <c r="D44" s="74">
        <v>1.43</v>
      </c>
      <c r="E44" s="72" t="s">
        <v>22</v>
      </c>
      <c r="F44" s="75" t="s">
        <v>7</v>
      </c>
      <c r="G44" s="76">
        <v>57488</v>
      </c>
      <c r="H44" s="77">
        <v>28569</v>
      </c>
      <c r="I44" s="75" t="s">
        <v>1473</v>
      </c>
    </row>
    <row r="45" spans="1:9" ht="12.6" customHeight="1" x14ac:dyDescent="0.25">
      <c r="A45" s="71">
        <v>44</v>
      </c>
      <c r="B45" s="72" t="s">
        <v>1731</v>
      </c>
      <c r="C45" s="73"/>
      <c r="D45" s="74">
        <v>1.44</v>
      </c>
      <c r="E45" s="72" t="s">
        <v>23</v>
      </c>
      <c r="F45" s="75" t="s">
        <v>7</v>
      </c>
      <c r="G45" s="76">
        <v>39395</v>
      </c>
      <c r="H45" s="77">
        <v>10355</v>
      </c>
      <c r="I45" s="75" t="s">
        <v>1473</v>
      </c>
    </row>
    <row r="46" spans="1:9" ht="12.6" customHeight="1" x14ac:dyDescent="0.25">
      <c r="A46" s="71">
        <v>45</v>
      </c>
      <c r="B46" s="72" t="s">
        <v>1731</v>
      </c>
      <c r="C46" s="79"/>
      <c r="D46" s="74">
        <v>1.45</v>
      </c>
      <c r="E46" s="78" t="s">
        <v>1872</v>
      </c>
      <c r="F46" s="75" t="s">
        <v>16</v>
      </c>
      <c r="G46" s="76">
        <v>2085</v>
      </c>
      <c r="H46" s="77">
        <v>422</v>
      </c>
      <c r="I46" s="75" t="s">
        <v>1473</v>
      </c>
    </row>
    <row r="47" spans="1:9" ht="12.6" customHeight="1" x14ac:dyDescent="0.25">
      <c r="A47" s="71">
        <v>46</v>
      </c>
      <c r="B47" s="72" t="s">
        <v>1731</v>
      </c>
      <c r="C47" s="79"/>
      <c r="D47" s="74">
        <v>1.46</v>
      </c>
      <c r="E47" s="78" t="s">
        <v>1873</v>
      </c>
      <c r="F47" s="75" t="s">
        <v>16</v>
      </c>
      <c r="G47" s="76">
        <v>6784</v>
      </c>
      <c r="H47" s="77">
        <v>492</v>
      </c>
      <c r="I47" s="75" t="s">
        <v>1473</v>
      </c>
    </row>
    <row r="48" spans="1:9" ht="12.6" customHeight="1" x14ac:dyDescent="0.25">
      <c r="A48" s="71">
        <v>47</v>
      </c>
      <c r="B48" s="72" t="s">
        <v>1731</v>
      </c>
      <c r="C48" s="79"/>
      <c r="D48" s="74">
        <v>1.47</v>
      </c>
      <c r="E48" s="78" t="s">
        <v>1874</v>
      </c>
      <c r="F48" s="75" t="s">
        <v>16</v>
      </c>
      <c r="G48" s="76">
        <v>4091</v>
      </c>
      <c r="H48" s="77">
        <v>895</v>
      </c>
      <c r="I48" s="75" t="s">
        <v>1473</v>
      </c>
    </row>
    <row r="49" spans="1:9" ht="12.6" customHeight="1" x14ac:dyDescent="0.25">
      <c r="A49" s="71">
        <v>48</v>
      </c>
      <c r="B49" s="72" t="s">
        <v>1731</v>
      </c>
      <c r="C49" s="79"/>
      <c r="D49" s="74">
        <v>1.48</v>
      </c>
      <c r="E49" s="78" t="s">
        <v>1875</v>
      </c>
      <c r="F49" s="75" t="s">
        <v>16</v>
      </c>
      <c r="G49" s="76">
        <v>3880</v>
      </c>
      <c r="H49" s="77">
        <v>492</v>
      </c>
      <c r="I49" s="75" t="s">
        <v>1473</v>
      </c>
    </row>
    <row r="50" spans="1:9" ht="12.6" customHeight="1" x14ac:dyDescent="0.25">
      <c r="A50" s="71">
        <v>49</v>
      </c>
      <c r="B50" s="78" t="s">
        <v>1843</v>
      </c>
      <c r="C50" s="73"/>
      <c r="D50" s="74">
        <v>1.49</v>
      </c>
      <c r="E50" s="78" t="s">
        <v>1876</v>
      </c>
      <c r="F50" s="75" t="s">
        <v>3</v>
      </c>
      <c r="G50" s="76">
        <v>5205</v>
      </c>
      <c r="H50" s="77">
        <v>1661</v>
      </c>
      <c r="I50" s="79" t="s">
        <v>1842</v>
      </c>
    </row>
    <row r="51" spans="1:9" ht="12.6" customHeight="1" x14ac:dyDescent="0.25">
      <c r="A51" s="71">
        <v>50</v>
      </c>
      <c r="B51" s="72" t="s">
        <v>1731</v>
      </c>
      <c r="C51" s="73"/>
      <c r="D51" s="74">
        <v>1.5</v>
      </c>
      <c r="E51" s="78" t="s">
        <v>1877</v>
      </c>
      <c r="F51" s="75" t="s">
        <v>3</v>
      </c>
      <c r="G51" s="76">
        <v>12293</v>
      </c>
      <c r="H51" s="77">
        <v>6948</v>
      </c>
      <c r="I51" s="75" t="s">
        <v>1473</v>
      </c>
    </row>
    <row r="52" spans="1:9" ht="12.6" customHeight="1" x14ac:dyDescent="0.25">
      <c r="A52" s="71">
        <v>51</v>
      </c>
      <c r="B52" s="72" t="s">
        <v>1731</v>
      </c>
      <c r="C52" s="79"/>
      <c r="D52" s="74">
        <v>1.51</v>
      </c>
      <c r="E52" s="78" t="s">
        <v>1878</v>
      </c>
      <c r="F52" s="75" t="s">
        <v>3</v>
      </c>
      <c r="G52" s="76">
        <v>20028</v>
      </c>
      <c r="H52" s="77">
        <v>6948</v>
      </c>
      <c r="I52" s="75" t="s">
        <v>1473</v>
      </c>
    </row>
    <row r="53" spans="1:9" ht="12.6" customHeight="1" x14ac:dyDescent="0.25">
      <c r="A53" s="71">
        <v>52</v>
      </c>
      <c r="B53" s="72" t="s">
        <v>1731</v>
      </c>
      <c r="C53" s="79"/>
      <c r="D53" s="74">
        <v>1.52</v>
      </c>
      <c r="E53" s="72" t="s">
        <v>24</v>
      </c>
      <c r="F53" s="75" t="s">
        <v>3</v>
      </c>
      <c r="G53" s="76">
        <v>20637</v>
      </c>
      <c r="H53" s="77">
        <v>6948</v>
      </c>
      <c r="I53" s="75" t="s">
        <v>1473</v>
      </c>
    </row>
    <row r="54" spans="1:9" ht="12.6" customHeight="1" x14ac:dyDescent="0.25">
      <c r="A54" s="71">
        <v>53</v>
      </c>
      <c r="B54" s="72" t="s">
        <v>1731</v>
      </c>
      <c r="C54" s="79"/>
      <c r="D54" s="74">
        <v>1.53</v>
      </c>
      <c r="E54" s="72" t="s">
        <v>25</v>
      </c>
      <c r="F54" s="75" t="s">
        <v>3</v>
      </c>
      <c r="G54" s="76">
        <v>19205</v>
      </c>
      <c r="H54" s="77">
        <v>10451</v>
      </c>
      <c r="I54" s="75" t="s">
        <v>1473</v>
      </c>
    </row>
    <row r="55" spans="1:9" ht="12.6" customHeight="1" x14ac:dyDescent="0.25">
      <c r="A55" s="71">
        <v>54</v>
      </c>
      <c r="B55" s="72" t="s">
        <v>1731</v>
      </c>
      <c r="C55" s="73"/>
      <c r="D55" s="74">
        <v>1.54</v>
      </c>
      <c r="E55" s="78" t="s">
        <v>1879</v>
      </c>
      <c r="F55" s="75" t="s">
        <v>7</v>
      </c>
      <c r="G55" s="76">
        <v>82</v>
      </c>
      <c r="H55" s="77">
        <v>14</v>
      </c>
      <c r="I55" s="75" t="s">
        <v>1473</v>
      </c>
    </row>
    <row r="56" spans="1:9" ht="12.6" customHeight="1" x14ac:dyDescent="0.25">
      <c r="A56" s="71">
        <v>55</v>
      </c>
      <c r="B56" s="78" t="s">
        <v>1843</v>
      </c>
      <c r="C56" s="73"/>
      <c r="D56" s="74">
        <v>1.55</v>
      </c>
      <c r="E56" s="78" t="s">
        <v>1880</v>
      </c>
      <c r="F56" s="75" t="s">
        <v>26</v>
      </c>
      <c r="G56" s="76">
        <v>8504</v>
      </c>
      <c r="H56" s="77">
        <v>8105</v>
      </c>
      <c r="I56" s="79" t="s">
        <v>1842</v>
      </c>
    </row>
    <row r="57" spans="1:9" ht="12.6" customHeight="1" x14ac:dyDescent="0.25">
      <c r="A57" s="71">
        <v>56</v>
      </c>
      <c r="B57" s="72" t="s">
        <v>1731</v>
      </c>
      <c r="C57" s="73"/>
      <c r="D57" s="74">
        <v>1.56</v>
      </c>
      <c r="E57" s="72" t="s">
        <v>27</v>
      </c>
      <c r="F57" s="75" t="s">
        <v>3</v>
      </c>
      <c r="G57" s="76">
        <v>9680</v>
      </c>
      <c r="H57" s="77">
        <v>0</v>
      </c>
      <c r="I57" s="75" t="s">
        <v>1473</v>
      </c>
    </row>
    <row r="58" spans="1:9" ht="12.6" customHeight="1" x14ac:dyDescent="0.25">
      <c r="A58" s="71">
        <v>57</v>
      </c>
      <c r="B58" s="72" t="s">
        <v>1731</v>
      </c>
      <c r="C58" s="79"/>
      <c r="D58" s="74">
        <v>1.57</v>
      </c>
      <c r="E58" s="78" t="s">
        <v>1881</v>
      </c>
      <c r="F58" s="75" t="s">
        <v>28</v>
      </c>
      <c r="G58" s="76">
        <v>38720</v>
      </c>
      <c r="H58" s="77">
        <v>0</v>
      </c>
      <c r="I58" s="75" t="s">
        <v>1473</v>
      </c>
    </row>
    <row r="59" spans="1:9" ht="12.6" customHeight="1" x14ac:dyDescent="0.25">
      <c r="A59" s="71">
        <v>58</v>
      </c>
      <c r="B59" s="72" t="s">
        <v>1731</v>
      </c>
      <c r="C59" s="79"/>
      <c r="D59" s="74">
        <v>1.58</v>
      </c>
      <c r="E59" s="72" t="s">
        <v>29</v>
      </c>
      <c r="F59" s="75" t="s">
        <v>7</v>
      </c>
      <c r="G59" s="76">
        <v>40875</v>
      </c>
      <c r="H59" s="77">
        <v>13770</v>
      </c>
      <c r="I59" s="75" t="s">
        <v>1473</v>
      </c>
    </row>
    <row r="60" spans="1:9" ht="12.6" customHeight="1" x14ac:dyDescent="0.25">
      <c r="A60" s="71">
        <v>59</v>
      </c>
      <c r="B60" s="72" t="s">
        <v>1731</v>
      </c>
      <c r="C60" s="79"/>
      <c r="D60" s="74">
        <v>1.59</v>
      </c>
      <c r="E60" s="72" t="s">
        <v>30</v>
      </c>
      <c r="F60" s="75" t="s">
        <v>7</v>
      </c>
      <c r="G60" s="76">
        <v>12359</v>
      </c>
      <c r="H60" s="77">
        <v>4224</v>
      </c>
      <c r="I60" s="75" t="s">
        <v>1473</v>
      </c>
    </row>
    <row r="61" spans="1:9" ht="12.6" customHeight="1" x14ac:dyDescent="0.25">
      <c r="A61" s="71">
        <v>60</v>
      </c>
      <c r="B61" s="72" t="s">
        <v>1731</v>
      </c>
      <c r="C61" s="79"/>
      <c r="D61" s="74">
        <v>1.6</v>
      </c>
      <c r="E61" s="72" t="s">
        <v>31</v>
      </c>
      <c r="F61" s="75" t="s">
        <v>7</v>
      </c>
      <c r="G61" s="76">
        <v>12408</v>
      </c>
      <c r="H61" s="77">
        <v>6367</v>
      </c>
      <c r="I61" s="75" t="s">
        <v>1473</v>
      </c>
    </row>
    <row r="62" spans="1:9" ht="12.6" customHeight="1" x14ac:dyDescent="0.25">
      <c r="A62" s="71">
        <v>61</v>
      </c>
      <c r="B62" s="72" t="s">
        <v>1731</v>
      </c>
      <c r="C62" s="79"/>
      <c r="D62" s="74">
        <v>1.61</v>
      </c>
      <c r="E62" s="78" t="s">
        <v>1882</v>
      </c>
      <c r="F62" s="75" t="s">
        <v>7</v>
      </c>
      <c r="G62" s="76">
        <v>10497</v>
      </c>
      <c r="H62" s="77">
        <v>7919</v>
      </c>
      <c r="I62" s="75" t="s">
        <v>1473</v>
      </c>
    </row>
    <row r="63" spans="1:9" ht="12.6" customHeight="1" x14ac:dyDescent="0.25">
      <c r="A63" s="71">
        <v>62</v>
      </c>
      <c r="B63" s="72" t="s">
        <v>1731</v>
      </c>
      <c r="C63" s="79"/>
      <c r="D63" s="74">
        <v>1.62</v>
      </c>
      <c r="E63" s="72" t="s">
        <v>32</v>
      </c>
      <c r="F63" s="75" t="s">
        <v>7</v>
      </c>
      <c r="G63" s="76">
        <v>9343</v>
      </c>
      <c r="H63" s="77">
        <v>6765</v>
      </c>
      <c r="I63" s="75" t="s">
        <v>1473</v>
      </c>
    </row>
    <row r="64" spans="1:9" ht="12.6" customHeight="1" x14ac:dyDescent="0.25">
      <c r="A64" s="71">
        <v>63</v>
      </c>
      <c r="B64" s="72" t="s">
        <v>1731</v>
      </c>
      <c r="C64" s="73"/>
      <c r="D64" s="74">
        <v>1.63</v>
      </c>
      <c r="E64" s="78" t="s">
        <v>1883</v>
      </c>
      <c r="F64" s="75" t="s">
        <v>3</v>
      </c>
      <c r="G64" s="76">
        <v>9508</v>
      </c>
      <c r="H64" s="77">
        <v>6967</v>
      </c>
      <c r="I64" s="75" t="s">
        <v>1473</v>
      </c>
    </row>
    <row r="65" spans="1:9" ht="12.6" customHeight="1" x14ac:dyDescent="0.25">
      <c r="A65" s="71">
        <v>64</v>
      </c>
      <c r="B65" s="72" t="s">
        <v>1731</v>
      </c>
      <c r="C65" s="73"/>
      <c r="D65" s="74">
        <v>1.64</v>
      </c>
      <c r="E65" s="78" t="s">
        <v>1884</v>
      </c>
      <c r="F65" s="75" t="s">
        <v>3</v>
      </c>
      <c r="G65" s="76">
        <v>28760</v>
      </c>
      <c r="H65" s="77">
        <v>19019</v>
      </c>
      <c r="I65" s="75" t="s">
        <v>1473</v>
      </c>
    </row>
    <row r="66" spans="1:9" ht="12.6" customHeight="1" x14ac:dyDescent="0.25">
      <c r="A66" s="71">
        <v>65</v>
      </c>
      <c r="B66" s="72" t="s">
        <v>1731</v>
      </c>
      <c r="C66" s="73"/>
      <c r="D66" s="74">
        <v>1.65</v>
      </c>
      <c r="E66" s="78" t="s">
        <v>1885</v>
      </c>
      <c r="F66" s="75" t="s">
        <v>3</v>
      </c>
      <c r="G66" s="76">
        <v>16387</v>
      </c>
      <c r="H66" s="77">
        <v>9236</v>
      </c>
      <c r="I66" s="75" t="s">
        <v>1473</v>
      </c>
    </row>
    <row r="67" spans="1:9" ht="12.6" customHeight="1" x14ac:dyDescent="0.25">
      <c r="A67" s="71">
        <v>66</v>
      </c>
      <c r="B67" s="72" t="s">
        <v>1731</v>
      </c>
      <c r="C67" s="79"/>
      <c r="D67" s="74">
        <v>1.66</v>
      </c>
      <c r="E67" s="72" t="s">
        <v>33</v>
      </c>
      <c r="F67" s="75" t="s">
        <v>16</v>
      </c>
      <c r="G67" s="76">
        <v>774</v>
      </c>
      <c r="H67" s="77">
        <v>142</v>
      </c>
      <c r="I67" s="75" t="s">
        <v>1473</v>
      </c>
    </row>
    <row r="68" spans="1:9" ht="12.6" customHeight="1" x14ac:dyDescent="0.25">
      <c r="A68" s="71">
        <v>67</v>
      </c>
      <c r="B68" s="72" t="s">
        <v>1731</v>
      </c>
      <c r="C68" s="79"/>
      <c r="D68" s="74">
        <v>1.67</v>
      </c>
      <c r="E68" s="72" t="s">
        <v>34</v>
      </c>
      <c r="F68" s="75" t="s">
        <v>3</v>
      </c>
      <c r="G68" s="76">
        <v>279329</v>
      </c>
      <c r="H68" s="77">
        <v>210722</v>
      </c>
      <c r="I68" s="75" t="s">
        <v>1473</v>
      </c>
    </row>
    <row r="69" spans="1:9" ht="12.6" customHeight="1" x14ac:dyDescent="0.25">
      <c r="A69" s="71">
        <v>68</v>
      </c>
      <c r="B69" s="78" t="s">
        <v>1843</v>
      </c>
      <c r="C69" s="73"/>
      <c r="D69" s="74">
        <v>1.68</v>
      </c>
      <c r="E69" s="78" t="s">
        <v>1886</v>
      </c>
      <c r="F69" s="75" t="s">
        <v>3</v>
      </c>
      <c r="G69" s="76">
        <v>4704</v>
      </c>
      <c r="H69" s="77">
        <v>4341</v>
      </c>
      <c r="I69" s="79" t="s">
        <v>1842</v>
      </c>
    </row>
    <row r="70" spans="1:9" ht="12.6" customHeight="1" x14ac:dyDescent="0.25">
      <c r="A70" s="71">
        <v>69</v>
      </c>
      <c r="B70" s="78" t="s">
        <v>1843</v>
      </c>
      <c r="C70" s="73"/>
      <c r="D70" s="74">
        <v>1.69</v>
      </c>
      <c r="E70" s="78" t="s">
        <v>1887</v>
      </c>
      <c r="F70" s="75" t="s">
        <v>3</v>
      </c>
      <c r="G70" s="76">
        <v>3866</v>
      </c>
      <c r="H70" s="77">
        <v>3543</v>
      </c>
      <c r="I70" s="79" t="s">
        <v>1842</v>
      </c>
    </row>
    <row r="71" spans="1:9" ht="12.6" customHeight="1" x14ac:dyDescent="0.25">
      <c r="A71" s="71">
        <v>70</v>
      </c>
      <c r="B71" s="78" t="s">
        <v>1843</v>
      </c>
      <c r="C71" s="73"/>
      <c r="D71" s="74">
        <v>1.7</v>
      </c>
      <c r="E71" s="78" t="s">
        <v>1888</v>
      </c>
      <c r="F71" s="75" t="s">
        <v>3</v>
      </c>
      <c r="G71" s="76">
        <v>2960</v>
      </c>
      <c r="H71" s="77">
        <v>2717</v>
      </c>
      <c r="I71" s="79" t="s">
        <v>1842</v>
      </c>
    </row>
    <row r="72" spans="1:9" ht="12.6" customHeight="1" x14ac:dyDescent="0.25">
      <c r="A72" s="71">
        <v>71</v>
      </c>
      <c r="B72" s="78" t="s">
        <v>1843</v>
      </c>
      <c r="C72" s="73"/>
      <c r="D72" s="74">
        <v>1.71</v>
      </c>
      <c r="E72" s="78" t="s">
        <v>1889</v>
      </c>
      <c r="F72" s="75" t="s">
        <v>3</v>
      </c>
      <c r="G72" s="76">
        <v>145</v>
      </c>
      <c r="H72" s="77">
        <v>0</v>
      </c>
      <c r="I72" s="79" t="s">
        <v>1842</v>
      </c>
    </row>
    <row r="73" spans="1:9" ht="12.6" customHeight="1" x14ac:dyDescent="0.25">
      <c r="A73" s="71">
        <v>72</v>
      </c>
      <c r="B73" s="78" t="s">
        <v>1843</v>
      </c>
      <c r="C73" s="73"/>
      <c r="D73" s="74">
        <v>1.72</v>
      </c>
      <c r="E73" s="78" t="s">
        <v>1890</v>
      </c>
      <c r="F73" s="75" t="s">
        <v>3</v>
      </c>
      <c r="G73" s="76">
        <v>97</v>
      </c>
      <c r="H73" s="77">
        <v>0</v>
      </c>
      <c r="I73" s="79" t="s">
        <v>1842</v>
      </c>
    </row>
    <row r="74" spans="1:9" ht="12.6" customHeight="1" x14ac:dyDescent="0.25">
      <c r="A74" s="71">
        <v>73</v>
      </c>
      <c r="B74" s="78" t="s">
        <v>1843</v>
      </c>
      <c r="C74" s="73"/>
      <c r="D74" s="74">
        <v>1.73</v>
      </c>
      <c r="E74" s="78" t="s">
        <v>1891</v>
      </c>
      <c r="F74" s="75" t="s">
        <v>3</v>
      </c>
      <c r="G74" s="76">
        <v>48</v>
      </c>
      <c r="H74" s="77">
        <v>0</v>
      </c>
      <c r="I74" s="79" t="s">
        <v>1842</v>
      </c>
    </row>
    <row r="75" spans="1:9" ht="12.6" customHeight="1" x14ac:dyDescent="0.25">
      <c r="A75" s="71">
        <v>74</v>
      </c>
      <c r="B75" s="78" t="s">
        <v>1843</v>
      </c>
      <c r="C75" s="73"/>
      <c r="D75" s="74">
        <v>1.74</v>
      </c>
      <c r="E75" s="78" t="s">
        <v>1892</v>
      </c>
      <c r="F75" s="75" t="s">
        <v>3</v>
      </c>
      <c r="G75" s="76">
        <v>18</v>
      </c>
      <c r="H75" s="77">
        <v>0</v>
      </c>
      <c r="I75" s="79" t="s">
        <v>1842</v>
      </c>
    </row>
    <row r="76" spans="1:9" ht="12.6" customHeight="1" x14ac:dyDescent="0.25">
      <c r="A76" s="71">
        <v>75</v>
      </c>
      <c r="B76" s="78" t="s">
        <v>1843</v>
      </c>
      <c r="C76" s="73"/>
      <c r="D76" s="74">
        <v>1.75</v>
      </c>
      <c r="E76" s="78" t="s">
        <v>1893</v>
      </c>
      <c r="F76" s="75" t="s">
        <v>3</v>
      </c>
      <c r="G76" s="76">
        <v>12</v>
      </c>
      <c r="H76" s="77">
        <v>0</v>
      </c>
      <c r="I76" s="79" t="s">
        <v>1842</v>
      </c>
    </row>
    <row r="77" spans="1:9" ht="12.6" customHeight="1" x14ac:dyDescent="0.25">
      <c r="A77" s="71">
        <v>76</v>
      </c>
      <c r="B77" s="72" t="s">
        <v>1731</v>
      </c>
      <c r="C77" s="79"/>
      <c r="D77" s="74">
        <v>1.76</v>
      </c>
      <c r="E77" s="78" t="s">
        <v>1894</v>
      </c>
      <c r="F77" s="75" t="s">
        <v>35</v>
      </c>
      <c r="G77" s="76">
        <v>33676</v>
      </c>
      <c r="H77" s="77">
        <v>14342</v>
      </c>
      <c r="I77" s="75" t="s">
        <v>1473</v>
      </c>
    </row>
    <row r="78" spans="1:9" ht="12.6" customHeight="1" x14ac:dyDescent="0.25">
      <c r="A78" s="71">
        <v>77</v>
      </c>
      <c r="B78" s="72" t="s">
        <v>1731</v>
      </c>
      <c r="C78" s="79"/>
      <c r="D78" s="74">
        <v>1.77</v>
      </c>
      <c r="E78" s="78" t="s">
        <v>1895</v>
      </c>
      <c r="F78" s="75" t="s">
        <v>35</v>
      </c>
      <c r="G78" s="76">
        <v>25632</v>
      </c>
      <c r="H78" s="77">
        <v>12182</v>
      </c>
      <c r="I78" s="75" t="s">
        <v>1473</v>
      </c>
    </row>
    <row r="79" spans="1:9" ht="12.6" customHeight="1" x14ac:dyDescent="0.25">
      <c r="A79" s="71">
        <v>78</v>
      </c>
      <c r="B79" s="78" t="s">
        <v>1843</v>
      </c>
      <c r="C79" s="79" t="s">
        <v>1896</v>
      </c>
      <c r="D79" s="74">
        <v>1.78</v>
      </c>
      <c r="E79" s="72" t="s">
        <v>36</v>
      </c>
      <c r="F79" s="73"/>
      <c r="G79" s="76">
        <v>3630</v>
      </c>
      <c r="H79" s="77">
        <v>0</v>
      </c>
      <c r="I79" s="79" t="s">
        <v>1842</v>
      </c>
    </row>
    <row r="80" spans="1:9" ht="12.6" customHeight="1" x14ac:dyDescent="0.25">
      <c r="A80" s="71">
        <v>79</v>
      </c>
      <c r="B80" s="72" t="s">
        <v>1732</v>
      </c>
      <c r="C80" s="75" t="s">
        <v>1090</v>
      </c>
      <c r="D80" s="74">
        <v>2.0099999999999998</v>
      </c>
      <c r="E80" s="72" t="s">
        <v>37</v>
      </c>
      <c r="F80" s="75" t="s">
        <v>3</v>
      </c>
      <c r="G80" s="76">
        <v>478</v>
      </c>
      <c r="H80" s="77">
        <v>436</v>
      </c>
      <c r="I80" s="75" t="s">
        <v>1090</v>
      </c>
    </row>
    <row r="81" spans="1:9" ht="12.6" customHeight="1" x14ac:dyDescent="0.25">
      <c r="A81" s="71">
        <v>80</v>
      </c>
      <c r="B81" s="72" t="s">
        <v>1732</v>
      </c>
      <c r="C81" s="75" t="s">
        <v>1090</v>
      </c>
      <c r="D81" s="74">
        <v>2.02</v>
      </c>
      <c r="E81" s="72" t="s">
        <v>38</v>
      </c>
      <c r="F81" s="75" t="s">
        <v>3</v>
      </c>
      <c r="G81" s="76">
        <v>789</v>
      </c>
      <c r="H81" s="77">
        <v>662</v>
      </c>
      <c r="I81" s="75" t="s">
        <v>1090</v>
      </c>
    </row>
    <row r="82" spans="1:9" ht="12.6" customHeight="1" x14ac:dyDescent="0.25">
      <c r="A82" s="71">
        <v>81</v>
      </c>
      <c r="B82" s="72" t="s">
        <v>1732</v>
      </c>
      <c r="C82" s="75" t="s">
        <v>1090</v>
      </c>
      <c r="D82" s="74">
        <v>2.0299999999999998</v>
      </c>
      <c r="E82" s="72" t="s">
        <v>39</v>
      </c>
      <c r="F82" s="75" t="s">
        <v>3</v>
      </c>
      <c r="G82" s="76">
        <v>1633</v>
      </c>
      <c r="H82" s="77">
        <v>1463</v>
      </c>
      <c r="I82" s="75" t="s">
        <v>1090</v>
      </c>
    </row>
    <row r="83" spans="1:9" ht="12.6" customHeight="1" x14ac:dyDescent="0.25">
      <c r="A83" s="71">
        <v>82</v>
      </c>
      <c r="B83" s="72" t="s">
        <v>1732</v>
      </c>
      <c r="C83" s="75" t="s">
        <v>1090</v>
      </c>
      <c r="D83" s="74">
        <v>2.04</v>
      </c>
      <c r="E83" s="72" t="s">
        <v>40</v>
      </c>
      <c r="F83" s="75" t="s">
        <v>3</v>
      </c>
      <c r="G83" s="76">
        <v>2799</v>
      </c>
      <c r="H83" s="77">
        <v>2545</v>
      </c>
      <c r="I83" s="75" t="s">
        <v>1090</v>
      </c>
    </row>
    <row r="84" spans="1:9" ht="12.6" customHeight="1" x14ac:dyDescent="0.25">
      <c r="A84" s="71">
        <v>83</v>
      </c>
      <c r="B84" s="72" t="s">
        <v>1732</v>
      </c>
      <c r="C84" s="75" t="s">
        <v>1090</v>
      </c>
      <c r="D84" s="74">
        <v>2.0499999999999998</v>
      </c>
      <c r="E84" s="72" t="s">
        <v>41</v>
      </c>
      <c r="F84" s="75" t="s">
        <v>3</v>
      </c>
      <c r="G84" s="76">
        <v>2903</v>
      </c>
      <c r="H84" s="77">
        <v>2744</v>
      </c>
      <c r="I84" s="75" t="s">
        <v>1090</v>
      </c>
    </row>
    <row r="85" spans="1:9" ht="12.6" customHeight="1" x14ac:dyDescent="0.25">
      <c r="A85" s="71">
        <v>84</v>
      </c>
      <c r="B85" s="72" t="s">
        <v>1732</v>
      </c>
      <c r="C85" s="75" t="s">
        <v>1090</v>
      </c>
      <c r="D85" s="74">
        <v>2.06</v>
      </c>
      <c r="E85" s="72" t="s">
        <v>42</v>
      </c>
      <c r="F85" s="75" t="s">
        <v>3</v>
      </c>
      <c r="G85" s="76">
        <v>3178</v>
      </c>
      <c r="H85" s="77">
        <v>3004</v>
      </c>
      <c r="I85" s="75" t="s">
        <v>1090</v>
      </c>
    </row>
    <row r="86" spans="1:9" ht="12.6" customHeight="1" x14ac:dyDescent="0.25">
      <c r="A86" s="71">
        <v>85</v>
      </c>
      <c r="B86" s="72" t="s">
        <v>1732</v>
      </c>
      <c r="C86" s="75" t="s">
        <v>1090</v>
      </c>
      <c r="D86" s="74">
        <v>2.0699999999999998</v>
      </c>
      <c r="E86" s="72" t="s">
        <v>43</v>
      </c>
      <c r="F86" s="75" t="s">
        <v>17</v>
      </c>
      <c r="G86" s="76">
        <v>4</v>
      </c>
      <c r="H86" s="77">
        <v>4</v>
      </c>
      <c r="I86" s="75" t="s">
        <v>1090</v>
      </c>
    </row>
    <row r="87" spans="1:9" ht="12.6" customHeight="1" x14ac:dyDescent="0.25">
      <c r="A87" s="81"/>
      <c r="B87" s="72" t="s">
        <v>1732</v>
      </c>
      <c r="C87" s="75" t="s">
        <v>1090</v>
      </c>
      <c r="D87" s="74">
        <v>2.08</v>
      </c>
      <c r="E87" s="72" t="s">
        <v>44</v>
      </c>
      <c r="F87" s="82"/>
      <c r="G87" s="83" t="s">
        <v>45</v>
      </c>
      <c r="H87" s="84" t="s">
        <v>45</v>
      </c>
      <c r="I87" s="82"/>
    </row>
    <row r="88" spans="1:9" ht="12.6" customHeight="1" x14ac:dyDescent="0.25">
      <c r="A88" s="71">
        <v>86</v>
      </c>
      <c r="B88" s="72" t="s">
        <v>1732</v>
      </c>
      <c r="C88" s="75" t="s">
        <v>1090</v>
      </c>
      <c r="D88" s="74">
        <v>2.09</v>
      </c>
      <c r="E88" s="72" t="s">
        <v>46</v>
      </c>
      <c r="F88" s="75" t="s">
        <v>17</v>
      </c>
      <c r="G88" s="76">
        <v>11</v>
      </c>
      <c r="H88" s="77">
        <v>11</v>
      </c>
      <c r="I88" s="75" t="s">
        <v>1090</v>
      </c>
    </row>
    <row r="89" spans="1:9" ht="12.6" customHeight="1" x14ac:dyDescent="0.25">
      <c r="A89" s="71">
        <v>87</v>
      </c>
      <c r="B89" s="72" t="s">
        <v>1732</v>
      </c>
      <c r="C89" s="75" t="s">
        <v>1091</v>
      </c>
      <c r="D89" s="74">
        <v>2.1</v>
      </c>
      <c r="E89" s="78" t="s">
        <v>1897</v>
      </c>
      <c r="F89" s="75" t="s">
        <v>5</v>
      </c>
      <c r="G89" s="76">
        <v>283</v>
      </c>
      <c r="H89" s="77">
        <v>283</v>
      </c>
      <c r="I89" s="75" t="s">
        <v>1091</v>
      </c>
    </row>
    <row r="90" spans="1:9" ht="12.6" customHeight="1" x14ac:dyDescent="0.25">
      <c r="A90" s="71">
        <v>88</v>
      </c>
      <c r="B90" s="72" t="s">
        <v>1732</v>
      </c>
      <c r="C90" s="75" t="s">
        <v>1091</v>
      </c>
      <c r="D90" s="74">
        <v>2.11</v>
      </c>
      <c r="E90" s="78" t="s">
        <v>1898</v>
      </c>
      <c r="F90" s="75" t="s">
        <v>5</v>
      </c>
      <c r="G90" s="76">
        <v>104</v>
      </c>
      <c r="H90" s="77">
        <v>7</v>
      </c>
      <c r="I90" s="75" t="s">
        <v>1091</v>
      </c>
    </row>
    <row r="91" spans="1:9" ht="12.6" customHeight="1" x14ac:dyDescent="0.25">
      <c r="A91" s="81"/>
      <c r="B91" s="72" t="s">
        <v>1732</v>
      </c>
      <c r="C91" s="75" t="s">
        <v>1091</v>
      </c>
      <c r="D91" s="74">
        <v>2.12</v>
      </c>
      <c r="E91" s="72" t="s">
        <v>44</v>
      </c>
      <c r="F91" s="82"/>
      <c r="G91" s="83" t="s">
        <v>45</v>
      </c>
      <c r="H91" s="84" t="s">
        <v>45</v>
      </c>
      <c r="I91" s="82"/>
    </row>
    <row r="92" spans="1:9" ht="12.6" customHeight="1" x14ac:dyDescent="0.25">
      <c r="A92" s="71">
        <v>89</v>
      </c>
      <c r="B92" s="72" t="s">
        <v>1732</v>
      </c>
      <c r="C92" s="75" t="s">
        <v>1091</v>
      </c>
      <c r="D92" s="74">
        <v>2.13</v>
      </c>
      <c r="E92" s="78" t="s">
        <v>1899</v>
      </c>
      <c r="F92" s="75" t="s">
        <v>5</v>
      </c>
      <c r="G92" s="76">
        <v>121</v>
      </c>
      <c r="H92" s="77">
        <v>7</v>
      </c>
      <c r="I92" s="75" t="s">
        <v>1091</v>
      </c>
    </row>
    <row r="93" spans="1:9" ht="12.6" customHeight="1" x14ac:dyDescent="0.25">
      <c r="A93" s="71">
        <v>90</v>
      </c>
      <c r="B93" s="72" t="s">
        <v>1732</v>
      </c>
      <c r="C93" s="75" t="s">
        <v>1091</v>
      </c>
      <c r="D93" s="74">
        <v>2.14</v>
      </c>
      <c r="E93" s="72" t="s">
        <v>47</v>
      </c>
      <c r="F93" s="75" t="s">
        <v>5</v>
      </c>
      <c r="G93" s="76">
        <v>157</v>
      </c>
      <c r="H93" s="77">
        <v>21</v>
      </c>
      <c r="I93" s="75" t="s">
        <v>1091</v>
      </c>
    </row>
    <row r="94" spans="1:9" ht="12.6" customHeight="1" x14ac:dyDescent="0.25">
      <c r="A94" s="71">
        <v>91</v>
      </c>
      <c r="B94" s="72" t="s">
        <v>1732</v>
      </c>
      <c r="C94" s="75" t="s">
        <v>1091</v>
      </c>
      <c r="D94" s="74">
        <v>2.15</v>
      </c>
      <c r="E94" s="78" t="s">
        <v>1900</v>
      </c>
      <c r="F94" s="75" t="s">
        <v>5</v>
      </c>
      <c r="G94" s="76">
        <v>250</v>
      </c>
      <c r="H94" s="77">
        <v>24</v>
      </c>
      <c r="I94" s="75" t="s">
        <v>1091</v>
      </c>
    </row>
    <row r="95" spans="1:9" ht="12.6" customHeight="1" x14ac:dyDescent="0.25">
      <c r="A95" s="71">
        <v>92</v>
      </c>
      <c r="B95" s="72" t="s">
        <v>1732</v>
      </c>
      <c r="C95" s="75" t="s">
        <v>1091</v>
      </c>
      <c r="D95" s="74">
        <v>2.16</v>
      </c>
      <c r="E95" s="78" t="s">
        <v>1901</v>
      </c>
      <c r="F95" s="75" t="s">
        <v>5</v>
      </c>
      <c r="G95" s="76">
        <v>1208</v>
      </c>
      <c r="H95" s="77">
        <v>377</v>
      </c>
      <c r="I95" s="75" t="s">
        <v>1091</v>
      </c>
    </row>
    <row r="96" spans="1:9" ht="12.6" customHeight="1" x14ac:dyDescent="0.25">
      <c r="A96" s="81"/>
      <c r="B96" s="72" t="s">
        <v>1732</v>
      </c>
      <c r="C96" s="75" t="s">
        <v>1092</v>
      </c>
      <c r="D96" s="74">
        <v>2.17</v>
      </c>
      <c r="E96" s="72" t="s">
        <v>44</v>
      </c>
      <c r="F96" s="82"/>
      <c r="G96" s="83" t="s">
        <v>45</v>
      </c>
      <c r="H96" s="84" t="s">
        <v>45</v>
      </c>
      <c r="I96" s="82"/>
    </row>
    <row r="97" spans="1:9" ht="12.6" customHeight="1" x14ac:dyDescent="0.25">
      <c r="A97" s="71">
        <v>92</v>
      </c>
      <c r="B97" s="72" t="s">
        <v>1732</v>
      </c>
      <c r="C97" s="75" t="s">
        <v>1092</v>
      </c>
      <c r="D97" s="74">
        <v>2.1800000000000002</v>
      </c>
      <c r="E97" s="72" t="s">
        <v>48</v>
      </c>
      <c r="F97" s="75" t="s">
        <v>5</v>
      </c>
      <c r="G97" s="76">
        <v>104</v>
      </c>
      <c r="H97" s="77">
        <v>6</v>
      </c>
      <c r="I97" s="75" t="s">
        <v>1092</v>
      </c>
    </row>
    <row r="98" spans="1:9" ht="12.6" customHeight="1" x14ac:dyDescent="0.25">
      <c r="A98" s="81"/>
      <c r="B98" s="72" t="s">
        <v>1732</v>
      </c>
      <c r="C98" s="75" t="s">
        <v>1092</v>
      </c>
      <c r="D98" s="74">
        <v>2.19</v>
      </c>
      <c r="E98" s="72" t="s">
        <v>44</v>
      </c>
      <c r="F98" s="82"/>
      <c r="G98" s="83" t="s">
        <v>45</v>
      </c>
      <c r="H98" s="84" t="s">
        <v>45</v>
      </c>
      <c r="I98" s="82"/>
    </row>
    <row r="99" spans="1:9" ht="12.6" customHeight="1" x14ac:dyDescent="0.25">
      <c r="A99" s="71">
        <v>93</v>
      </c>
      <c r="B99" s="72" t="s">
        <v>1732</v>
      </c>
      <c r="C99" s="75" t="s">
        <v>1092</v>
      </c>
      <c r="D99" s="74">
        <v>2.2000000000000002</v>
      </c>
      <c r="E99" s="72" t="s">
        <v>49</v>
      </c>
      <c r="F99" s="75" t="s">
        <v>5</v>
      </c>
      <c r="G99" s="76">
        <v>121</v>
      </c>
      <c r="H99" s="77">
        <v>6</v>
      </c>
      <c r="I99" s="75" t="s">
        <v>1092</v>
      </c>
    </row>
    <row r="100" spans="1:9" ht="12.6" customHeight="1" x14ac:dyDescent="0.25">
      <c r="A100" s="71">
        <v>94</v>
      </c>
      <c r="B100" s="72" t="s">
        <v>1732</v>
      </c>
      <c r="C100" s="75" t="s">
        <v>1092</v>
      </c>
      <c r="D100" s="74">
        <v>2.21</v>
      </c>
      <c r="E100" s="72" t="s">
        <v>50</v>
      </c>
      <c r="F100" s="75" t="s">
        <v>5</v>
      </c>
      <c r="G100" s="76">
        <v>185</v>
      </c>
      <c r="H100" s="77">
        <v>21</v>
      </c>
      <c r="I100" s="75" t="s">
        <v>1092</v>
      </c>
    </row>
    <row r="101" spans="1:9" ht="12.6" customHeight="1" x14ac:dyDescent="0.25">
      <c r="A101" s="71">
        <v>95</v>
      </c>
      <c r="B101" s="72" t="s">
        <v>1732</v>
      </c>
      <c r="C101" s="75" t="s">
        <v>1092</v>
      </c>
      <c r="D101" s="74">
        <v>2.2200000000000002</v>
      </c>
      <c r="E101" s="78" t="s">
        <v>1902</v>
      </c>
      <c r="F101" s="75" t="s">
        <v>5</v>
      </c>
      <c r="G101" s="76">
        <v>1208</v>
      </c>
      <c r="H101" s="77">
        <v>377</v>
      </c>
      <c r="I101" s="75" t="s">
        <v>1092</v>
      </c>
    </row>
    <row r="102" spans="1:9" ht="12.6" customHeight="1" x14ac:dyDescent="0.25">
      <c r="A102" s="71">
        <v>96</v>
      </c>
      <c r="B102" s="72" t="s">
        <v>1732</v>
      </c>
      <c r="C102" s="75" t="s">
        <v>1093</v>
      </c>
      <c r="D102" s="74">
        <v>2.23</v>
      </c>
      <c r="E102" s="78" t="s">
        <v>1903</v>
      </c>
      <c r="F102" s="75" t="s">
        <v>5</v>
      </c>
      <c r="G102" s="76">
        <v>81</v>
      </c>
      <c r="H102" s="77">
        <v>4</v>
      </c>
      <c r="I102" s="75" t="s">
        <v>1093</v>
      </c>
    </row>
    <row r="103" spans="1:9" ht="12.6" customHeight="1" x14ac:dyDescent="0.25">
      <c r="A103" s="71">
        <v>97</v>
      </c>
      <c r="B103" s="72" t="s">
        <v>1732</v>
      </c>
      <c r="C103" s="75" t="s">
        <v>1093</v>
      </c>
      <c r="D103" s="74">
        <v>2.2400000000000002</v>
      </c>
      <c r="E103" s="78" t="s">
        <v>1904</v>
      </c>
      <c r="F103" s="75" t="s">
        <v>5</v>
      </c>
      <c r="G103" s="76">
        <v>64</v>
      </c>
      <c r="H103" s="77">
        <v>4</v>
      </c>
      <c r="I103" s="75" t="s">
        <v>1093</v>
      </c>
    </row>
    <row r="104" spans="1:9" ht="12.6" customHeight="1" x14ac:dyDescent="0.25">
      <c r="A104" s="71">
        <v>98</v>
      </c>
      <c r="B104" s="72" t="s">
        <v>1732</v>
      </c>
      <c r="C104" s="75" t="s">
        <v>1093</v>
      </c>
      <c r="D104" s="74">
        <v>2.25</v>
      </c>
      <c r="E104" s="78" t="s">
        <v>1905</v>
      </c>
      <c r="F104" s="75" t="s">
        <v>5</v>
      </c>
      <c r="G104" s="76">
        <v>177</v>
      </c>
      <c r="H104" s="77">
        <v>84</v>
      </c>
      <c r="I104" s="75" t="s">
        <v>1093</v>
      </c>
    </row>
    <row r="105" spans="1:9" ht="12.6" customHeight="1" x14ac:dyDescent="0.25">
      <c r="A105" s="71">
        <v>99</v>
      </c>
      <c r="B105" s="72" t="s">
        <v>1732</v>
      </c>
      <c r="C105" s="75" t="s">
        <v>1093</v>
      </c>
      <c r="D105" s="74">
        <v>2.2599999999999998</v>
      </c>
      <c r="E105" s="78" t="s">
        <v>1906</v>
      </c>
      <c r="F105" s="75" t="s">
        <v>5</v>
      </c>
      <c r="G105" s="76">
        <v>359</v>
      </c>
      <c r="H105" s="77">
        <v>196</v>
      </c>
      <c r="I105" s="75" t="s">
        <v>1093</v>
      </c>
    </row>
    <row r="106" spans="1:9" ht="12.6" customHeight="1" x14ac:dyDescent="0.25">
      <c r="A106" s="71">
        <v>100</v>
      </c>
      <c r="B106" s="72" t="s">
        <v>1732</v>
      </c>
      <c r="C106" s="75" t="s">
        <v>1093</v>
      </c>
      <c r="D106" s="74">
        <v>2.27</v>
      </c>
      <c r="E106" s="72" t="s">
        <v>51</v>
      </c>
      <c r="F106" s="75" t="s">
        <v>5</v>
      </c>
      <c r="G106" s="76">
        <v>201</v>
      </c>
      <c r="H106" s="77">
        <v>7</v>
      </c>
      <c r="I106" s="75" t="s">
        <v>1093</v>
      </c>
    </row>
    <row r="107" spans="1:9" ht="12.6" customHeight="1" x14ac:dyDescent="0.25">
      <c r="A107" s="71">
        <v>101</v>
      </c>
      <c r="B107" s="72" t="s">
        <v>1732</v>
      </c>
      <c r="C107" s="75" t="s">
        <v>1093</v>
      </c>
      <c r="D107" s="74">
        <v>2.2799999999999998</v>
      </c>
      <c r="E107" s="72" t="s">
        <v>52</v>
      </c>
      <c r="F107" s="75" t="s">
        <v>5</v>
      </c>
      <c r="G107" s="76">
        <v>546</v>
      </c>
      <c r="H107" s="77">
        <v>7</v>
      </c>
      <c r="I107" s="75" t="s">
        <v>1093</v>
      </c>
    </row>
    <row r="108" spans="1:9" ht="12.6" customHeight="1" x14ac:dyDescent="0.25">
      <c r="A108" s="71">
        <v>102</v>
      </c>
      <c r="B108" s="72" t="s">
        <v>1732</v>
      </c>
      <c r="C108" s="82"/>
      <c r="D108" s="85" t="s">
        <v>53</v>
      </c>
      <c r="E108" s="72" t="s">
        <v>54</v>
      </c>
      <c r="F108" s="75" t="s">
        <v>5</v>
      </c>
      <c r="G108" s="76">
        <v>398</v>
      </c>
      <c r="H108" s="77">
        <v>50</v>
      </c>
      <c r="I108" s="82"/>
    </row>
    <row r="109" spans="1:9" ht="12.6" customHeight="1" x14ac:dyDescent="0.25">
      <c r="A109" s="71">
        <v>103</v>
      </c>
      <c r="B109" s="72" t="s">
        <v>1732</v>
      </c>
      <c r="C109" s="82"/>
      <c r="D109" s="85" t="s">
        <v>55</v>
      </c>
      <c r="E109" s="72" t="s">
        <v>56</v>
      </c>
      <c r="F109" s="75" t="s">
        <v>5</v>
      </c>
      <c r="G109" s="76">
        <v>395</v>
      </c>
      <c r="H109" s="77">
        <v>50</v>
      </c>
      <c r="I109" s="82"/>
    </row>
    <row r="110" spans="1:9" ht="12.6" customHeight="1" x14ac:dyDescent="0.25">
      <c r="A110" s="71">
        <v>104</v>
      </c>
      <c r="B110" s="72" t="s">
        <v>1732</v>
      </c>
      <c r="C110" s="82"/>
      <c r="D110" s="74">
        <v>2.2999999999999998</v>
      </c>
      <c r="E110" s="72" t="s">
        <v>57</v>
      </c>
      <c r="F110" s="75" t="s">
        <v>5</v>
      </c>
      <c r="G110" s="76">
        <v>74</v>
      </c>
      <c r="H110" s="77">
        <v>74</v>
      </c>
      <c r="I110" s="82"/>
    </row>
    <row r="111" spans="1:9" ht="12.6" customHeight="1" x14ac:dyDescent="0.25">
      <c r="A111" s="71">
        <v>105</v>
      </c>
      <c r="B111" s="72" t="s">
        <v>1732</v>
      </c>
      <c r="C111" s="73"/>
      <c r="D111" s="74">
        <v>2.31</v>
      </c>
      <c r="E111" s="78" t="s">
        <v>1907</v>
      </c>
      <c r="F111" s="75" t="s">
        <v>17</v>
      </c>
      <c r="G111" s="76">
        <v>19</v>
      </c>
      <c r="H111" s="77">
        <v>3</v>
      </c>
      <c r="I111" s="73"/>
    </row>
    <row r="112" spans="1:9" ht="12.6" customHeight="1" x14ac:dyDescent="0.25">
      <c r="A112" s="71">
        <v>106</v>
      </c>
      <c r="B112" s="72" t="s">
        <v>1732</v>
      </c>
      <c r="C112" s="82"/>
      <c r="D112" s="74">
        <v>2.3199999999999998</v>
      </c>
      <c r="E112" s="72" t="s">
        <v>58</v>
      </c>
      <c r="F112" s="75" t="s">
        <v>17</v>
      </c>
      <c r="G112" s="76">
        <v>28</v>
      </c>
      <c r="H112" s="77">
        <v>12</v>
      </c>
      <c r="I112" s="82"/>
    </row>
    <row r="113" spans="1:9" ht="12.6" customHeight="1" x14ac:dyDescent="0.25">
      <c r="A113" s="71">
        <v>107</v>
      </c>
      <c r="B113" s="72" t="s">
        <v>1732</v>
      </c>
      <c r="C113" s="82"/>
      <c r="D113" s="74">
        <v>2.33</v>
      </c>
      <c r="E113" s="72" t="s">
        <v>59</v>
      </c>
      <c r="F113" s="75" t="s">
        <v>17</v>
      </c>
      <c r="G113" s="76">
        <v>38</v>
      </c>
      <c r="H113" s="77">
        <v>12</v>
      </c>
      <c r="I113" s="82"/>
    </row>
    <row r="114" spans="1:9" ht="12.6" customHeight="1" x14ac:dyDescent="0.25">
      <c r="A114" s="71">
        <v>108</v>
      </c>
      <c r="B114" s="72" t="s">
        <v>1732</v>
      </c>
      <c r="C114" s="73"/>
      <c r="D114" s="74">
        <v>2.34</v>
      </c>
      <c r="E114" s="78" t="s">
        <v>1908</v>
      </c>
      <c r="F114" s="75" t="s">
        <v>17</v>
      </c>
      <c r="G114" s="76">
        <v>386</v>
      </c>
      <c r="H114" s="77">
        <v>109</v>
      </c>
      <c r="I114" s="73"/>
    </row>
    <row r="115" spans="1:9" ht="12.6" customHeight="1" x14ac:dyDescent="0.25">
      <c r="A115" s="71">
        <v>109</v>
      </c>
      <c r="B115" s="72" t="s">
        <v>1732</v>
      </c>
      <c r="C115" s="75" t="s">
        <v>1094</v>
      </c>
      <c r="D115" s="74">
        <v>2.35</v>
      </c>
      <c r="E115" s="78" t="s">
        <v>1909</v>
      </c>
      <c r="F115" s="75" t="s">
        <v>5</v>
      </c>
      <c r="G115" s="76">
        <v>563</v>
      </c>
      <c r="H115" s="77">
        <v>30</v>
      </c>
      <c r="I115" s="75" t="s">
        <v>1094</v>
      </c>
    </row>
    <row r="116" spans="1:9" ht="12.6" customHeight="1" x14ac:dyDescent="0.25">
      <c r="A116" s="71">
        <v>110</v>
      </c>
      <c r="B116" s="72" t="s">
        <v>1732</v>
      </c>
      <c r="C116" s="75" t="s">
        <v>1094</v>
      </c>
      <c r="D116" s="74">
        <v>2.36</v>
      </c>
      <c r="E116" s="78" t="s">
        <v>1910</v>
      </c>
      <c r="F116" s="75" t="s">
        <v>5</v>
      </c>
      <c r="G116" s="76">
        <v>752</v>
      </c>
      <c r="H116" s="77">
        <v>30</v>
      </c>
      <c r="I116" s="75" t="s">
        <v>1094</v>
      </c>
    </row>
    <row r="117" spans="1:9" ht="12.6" customHeight="1" x14ac:dyDescent="0.25">
      <c r="A117" s="71">
        <v>111</v>
      </c>
      <c r="B117" s="72" t="s">
        <v>1732</v>
      </c>
      <c r="C117" s="75" t="s">
        <v>1094</v>
      </c>
      <c r="D117" s="74">
        <v>2.37</v>
      </c>
      <c r="E117" s="78" t="s">
        <v>1911</v>
      </c>
      <c r="F117" s="75" t="s">
        <v>5</v>
      </c>
      <c r="G117" s="76">
        <v>510</v>
      </c>
      <c r="H117" s="77">
        <v>22</v>
      </c>
      <c r="I117" s="75" t="s">
        <v>1094</v>
      </c>
    </row>
    <row r="118" spans="1:9" ht="12.6" customHeight="1" x14ac:dyDescent="0.25">
      <c r="A118" s="81"/>
      <c r="B118" s="72" t="s">
        <v>1732</v>
      </c>
      <c r="C118" s="75" t="s">
        <v>1094</v>
      </c>
      <c r="D118" s="74">
        <v>2.38</v>
      </c>
      <c r="E118" s="72" t="s">
        <v>44</v>
      </c>
      <c r="F118" s="82"/>
      <c r="G118" s="83" t="s">
        <v>45</v>
      </c>
      <c r="H118" s="84" t="s">
        <v>45</v>
      </c>
      <c r="I118" s="82"/>
    </row>
    <row r="119" spans="1:9" ht="12.6" customHeight="1" x14ac:dyDescent="0.25">
      <c r="A119" s="71">
        <v>112</v>
      </c>
      <c r="B119" s="72" t="s">
        <v>1732</v>
      </c>
      <c r="C119" s="75" t="s">
        <v>1095</v>
      </c>
      <c r="D119" s="74">
        <v>2.39</v>
      </c>
      <c r="E119" s="72" t="s">
        <v>60</v>
      </c>
      <c r="F119" s="75" t="s">
        <v>5</v>
      </c>
      <c r="G119" s="76">
        <v>137</v>
      </c>
      <c r="H119" s="77">
        <v>8</v>
      </c>
      <c r="I119" s="75" t="s">
        <v>1095</v>
      </c>
    </row>
    <row r="120" spans="1:9" ht="12.6" customHeight="1" x14ac:dyDescent="0.25">
      <c r="A120" s="71">
        <v>113</v>
      </c>
      <c r="B120" s="72" t="s">
        <v>1733</v>
      </c>
      <c r="C120" s="75" t="s">
        <v>1096</v>
      </c>
      <c r="D120" s="74">
        <v>3.01</v>
      </c>
      <c r="E120" s="78" t="s">
        <v>1912</v>
      </c>
      <c r="F120" s="75" t="s">
        <v>5</v>
      </c>
      <c r="G120" s="76">
        <v>1864</v>
      </c>
      <c r="H120" s="77">
        <v>34</v>
      </c>
      <c r="I120" s="75" t="s">
        <v>1096</v>
      </c>
    </row>
    <row r="121" spans="1:9" ht="12.6" customHeight="1" x14ac:dyDescent="0.25">
      <c r="A121" s="71">
        <v>114</v>
      </c>
      <c r="B121" s="72" t="s">
        <v>1733</v>
      </c>
      <c r="C121" s="75" t="s">
        <v>1096</v>
      </c>
      <c r="D121" s="74">
        <v>3.02</v>
      </c>
      <c r="E121" s="78" t="s">
        <v>1913</v>
      </c>
      <c r="F121" s="75" t="s">
        <v>5</v>
      </c>
      <c r="G121" s="76">
        <v>1849</v>
      </c>
      <c r="H121" s="77">
        <v>34</v>
      </c>
      <c r="I121" s="75" t="s">
        <v>1096</v>
      </c>
    </row>
    <row r="122" spans="1:9" ht="12.6" customHeight="1" x14ac:dyDescent="0.25">
      <c r="A122" s="71">
        <v>115</v>
      </c>
      <c r="B122" s="72" t="s">
        <v>1733</v>
      </c>
      <c r="C122" s="75" t="s">
        <v>1096</v>
      </c>
      <c r="D122" s="74">
        <v>3.03</v>
      </c>
      <c r="E122" s="78" t="s">
        <v>1914</v>
      </c>
      <c r="F122" s="75" t="s">
        <v>5</v>
      </c>
      <c r="G122" s="76">
        <v>1835</v>
      </c>
      <c r="H122" s="77">
        <v>38</v>
      </c>
      <c r="I122" s="75" t="s">
        <v>1096</v>
      </c>
    </row>
    <row r="123" spans="1:9" ht="12.6" customHeight="1" x14ac:dyDescent="0.25">
      <c r="A123" s="71">
        <v>116</v>
      </c>
      <c r="B123" s="72" t="s">
        <v>1733</v>
      </c>
      <c r="C123" s="75" t="s">
        <v>1096</v>
      </c>
      <c r="D123" s="74">
        <v>3.04</v>
      </c>
      <c r="E123" s="78" t="s">
        <v>1915</v>
      </c>
      <c r="F123" s="75" t="s">
        <v>5</v>
      </c>
      <c r="G123" s="76">
        <v>1650</v>
      </c>
      <c r="H123" s="77">
        <v>30</v>
      </c>
      <c r="I123" s="75" t="s">
        <v>1096</v>
      </c>
    </row>
    <row r="124" spans="1:9" ht="12.6" customHeight="1" x14ac:dyDescent="0.25">
      <c r="A124" s="71">
        <v>117</v>
      </c>
      <c r="B124" s="72" t="s">
        <v>1733</v>
      </c>
      <c r="C124" s="75" t="s">
        <v>1096</v>
      </c>
      <c r="D124" s="74">
        <v>3.05</v>
      </c>
      <c r="E124" s="78" t="s">
        <v>1916</v>
      </c>
      <c r="F124" s="75" t="s">
        <v>5</v>
      </c>
      <c r="G124" s="76">
        <v>1635</v>
      </c>
      <c r="H124" s="77">
        <v>30</v>
      </c>
      <c r="I124" s="75" t="s">
        <v>1096</v>
      </c>
    </row>
    <row r="125" spans="1:9" ht="12.6" customHeight="1" x14ac:dyDescent="0.25">
      <c r="A125" s="71">
        <v>118</v>
      </c>
      <c r="B125" s="72" t="s">
        <v>1733</v>
      </c>
      <c r="C125" s="75" t="s">
        <v>1096</v>
      </c>
      <c r="D125" s="74">
        <v>3.06</v>
      </c>
      <c r="E125" s="78" t="s">
        <v>1917</v>
      </c>
      <c r="F125" s="75" t="s">
        <v>5</v>
      </c>
      <c r="G125" s="76">
        <v>1617</v>
      </c>
      <c r="H125" s="77">
        <v>30</v>
      </c>
      <c r="I125" s="75" t="s">
        <v>1096</v>
      </c>
    </row>
    <row r="126" spans="1:9" ht="12.6" customHeight="1" x14ac:dyDescent="0.25">
      <c r="A126" s="71">
        <v>119</v>
      </c>
      <c r="B126" s="72" t="s">
        <v>1733</v>
      </c>
      <c r="C126" s="75" t="s">
        <v>1095</v>
      </c>
      <c r="D126" s="74">
        <v>3.07</v>
      </c>
      <c r="E126" s="72" t="s">
        <v>61</v>
      </c>
      <c r="F126" s="75" t="s">
        <v>5</v>
      </c>
      <c r="G126" s="76">
        <v>1254</v>
      </c>
      <c r="H126" s="77">
        <v>11</v>
      </c>
      <c r="I126" s="75" t="s">
        <v>1095</v>
      </c>
    </row>
    <row r="127" spans="1:9" ht="12.6" customHeight="1" x14ac:dyDescent="0.25">
      <c r="A127" s="81"/>
      <c r="B127" s="72" t="s">
        <v>1733</v>
      </c>
      <c r="C127" s="75" t="s">
        <v>1097</v>
      </c>
      <c r="D127" s="74">
        <v>3.08</v>
      </c>
      <c r="E127" s="72" t="s">
        <v>62</v>
      </c>
      <c r="F127" s="75" t="s">
        <v>5</v>
      </c>
      <c r="G127" s="86"/>
      <c r="H127" s="87"/>
      <c r="I127" s="75" t="s">
        <v>1095</v>
      </c>
    </row>
    <row r="128" spans="1:9" ht="12.6" customHeight="1" x14ac:dyDescent="0.25">
      <c r="A128" s="71">
        <v>120</v>
      </c>
      <c r="B128" s="78" t="s">
        <v>1918</v>
      </c>
      <c r="C128" s="75" t="s">
        <v>1095</v>
      </c>
      <c r="D128" s="85" t="s">
        <v>63</v>
      </c>
      <c r="E128" s="72" t="s">
        <v>64</v>
      </c>
      <c r="F128" s="75" t="s">
        <v>5</v>
      </c>
      <c r="G128" s="76">
        <v>2256</v>
      </c>
      <c r="H128" s="77">
        <v>30</v>
      </c>
      <c r="I128" s="75" t="s">
        <v>1095</v>
      </c>
    </row>
    <row r="129" spans="1:9" ht="12.6" customHeight="1" x14ac:dyDescent="0.25">
      <c r="A129" s="71">
        <v>121</v>
      </c>
      <c r="B129" s="78" t="s">
        <v>1918</v>
      </c>
      <c r="C129" s="75" t="s">
        <v>1097</v>
      </c>
      <c r="D129" s="85" t="s">
        <v>65</v>
      </c>
      <c r="E129" s="72" t="s">
        <v>66</v>
      </c>
      <c r="F129" s="75" t="s">
        <v>5</v>
      </c>
      <c r="G129" s="76">
        <v>2110</v>
      </c>
      <c r="H129" s="77">
        <v>30</v>
      </c>
      <c r="I129" s="75" t="s">
        <v>1097</v>
      </c>
    </row>
    <row r="130" spans="1:9" ht="12.6" customHeight="1" x14ac:dyDescent="0.25">
      <c r="A130" s="71">
        <v>122</v>
      </c>
      <c r="B130" s="78" t="s">
        <v>1918</v>
      </c>
      <c r="C130" s="75" t="s">
        <v>1098</v>
      </c>
      <c r="D130" s="74">
        <v>3.09</v>
      </c>
      <c r="E130" s="78" t="s">
        <v>1919</v>
      </c>
      <c r="F130" s="75" t="s">
        <v>17</v>
      </c>
      <c r="G130" s="76">
        <v>44</v>
      </c>
      <c r="H130" s="77">
        <v>37</v>
      </c>
      <c r="I130" s="75" t="s">
        <v>1475</v>
      </c>
    </row>
    <row r="131" spans="1:9" ht="12.6" customHeight="1" x14ac:dyDescent="0.25">
      <c r="A131" s="71">
        <v>123</v>
      </c>
      <c r="B131" s="78" t="s">
        <v>1918</v>
      </c>
      <c r="C131" s="75" t="s">
        <v>1099</v>
      </c>
      <c r="D131" s="74">
        <v>3.1</v>
      </c>
      <c r="E131" s="78" t="s">
        <v>1920</v>
      </c>
      <c r="F131" s="75" t="s">
        <v>5</v>
      </c>
      <c r="G131" s="76">
        <v>392</v>
      </c>
      <c r="H131" s="77">
        <v>218</v>
      </c>
      <c r="I131" s="75" t="s">
        <v>1099</v>
      </c>
    </row>
    <row r="132" spans="1:9" ht="12.6" customHeight="1" x14ac:dyDescent="0.25">
      <c r="A132" s="71">
        <v>124</v>
      </c>
      <c r="B132" s="72" t="s">
        <v>1733</v>
      </c>
      <c r="C132" s="75" t="s">
        <v>1099</v>
      </c>
      <c r="D132" s="74">
        <v>3.11</v>
      </c>
      <c r="E132" s="72" t="s">
        <v>67</v>
      </c>
      <c r="F132" s="75" t="s">
        <v>5</v>
      </c>
      <c r="G132" s="76">
        <v>1164</v>
      </c>
      <c r="H132" s="77">
        <v>163</v>
      </c>
      <c r="I132" s="75" t="s">
        <v>1099</v>
      </c>
    </row>
    <row r="133" spans="1:9" ht="12.6" customHeight="1" x14ac:dyDescent="0.25">
      <c r="A133" s="71">
        <v>125</v>
      </c>
      <c r="B133" s="72" t="s">
        <v>1733</v>
      </c>
      <c r="C133" s="75" t="s">
        <v>1100</v>
      </c>
      <c r="D133" s="74">
        <v>3.12</v>
      </c>
      <c r="E133" s="78" t="s">
        <v>1921</v>
      </c>
      <c r="F133" s="75" t="s">
        <v>17</v>
      </c>
      <c r="G133" s="76">
        <v>8</v>
      </c>
      <c r="H133" s="77">
        <v>7</v>
      </c>
      <c r="I133" s="75" t="s">
        <v>1100</v>
      </c>
    </row>
    <row r="134" spans="1:9" ht="12.6" customHeight="1" x14ac:dyDescent="0.25">
      <c r="A134" s="71">
        <v>126</v>
      </c>
      <c r="B134" s="72" t="s">
        <v>1733</v>
      </c>
      <c r="C134" s="75" t="s">
        <v>1100</v>
      </c>
      <c r="D134" s="74">
        <v>3.13</v>
      </c>
      <c r="E134" s="78" t="s">
        <v>1922</v>
      </c>
      <c r="F134" s="75" t="s">
        <v>17</v>
      </c>
      <c r="G134" s="76">
        <v>15</v>
      </c>
      <c r="H134" s="77">
        <v>14</v>
      </c>
      <c r="I134" s="75" t="s">
        <v>1100</v>
      </c>
    </row>
    <row r="135" spans="1:9" ht="12.6" customHeight="1" x14ac:dyDescent="0.25">
      <c r="A135" s="71">
        <v>127</v>
      </c>
      <c r="B135" s="78" t="s">
        <v>1918</v>
      </c>
      <c r="C135" s="73"/>
      <c r="D135" s="74">
        <v>3.14</v>
      </c>
      <c r="E135" s="78" t="s">
        <v>1923</v>
      </c>
      <c r="F135" s="75" t="s">
        <v>17</v>
      </c>
      <c r="G135" s="88">
        <v>17</v>
      </c>
      <c r="H135" s="89">
        <v>17</v>
      </c>
      <c r="I135" s="73"/>
    </row>
    <row r="136" spans="1:9" ht="12.6" customHeight="1" x14ac:dyDescent="0.25">
      <c r="A136" s="81"/>
      <c r="B136" s="78" t="s">
        <v>1918</v>
      </c>
      <c r="C136" s="75" t="s">
        <v>1097</v>
      </c>
      <c r="D136" s="74">
        <v>3.15</v>
      </c>
      <c r="E136" s="72" t="s">
        <v>44</v>
      </c>
      <c r="F136" s="73"/>
      <c r="G136" s="90"/>
      <c r="H136" s="91"/>
      <c r="I136" s="73"/>
    </row>
    <row r="137" spans="1:9" ht="12.6" customHeight="1" x14ac:dyDescent="0.25">
      <c r="A137" s="81"/>
      <c r="B137" s="78" t="s">
        <v>1918</v>
      </c>
      <c r="C137" s="75" t="s">
        <v>1097</v>
      </c>
      <c r="D137" s="74">
        <v>3.16</v>
      </c>
      <c r="E137" s="72" t="s">
        <v>44</v>
      </c>
      <c r="F137" s="73"/>
      <c r="G137" s="90"/>
      <c r="H137" s="91"/>
      <c r="I137" s="73"/>
    </row>
    <row r="138" spans="1:9" ht="12.6" customHeight="1" x14ac:dyDescent="0.25">
      <c r="A138" s="81"/>
      <c r="B138" s="78" t="s">
        <v>1918</v>
      </c>
      <c r="C138" s="75" t="s">
        <v>1097</v>
      </c>
      <c r="D138" s="74">
        <v>3.17</v>
      </c>
      <c r="E138" s="72" t="s">
        <v>44</v>
      </c>
      <c r="F138" s="73"/>
      <c r="G138" s="90"/>
      <c r="H138" s="91"/>
      <c r="I138" s="73"/>
    </row>
    <row r="139" spans="1:9" ht="12.6" customHeight="1" x14ac:dyDescent="0.25">
      <c r="A139" s="71">
        <v>128</v>
      </c>
      <c r="B139" s="72" t="s">
        <v>1733</v>
      </c>
      <c r="C139" s="75" t="s">
        <v>1097</v>
      </c>
      <c r="D139" s="74">
        <v>3.18</v>
      </c>
      <c r="E139" s="78" t="s">
        <v>1924</v>
      </c>
      <c r="F139" s="75" t="s">
        <v>5</v>
      </c>
      <c r="G139" s="76">
        <v>2059</v>
      </c>
      <c r="H139" s="77">
        <v>35</v>
      </c>
      <c r="I139" s="75" t="s">
        <v>1097</v>
      </c>
    </row>
    <row r="140" spans="1:9" ht="12.6" customHeight="1" x14ac:dyDescent="0.25">
      <c r="A140" s="71">
        <v>129</v>
      </c>
      <c r="B140" s="72" t="s">
        <v>1733</v>
      </c>
      <c r="C140" s="75" t="s">
        <v>1097</v>
      </c>
      <c r="D140" s="74">
        <v>3.19</v>
      </c>
      <c r="E140" s="78" t="s">
        <v>1925</v>
      </c>
      <c r="F140" s="75" t="s">
        <v>5</v>
      </c>
      <c r="G140" s="76">
        <v>2043</v>
      </c>
      <c r="H140" s="77">
        <v>35</v>
      </c>
      <c r="I140" s="75" t="s">
        <v>1097</v>
      </c>
    </row>
    <row r="141" spans="1:9" ht="12.6" customHeight="1" x14ac:dyDescent="0.25">
      <c r="A141" s="71">
        <v>130</v>
      </c>
      <c r="B141" s="72" t="s">
        <v>1733</v>
      </c>
      <c r="C141" s="75" t="s">
        <v>1097</v>
      </c>
      <c r="D141" s="74">
        <v>3.2</v>
      </c>
      <c r="E141" s="78" t="s">
        <v>1926</v>
      </c>
      <c r="F141" s="75" t="s">
        <v>5</v>
      </c>
      <c r="G141" s="76">
        <v>2043</v>
      </c>
      <c r="H141" s="77">
        <v>35</v>
      </c>
      <c r="I141" s="75" t="s">
        <v>1097</v>
      </c>
    </row>
    <row r="142" spans="1:9" ht="12.6" customHeight="1" x14ac:dyDescent="0.25">
      <c r="A142" s="71">
        <v>131</v>
      </c>
      <c r="B142" s="72" t="s">
        <v>1733</v>
      </c>
      <c r="C142" s="75" t="s">
        <v>1101</v>
      </c>
      <c r="D142" s="74">
        <v>3.21</v>
      </c>
      <c r="E142" s="78" t="s">
        <v>1927</v>
      </c>
      <c r="F142" s="75" t="s">
        <v>5</v>
      </c>
      <c r="G142" s="76">
        <v>386</v>
      </c>
      <c r="H142" s="77">
        <v>212</v>
      </c>
      <c r="I142" s="75" t="s">
        <v>1101</v>
      </c>
    </row>
    <row r="143" spans="1:9" ht="12.6" customHeight="1" x14ac:dyDescent="0.25">
      <c r="A143" s="71">
        <v>132</v>
      </c>
      <c r="B143" s="72" t="s">
        <v>1733</v>
      </c>
      <c r="C143" s="75" t="s">
        <v>1102</v>
      </c>
      <c r="D143" s="74">
        <v>3.22</v>
      </c>
      <c r="E143" s="78" t="s">
        <v>1928</v>
      </c>
      <c r="F143" s="75" t="s">
        <v>17</v>
      </c>
      <c r="G143" s="76">
        <v>24</v>
      </c>
      <c r="H143" s="77">
        <v>2</v>
      </c>
      <c r="I143" s="75" t="s">
        <v>1102</v>
      </c>
    </row>
    <row r="144" spans="1:9" ht="12.6" customHeight="1" x14ac:dyDescent="0.25">
      <c r="A144" s="71">
        <v>133</v>
      </c>
      <c r="B144" s="72" t="s">
        <v>1733</v>
      </c>
      <c r="C144" s="75" t="s">
        <v>1103</v>
      </c>
      <c r="D144" s="74">
        <v>3.23</v>
      </c>
      <c r="E144" s="72" t="s">
        <v>68</v>
      </c>
      <c r="F144" s="75" t="s">
        <v>5</v>
      </c>
      <c r="G144" s="76">
        <v>1926</v>
      </c>
      <c r="H144" s="77">
        <v>39</v>
      </c>
      <c r="I144" s="75" t="s">
        <v>1103</v>
      </c>
    </row>
    <row r="145" spans="1:9" ht="12.6" customHeight="1" x14ac:dyDescent="0.25">
      <c r="A145" s="71">
        <v>134</v>
      </c>
      <c r="B145" s="72" t="s">
        <v>1733</v>
      </c>
      <c r="C145" s="75" t="s">
        <v>1104</v>
      </c>
      <c r="D145" s="74">
        <v>3.24</v>
      </c>
      <c r="E145" s="72" t="s">
        <v>69</v>
      </c>
      <c r="F145" s="75" t="s">
        <v>5</v>
      </c>
      <c r="G145" s="76">
        <v>1736</v>
      </c>
      <c r="H145" s="77">
        <v>25</v>
      </c>
      <c r="I145" s="75" t="s">
        <v>1104</v>
      </c>
    </row>
    <row r="146" spans="1:9" ht="12.6" customHeight="1" x14ac:dyDescent="0.25">
      <c r="A146" s="71">
        <v>135</v>
      </c>
      <c r="B146" s="72" t="s">
        <v>1733</v>
      </c>
      <c r="C146" s="75" t="s">
        <v>1104</v>
      </c>
      <c r="D146" s="74">
        <v>3.25</v>
      </c>
      <c r="E146" s="72" t="s">
        <v>70</v>
      </c>
      <c r="F146" s="75" t="s">
        <v>5</v>
      </c>
      <c r="G146" s="76">
        <v>1739</v>
      </c>
      <c r="H146" s="77">
        <v>28</v>
      </c>
      <c r="I146" s="75" t="s">
        <v>1104</v>
      </c>
    </row>
    <row r="147" spans="1:9" ht="12.6" customHeight="1" x14ac:dyDescent="0.25">
      <c r="A147" s="71">
        <v>136</v>
      </c>
      <c r="B147" s="72" t="s">
        <v>1733</v>
      </c>
      <c r="C147" s="75" t="s">
        <v>1104</v>
      </c>
      <c r="D147" s="74">
        <v>3.26</v>
      </c>
      <c r="E147" s="72" t="s">
        <v>71</v>
      </c>
      <c r="F147" s="75" t="s">
        <v>5</v>
      </c>
      <c r="G147" s="76">
        <v>1963</v>
      </c>
      <c r="H147" s="77">
        <v>23</v>
      </c>
      <c r="I147" s="75" t="s">
        <v>1104</v>
      </c>
    </row>
    <row r="148" spans="1:9" ht="12.6" customHeight="1" x14ac:dyDescent="0.25">
      <c r="A148" s="71">
        <v>137</v>
      </c>
      <c r="B148" s="72" t="s">
        <v>1733</v>
      </c>
      <c r="C148" s="75" t="s">
        <v>1104</v>
      </c>
      <c r="D148" s="74">
        <v>3.27</v>
      </c>
      <c r="E148" s="72" t="s">
        <v>72</v>
      </c>
      <c r="F148" s="75" t="s">
        <v>5</v>
      </c>
      <c r="G148" s="76">
        <v>1963</v>
      </c>
      <c r="H148" s="77">
        <v>23</v>
      </c>
      <c r="I148" s="75" t="s">
        <v>1104</v>
      </c>
    </row>
    <row r="149" spans="1:9" ht="12.6" customHeight="1" x14ac:dyDescent="0.25">
      <c r="A149" s="71">
        <v>138</v>
      </c>
      <c r="B149" s="78" t="s">
        <v>1918</v>
      </c>
      <c r="C149" s="75" t="s">
        <v>1099</v>
      </c>
      <c r="D149" s="74">
        <v>3.28</v>
      </c>
      <c r="E149" s="78" t="s">
        <v>1929</v>
      </c>
      <c r="F149" s="75" t="s">
        <v>17</v>
      </c>
      <c r="G149" s="76">
        <v>26</v>
      </c>
      <c r="H149" s="77">
        <v>22</v>
      </c>
      <c r="I149" s="75" t="s">
        <v>1099</v>
      </c>
    </row>
    <row r="150" spans="1:9" ht="12.6" customHeight="1" x14ac:dyDescent="0.25">
      <c r="A150" s="71">
        <v>139</v>
      </c>
      <c r="B150" s="72" t="s">
        <v>1733</v>
      </c>
      <c r="C150" s="75" t="s">
        <v>1105</v>
      </c>
      <c r="D150" s="74">
        <v>3.29</v>
      </c>
      <c r="E150" s="72" t="s">
        <v>73</v>
      </c>
      <c r="F150" s="75" t="s">
        <v>17</v>
      </c>
      <c r="G150" s="76">
        <v>26</v>
      </c>
      <c r="H150" s="77">
        <v>1</v>
      </c>
      <c r="I150" s="75" t="s">
        <v>1105</v>
      </c>
    </row>
    <row r="151" spans="1:9" ht="12.6" customHeight="1" x14ac:dyDescent="0.25">
      <c r="A151" s="71">
        <v>140</v>
      </c>
      <c r="B151" s="72" t="s">
        <v>1733</v>
      </c>
      <c r="C151" s="75" t="s">
        <v>1106</v>
      </c>
      <c r="D151" s="74">
        <v>3.3</v>
      </c>
      <c r="E151" s="78" t="s">
        <v>1930</v>
      </c>
      <c r="F151" s="75" t="s">
        <v>17</v>
      </c>
      <c r="G151" s="76">
        <v>13</v>
      </c>
      <c r="H151" s="77">
        <v>1</v>
      </c>
      <c r="I151" s="75" t="s">
        <v>1106</v>
      </c>
    </row>
    <row r="152" spans="1:9" ht="12.6" customHeight="1" x14ac:dyDescent="0.25">
      <c r="A152" s="71">
        <v>141</v>
      </c>
      <c r="B152" s="72" t="s">
        <v>1733</v>
      </c>
      <c r="C152" s="75" t="s">
        <v>1106</v>
      </c>
      <c r="D152" s="74">
        <v>3.31</v>
      </c>
      <c r="E152" s="78" t="s">
        <v>1931</v>
      </c>
      <c r="F152" s="75" t="s">
        <v>17</v>
      </c>
      <c r="G152" s="76">
        <v>15</v>
      </c>
      <c r="H152" s="77">
        <v>1</v>
      </c>
      <c r="I152" s="75" t="s">
        <v>1106</v>
      </c>
    </row>
    <row r="153" spans="1:9" ht="12.6" customHeight="1" x14ac:dyDescent="0.25">
      <c r="A153" s="71">
        <v>142</v>
      </c>
      <c r="B153" s="72" t="s">
        <v>1733</v>
      </c>
      <c r="C153" s="75" t="s">
        <v>1106</v>
      </c>
      <c r="D153" s="74">
        <v>3.32</v>
      </c>
      <c r="E153" s="78" t="s">
        <v>1932</v>
      </c>
      <c r="F153" s="75" t="s">
        <v>17</v>
      </c>
      <c r="G153" s="76">
        <v>14</v>
      </c>
      <c r="H153" s="77">
        <v>1</v>
      </c>
      <c r="I153" s="75" t="s">
        <v>1106</v>
      </c>
    </row>
    <row r="154" spans="1:9" ht="12.6" customHeight="1" x14ac:dyDescent="0.25">
      <c r="A154" s="71">
        <v>143</v>
      </c>
      <c r="B154" s="72" t="s">
        <v>1733</v>
      </c>
      <c r="C154" s="75" t="s">
        <v>1106</v>
      </c>
      <c r="D154" s="74">
        <v>3.33</v>
      </c>
      <c r="E154" s="78" t="s">
        <v>1933</v>
      </c>
      <c r="F154" s="75" t="s">
        <v>17</v>
      </c>
      <c r="G154" s="76">
        <v>16</v>
      </c>
      <c r="H154" s="77">
        <v>1</v>
      </c>
      <c r="I154" s="75" t="s">
        <v>1106</v>
      </c>
    </row>
    <row r="155" spans="1:9" ht="12.6" customHeight="1" x14ac:dyDescent="0.25">
      <c r="A155" s="71">
        <v>144</v>
      </c>
      <c r="B155" s="72" t="s">
        <v>1733</v>
      </c>
      <c r="C155" s="75" t="s">
        <v>1106</v>
      </c>
      <c r="D155" s="74">
        <v>3.34</v>
      </c>
      <c r="E155" s="72" t="s">
        <v>74</v>
      </c>
      <c r="F155" s="75" t="s">
        <v>17</v>
      </c>
      <c r="G155" s="76">
        <v>10</v>
      </c>
      <c r="H155" s="77">
        <v>1</v>
      </c>
      <c r="I155" s="75" t="s">
        <v>1106</v>
      </c>
    </row>
    <row r="156" spans="1:9" ht="12.6" customHeight="1" x14ac:dyDescent="0.25">
      <c r="A156" s="71">
        <v>145</v>
      </c>
      <c r="B156" s="72" t="s">
        <v>1733</v>
      </c>
      <c r="C156" s="75" t="s">
        <v>1107</v>
      </c>
      <c r="D156" s="85" t="s">
        <v>75</v>
      </c>
      <c r="E156" s="78" t="s">
        <v>1934</v>
      </c>
      <c r="F156" s="75" t="s">
        <v>17</v>
      </c>
      <c r="G156" s="76">
        <v>229</v>
      </c>
      <c r="H156" s="77">
        <v>7</v>
      </c>
      <c r="I156" s="79" t="s">
        <v>1935</v>
      </c>
    </row>
    <row r="157" spans="1:9" ht="12.6" customHeight="1" x14ac:dyDescent="0.25">
      <c r="A157" s="71">
        <v>146</v>
      </c>
      <c r="B157" s="72" t="s">
        <v>1733</v>
      </c>
      <c r="C157" s="75" t="s">
        <v>1107</v>
      </c>
      <c r="D157" s="85" t="s">
        <v>76</v>
      </c>
      <c r="E157" s="72" t="s">
        <v>77</v>
      </c>
      <c r="F157" s="75" t="s">
        <v>17</v>
      </c>
      <c r="G157" s="76">
        <v>239</v>
      </c>
      <c r="H157" s="77">
        <v>7</v>
      </c>
      <c r="I157" s="79" t="s">
        <v>1935</v>
      </c>
    </row>
    <row r="158" spans="1:9" ht="12.6" customHeight="1" x14ac:dyDescent="0.25">
      <c r="A158" s="71">
        <v>147</v>
      </c>
      <c r="B158" s="72" t="s">
        <v>1733</v>
      </c>
      <c r="C158" s="75" t="s">
        <v>1107</v>
      </c>
      <c r="D158" s="85" t="s">
        <v>78</v>
      </c>
      <c r="E158" s="78" t="s">
        <v>1936</v>
      </c>
      <c r="F158" s="75" t="s">
        <v>17</v>
      </c>
      <c r="G158" s="76">
        <v>223</v>
      </c>
      <c r="H158" s="77">
        <v>3</v>
      </c>
      <c r="I158" s="79" t="s">
        <v>1935</v>
      </c>
    </row>
    <row r="159" spans="1:9" ht="12.6" customHeight="1" x14ac:dyDescent="0.25">
      <c r="A159" s="71">
        <v>148</v>
      </c>
      <c r="B159" s="72" t="s">
        <v>1733</v>
      </c>
      <c r="C159" s="75" t="s">
        <v>1107</v>
      </c>
      <c r="D159" s="85" t="s">
        <v>79</v>
      </c>
      <c r="E159" s="72" t="s">
        <v>80</v>
      </c>
      <c r="F159" s="75" t="s">
        <v>17</v>
      </c>
      <c r="G159" s="76">
        <v>232</v>
      </c>
      <c r="H159" s="77">
        <v>3</v>
      </c>
      <c r="I159" s="79" t="s">
        <v>1935</v>
      </c>
    </row>
    <row r="160" spans="1:9" ht="12.6" customHeight="1" x14ac:dyDescent="0.25">
      <c r="A160" s="71">
        <v>149</v>
      </c>
      <c r="B160" s="72" t="s">
        <v>1733</v>
      </c>
      <c r="C160" s="75" t="s">
        <v>1107</v>
      </c>
      <c r="D160" s="85" t="s">
        <v>81</v>
      </c>
      <c r="E160" s="78" t="s">
        <v>1937</v>
      </c>
      <c r="F160" s="75" t="s">
        <v>17</v>
      </c>
      <c r="G160" s="76">
        <v>171</v>
      </c>
      <c r="H160" s="77">
        <v>9</v>
      </c>
      <c r="I160" s="79" t="s">
        <v>1935</v>
      </c>
    </row>
    <row r="161" spans="1:9" ht="12.6" customHeight="1" x14ac:dyDescent="0.25">
      <c r="A161" s="71">
        <v>150</v>
      </c>
      <c r="B161" s="72" t="s">
        <v>1733</v>
      </c>
      <c r="C161" s="75" t="s">
        <v>1107</v>
      </c>
      <c r="D161" s="85" t="s">
        <v>82</v>
      </c>
      <c r="E161" s="72" t="s">
        <v>83</v>
      </c>
      <c r="F161" s="75" t="s">
        <v>17</v>
      </c>
      <c r="G161" s="76">
        <v>184</v>
      </c>
      <c r="H161" s="77">
        <v>9</v>
      </c>
      <c r="I161" s="79" t="s">
        <v>1935</v>
      </c>
    </row>
    <row r="162" spans="1:9" ht="12.6" customHeight="1" x14ac:dyDescent="0.25">
      <c r="A162" s="71">
        <v>151</v>
      </c>
      <c r="B162" s="72" t="s">
        <v>1733</v>
      </c>
      <c r="C162" s="75" t="s">
        <v>1107</v>
      </c>
      <c r="D162" s="85" t="s">
        <v>84</v>
      </c>
      <c r="E162" s="78" t="s">
        <v>1938</v>
      </c>
      <c r="F162" s="75" t="s">
        <v>17</v>
      </c>
      <c r="G162" s="76">
        <v>178</v>
      </c>
      <c r="H162" s="77">
        <v>2</v>
      </c>
      <c r="I162" s="79" t="s">
        <v>1935</v>
      </c>
    </row>
    <row r="163" spans="1:9" ht="12.6" customHeight="1" x14ac:dyDescent="0.25">
      <c r="A163" s="71">
        <v>152</v>
      </c>
      <c r="B163" s="72" t="s">
        <v>1733</v>
      </c>
      <c r="C163" s="75" t="s">
        <v>1107</v>
      </c>
      <c r="D163" s="85" t="s">
        <v>85</v>
      </c>
      <c r="E163" s="78" t="s">
        <v>1939</v>
      </c>
      <c r="F163" s="75" t="s">
        <v>17</v>
      </c>
      <c r="G163" s="76">
        <v>191</v>
      </c>
      <c r="H163" s="77">
        <v>2</v>
      </c>
      <c r="I163" s="79" t="s">
        <v>1935</v>
      </c>
    </row>
    <row r="164" spans="1:9" ht="12.6" customHeight="1" x14ac:dyDescent="0.25">
      <c r="A164" s="71">
        <v>153</v>
      </c>
      <c r="B164" s="72" t="s">
        <v>1733</v>
      </c>
      <c r="C164" s="75" t="s">
        <v>1108</v>
      </c>
      <c r="D164" s="74">
        <v>3.39</v>
      </c>
      <c r="E164" s="78" t="s">
        <v>1940</v>
      </c>
      <c r="F164" s="75" t="s">
        <v>17</v>
      </c>
      <c r="G164" s="76">
        <v>272</v>
      </c>
      <c r="H164" s="77">
        <v>3</v>
      </c>
      <c r="I164" s="75" t="s">
        <v>1108</v>
      </c>
    </row>
    <row r="165" spans="1:9" ht="12.6" customHeight="1" x14ac:dyDescent="0.25">
      <c r="A165" s="71">
        <v>154</v>
      </c>
      <c r="B165" s="72" t="s">
        <v>1733</v>
      </c>
      <c r="C165" s="75" t="s">
        <v>1108</v>
      </c>
      <c r="D165" s="74">
        <v>3.4</v>
      </c>
      <c r="E165" s="72" t="s">
        <v>86</v>
      </c>
      <c r="F165" s="75" t="s">
        <v>5</v>
      </c>
      <c r="G165" s="76">
        <v>5931</v>
      </c>
      <c r="H165" s="77">
        <v>76</v>
      </c>
      <c r="I165" s="75" t="s">
        <v>1108</v>
      </c>
    </row>
    <row r="166" spans="1:9" ht="12.6" customHeight="1" x14ac:dyDescent="0.25">
      <c r="A166" s="81"/>
      <c r="B166" s="78" t="s">
        <v>1918</v>
      </c>
      <c r="C166" s="75" t="s">
        <v>1108</v>
      </c>
      <c r="D166" s="74">
        <v>3.41</v>
      </c>
      <c r="E166" s="72" t="s">
        <v>44</v>
      </c>
      <c r="F166" s="75" t="s">
        <v>5</v>
      </c>
      <c r="G166" s="90"/>
      <c r="H166" s="91"/>
      <c r="I166" s="75" t="s">
        <v>1108</v>
      </c>
    </row>
    <row r="167" spans="1:9" ht="12.6" customHeight="1" x14ac:dyDescent="0.25">
      <c r="A167" s="71">
        <v>155</v>
      </c>
      <c r="B167" s="72" t="s">
        <v>1733</v>
      </c>
      <c r="C167" s="75" t="s">
        <v>1108</v>
      </c>
      <c r="D167" s="74">
        <v>3.42</v>
      </c>
      <c r="E167" s="72" t="s">
        <v>87</v>
      </c>
      <c r="F167" s="75" t="s">
        <v>5</v>
      </c>
      <c r="G167" s="76">
        <v>5468</v>
      </c>
      <c r="H167" s="77">
        <v>76</v>
      </c>
      <c r="I167" s="75" t="s">
        <v>1108</v>
      </c>
    </row>
    <row r="168" spans="1:9" ht="12.6" customHeight="1" x14ac:dyDescent="0.25">
      <c r="A168" s="81"/>
      <c r="B168" s="78" t="s">
        <v>1918</v>
      </c>
      <c r="C168" s="75" t="s">
        <v>1108</v>
      </c>
      <c r="D168" s="74">
        <v>3.43</v>
      </c>
      <c r="E168" s="72" t="s">
        <v>44</v>
      </c>
      <c r="F168" s="75" t="s">
        <v>5</v>
      </c>
      <c r="G168" s="90"/>
      <c r="H168" s="91"/>
      <c r="I168" s="75" t="s">
        <v>1108</v>
      </c>
    </row>
    <row r="169" spans="1:9" ht="12.6" customHeight="1" x14ac:dyDescent="0.25">
      <c r="A169" s="71">
        <v>156</v>
      </c>
      <c r="B169" s="72" t="s">
        <v>1733</v>
      </c>
      <c r="C169" s="75" t="s">
        <v>1109</v>
      </c>
      <c r="D169" s="74">
        <v>3.44</v>
      </c>
      <c r="E169" s="72" t="s">
        <v>88</v>
      </c>
      <c r="F169" s="75" t="s">
        <v>5</v>
      </c>
      <c r="G169" s="76">
        <v>7297</v>
      </c>
      <c r="H169" s="77">
        <v>80</v>
      </c>
      <c r="I169" s="75" t="s">
        <v>1109</v>
      </c>
    </row>
    <row r="170" spans="1:9" ht="12.6" customHeight="1" x14ac:dyDescent="0.25">
      <c r="A170" s="81"/>
      <c r="B170" s="78" t="s">
        <v>1918</v>
      </c>
      <c r="C170" s="75" t="s">
        <v>1109</v>
      </c>
      <c r="D170" s="74">
        <v>3.45</v>
      </c>
      <c r="E170" s="72" t="s">
        <v>44</v>
      </c>
      <c r="F170" s="75" t="s">
        <v>5</v>
      </c>
      <c r="G170" s="90"/>
      <c r="H170" s="91"/>
      <c r="I170" s="75" t="s">
        <v>1109</v>
      </c>
    </row>
    <row r="171" spans="1:9" ht="12.6" customHeight="1" x14ac:dyDescent="0.25">
      <c r="A171" s="71">
        <v>157</v>
      </c>
      <c r="B171" s="72" t="s">
        <v>1733</v>
      </c>
      <c r="C171" s="75" t="s">
        <v>1109</v>
      </c>
      <c r="D171" s="74">
        <v>3.46</v>
      </c>
      <c r="E171" s="72" t="s">
        <v>89</v>
      </c>
      <c r="F171" s="75" t="s">
        <v>5</v>
      </c>
      <c r="G171" s="76">
        <v>6731</v>
      </c>
      <c r="H171" s="77">
        <v>80</v>
      </c>
      <c r="I171" s="75" t="s">
        <v>1109</v>
      </c>
    </row>
    <row r="172" spans="1:9" ht="12.6" customHeight="1" x14ac:dyDescent="0.25">
      <c r="A172" s="81"/>
      <c r="B172" s="78" t="s">
        <v>1918</v>
      </c>
      <c r="C172" s="75" t="s">
        <v>1110</v>
      </c>
      <c r="D172" s="74">
        <v>3.47</v>
      </c>
      <c r="E172" s="72" t="s">
        <v>44</v>
      </c>
      <c r="F172" s="75" t="s">
        <v>5</v>
      </c>
      <c r="G172" s="90"/>
      <c r="H172" s="91"/>
      <c r="I172" s="75" t="s">
        <v>1110</v>
      </c>
    </row>
    <row r="173" spans="1:9" ht="12.6" customHeight="1" x14ac:dyDescent="0.25">
      <c r="A173" s="71">
        <v>158</v>
      </c>
      <c r="B173" s="72" t="s">
        <v>1733</v>
      </c>
      <c r="C173" s="75" t="s">
        <v>1110</v>
      </c>
      <c r="D173" s="74">
        <v>3.48</v>
      </c>
      <c r="E173" s="78" t="s">
        <v>1941</v>
      </c>
      <c r="F173" s="75" t="s">
        <v>5</v>
      </c>
      <c r="G173" s="76">
        <v>7866</v>
      </c>
      <c r="H173" s="77">
        <v>81</v>
      </c>
      <c r="I173" s="75" t="s">
        <v>1110</v>
      </c>
    </row>
    <row r="174" spans="1:9" ht="12.6" customHeight="1" x14ac:dyDescent="0.25">
      <c r="A174" s="81"/>
      <c r="B174" s="78" t="s">
        <v>1918</v>
      </c>
      <c r="C174" s="75" t="s">
        <v>1111</v>
      </c>
      <c r="D174" s="74">
        <v>3.49</v>
      </c>
      <c r="E174" s="72" t="s">
        <v>44</v>
      </c>
      <c r="F174" s="75" t="s">
        <v>5</v>
      </c>
      <c r="G174" s="90"/>
      <c r="H174" s="91"/>
      <c r="I174" s="75" t="s">
        <v>1111</v>
      </c>
    </row>
    <row r="175" spans="1:9" ht="12.6" customHeight="1" x14ac:dyDescent="0.25">
      <c r="A175" s="71">
        <v>159</v>
      </c>
      <c r="B175" s="72" t="s">
        <v>1733</v>
      </c>
      <c r="C175" s="75" t="s">
        <v>1111</v>
      </c>
      <c r="D175" s="74">
        <v>3.5</v>
      </c>
      <c r="E175" s="72" t="s">
        <v>90</v>
      </c>
      <c r="F175" s="75" t="s">
        <v>5</v>
      </c>
      <c r="G175" s="76">
        <v>7694</v>
      </c>
      <c r="H175" s="77">
        <v>81</v>
      </c>
      <c r="I175" s="75" t="s">
        <v>1111</v>
      </c>
    </row>
    <row r="176" spans="1:9" ht="12.6" customHeight="1" x14ac:dyDescent="0.25">
      <c r="A176" s="81"/>
      <c r="B176" s="78" t="s">
        <v>1918</v>
      </c>
      <c r="C176" s="75" t="s">
        <v>1111</v>
      </c>
      <c r="D176" s="74">
        <v>3.51</v>
      </c>
      <c r="E176" s="72" t="s">
        <v>44</v>
      </c>
      <c r="F176" s="75" t="s">
        <v>5</v>
      </c>
      <c r="G176" s="90"/>
      <c r="H176" s="91"/>
      <c r="I176" s="75" t="s">
        <v>1111</v>
      </c>
    </row>
    <row r="177" spans="1:9" ht="12.6" customHeight="1" x14ac:dyDescent="0.25">
      <c r="A177" s="71">
        <v>160</v>
      </c>
      <c r="B177" s="72" t="s">
        <v>1734</v>
      </c>
      <c r="C177" s="75" t="s">
        <v>1112</v>
      </c>
      <c r="D177" s="74">
        <v>4.01</v>
      </c>
      <c r="E177" s="72" t="s">
        <v>91</v>
      </c>
      <c r="F177" s="75" t="s">
        <v>17</v>
      </c>
      <c r="G177" s="76">
        <v>64</v>
      </c>
      <c r="H177" s="77">
        <v>1</v>
      </c>
      <c r="I177" s="75" t="s">
        <v>1112</v>
      </c>
    </row>
    <row r="178" spans="1:9" ht="12.6" customHeight="1" x14ac:dyDescent="0.25">
      <c r="A178" s="81"/>
      <c r="B178" s="78" t="s">
        <v>1942</v>
      </c>
      <c r="C178" s="75" t="s">
        <v>1112</v>
      </c>
      <c r="D178" s="74">
        <v>4.0199999999999996</v>
      </c>
      <c r="E178" s="72" t="s">
        <v>44</v>
      </c>
      <c r="F178" s="73"/>
      <c r="G178" s="83" t="s">
        <v>45</v>
      </c>
      <c r="H178" s="84" t="s">
        <v>45</v>
      </c>
      <c r="I178" s="75" t="s">
        <v>1112</v>
      </c>
    </row>
    <row r="179" spans="1:9" ht="12.6" customHeight="1" x14ac:dyDescent="0.25">
      <c r="A179" s="71">
        <v>161</v>
      </c>
      <c r="B179" s="72" t="s">
        <v>1734</v>
      </c>
      <c r="C179" s="75" t="s">
        <v>1112</v>
      </c>
      <c r="D179" s="74">
        <v>4.03</v>
      </c>
      <c r="E179" s="72" t="s">
        <v>92</v>
      </c>
      <c r="F179" s="75" t="s">
        <v>17</v>
      </c>
      <c r="G179" s="76">
        <v>57</v>
      </c>
      <c r="H179" s="77">
        <v>1</v>
      </c>
      <c r="I179" s="75" t="s">
        <v>1112</v>
      </c>
    </row>
    <row r="180" spans="1:9" ht="12.6" customHeight="1" x14ac:dyDescent="0.25">
      <c r="A180" s="71">
        <v>162</v>
      </c>
      <c r="B180" s="72" t="s">
        <v>1734</v>
      </c>
      <c r="C180" s="75" t="s">
        <v>1111</v>
      </c>
      <c r="D180" s="74">
        <v>4.04</v>
      </c>
      <c r="E180" s="78" t="s">
        <v>1943</v>
      </c>
      <c r="F180" s="75" t="s">
        <v>17</v>
      </c>
      <c r="G180" s="76">
        <v>61</v>
      </c>
      <c r="H180" s="77">
        <v>1</v>
      </c>
      <c r="I180" s="75" t="s">
        <v>1111</v>
      </c>
    </row>
    <row r="181" spans="1:9" ht="12.6" customHeight="1" x14ac:dyDescent="0.25">
      <c r="A181" s="71">
        <v>163</v>
      </c>
      <c r="B181" s="72" t="s">
        <v>1734</v>
      </c>
      <c r="C181" s="75" t="s">
        <v>1111</v>
      </c>
      <c r="D181" s="74">
        <v>4.05</v>
      </c>
      <c r="E181" s="78" t="s">
        <v>1944</v>
      </c>
      <c r="F181" s="75" t="s">
        <v>17</v>
      </c>
      <c r="G181" s="76">
        <v>58</v>
      </c>
      <c r="H181" s="77">
        <v>1</v>
      </c>
      <c r="I181" s="75" t="s">
        <v>1111</v>
      </c>
    </row>
    <row r="182" spans="1:9" ht="12.6" customHeight="1" x14ac:dyDescent="0.25">
      <c r="A182" s="71">
        <v>164</v>
      </c>
      <c r="B182" s="72" t="s">
        <v>1734</v>
      </c>
      <c r="C182" s="75" t="s">
        <v>1111</v>
      </c>
      <c r="D182" s="74">
        <v>4.0599999999999996</v>
      </c>
      <c r="E182" s="78" t="s">
        <v>1945</v>
      </c>
      <c r="F182" s="75" t="s">
        <v>17</v>
      </c>
      <c r="G182" s="76">
        <v>54</v>
      </c>
      <c r="H182" s="77">
        <v>1</v>
      </c>
      <c r="I182" s="75" t="s">
        <v>1111</v>
      </c>
    </row>
    <row r="183" spans="1:9" ht="12.6" customHeight="1" x14ac:dyDescent="0.25">
      <c r="A183" s="71">
        <v>165</v>
      </c>
      <c r="B183" s="72" t="s">
        <v>1734</v>
      </c>
      <c r="C183" s="75" t="s">
        <v>1111</v>
      </c>
      <c r="D183" s="74">
        <v>4.07</v>
      </c>
      <c r="E183" s="78" t="s">
        <v>1946</v>
      </c>
      <c r="F183" s="75" t="s">
        <v>17</v>
      </c>
      <c r="G183" s="76">
        <v>48</v>
      </c>
      <c r="H183" s="77">
        <v>1</v>
      </c>
      <c r="I183" s="75" t="s">
        <v>1111</v>
      </c>
    </row>
    <row r="184" spans="1:9" ht="12.6" customHeight="1" x14ac:dyDescent="0.25">
      <c r="A184" s="81"/>
      <c r="B184" s="78" t="s">
        <v>1942</v>
      </c>
      <c r="C184" s="75" t="s">
        <v>1112</v>
      </c>
      <c r="D184" s="74">
        <v>4.08</v>
      </c>
      <c r="E184" s="72" t="s">
        <v>44</v>
      </c>
      <c r="F184" s="75" t="s">
        <v>17</v>
      </c>
      <c r="G184" s="90"/>
      <c r="H184" s="91"/>
      <c r="I184" s="75" t="s">
        <v>1112</v>
      </c>
    </row>
    <row r="185" spans="1:9" ht="12.6" customHeight="1" x14ac:dyDescent="0.25">
      <c r="A185" s="81"/>
      <c r="B185" s="78" t="s">
        <v>1942</v>
      </c>
      <c r="C185" s="75" t="s">
        <v>1112</v>
      </c>
      <c r="D185" s="74">
        <v>4.09</v>
      </c>
      <c r="E185" s="72" t="s">
        <v>44</v>
      </c>
      <c r="F185" s="75" t="s">
        <v>17</v>
      </c>
      <c r="G185" s="90"/>
      <c r="H185" s="91"/>
      <c r="I185" s="75" t="s">
        <v>1112</v>
      </c>
    </row>
    <row r="186" spans="1:9" ht="12.6" customHeight="1" x14ac:dyDescent="0.25">
      <c r="A186" s="81"/>
      <c r="B186" s="78" t="s">
        <v>1942</v>
      </c>
      <c r="C186" s="75" t="s">
        <v>1112</v>
      </c>
      <c r="D186" s="74">
        <v>4.0999999999999996</v>
      </c>
      <c r="E186" s="72" t="s">
        <v>44</v>
      </c>
      <c r="F186" s="75" t="s">
        <v>17</v>
      </c>
      <c r="G186" s="90"/>
      <c r="H186" s="91"/>
      <c r="I186" s="75" t="s">
        <v>1112</v>
      </c>
    </row>
    <row r="187" spans="1:9" ht="12.6" customHeight="1" x14ac:dyDescent="0.25">
      <c r="A187" s="71">
        <v>166</v>
      </c>
      <c r="B187" s="72" t="s">
        <v>1734</v>
      </c>
      <c r="C187" s="75" t="s">
        <v>1113</v>
      </c>
      <c r="D187" s="74">
        <v>4.1100000000000003</v>
      </c>
      <c r="E187" s="78" t="s">
        <v>1947</v>
      </c>
      <c r="F187" s="75" t="s">
        <v>17</v>
      </c>
      <c r="G187" s="76">
        <v>140</v>
      </c>
      <c r="H187" s="77">
        <v>5</v>
      </c>
      <c r="I187" s="75" t="s">
        <v>1113</v>
      </c>
    </row>
    <row r="188" spans="1:9" ht="12.6" customHeight="1" x14ac:dyDescent="0.25">
      <c r="A188" s="71">
        <v>167</v>
      </c>
      <c r="B188" s="72" t="s">
        <v>1734</v>
      </c>
      <c r="C188" s="75" t="s">
        <v>1113</v>
      </c>
      <c r="D188" s="74">
        <v>4.12</v>
      </c>
      <c r="E188" s="78" t="s">
        <v>1948</v>
      </c>
      <c r="F188" s="75" t="s">
        <v>17</v>
      </c>
      <c r="G188" s="76">
        <v>142</v>
      </c>
      <c r="H188" s="77">
        <v>5</v>
      </c>
      <c r="I188" s="75" t="s">
        <v>1113</v>
      </c>
    </row>
    <row r="189" spans="1:9" ht="12.6" customHeight="1" x14ac:dyDescent="0.25">
      <c r="A189" s="71">
        <v>168</v>
      </c>
      <c r="B189" s="72" t="s">
        <v>1734</v>
      </c>
      <c r="C189" s="75" t="s">
        <v>1112</v>
      </c>
      <c r="D189" s="74">
        <v>4.13</v>
      </c>
      <c r="E189" s="72" t="s">
        <v>93</v>
      </c>
      <c r="F189" s="75" t="s">
        <v>17</v>
      </c>
      <c r="G189" s="76">
        <v>76</v>
      </c>
      <c r="H189" s="77">
        <v>6</v>
      </c>
      <c r="I189" s="75" t="s">
        <v>1112</v>
      </c>
    </row>
    <row r="190" spans="1:9" ht="12.6" customHeight="1" x14ac:dyDescent="0.25">
      <c r="A190" s="71">
        <v>169</v>
      </c>
      <c r="B190" s="72" t="s">
        <v>1735</v>
      </c>
      <c r="C190" s="75" t="s">
        <v>1114</v>
      </c>
      <c r="D190" s="74">
        <v>5.01</v>
      </c>
      <c r="E190" s="72" t="s">
        <v>94</v>
      </c>
      <c r="F190" s="75" t="s">
        <v>5</v>
      </c>
      <c r="G190" s="76">
        <v>6746</v>
      </c>
      <c r="H190" s="77">
        <v>198</v>
      </c>
      <c r="I190" s="75" t="s">
        <v>1114</v>
      </c>
    </row>
    <row r="191" spans="1:9" ht="12.6" customHeight="1" x14ac:dyDescent="0.25">
      <c r="A191" s="71">
        <v>170</v>
      </c>
      <c r="B191" s="72" t="s">
        <v>1735</v>
      </c>
      <c r="C191" s="75" t="s">
        <v>1114</v>
      </c>
      <c r="D191" s="74">
        <v>5.0199999999999996</v>
      </c>
      <c r="E191" s="72" t="s">
        <v>95</v>
      </c>
      <c r="F191" s="75" t="s">
        <v>5</v>
      </c>
      <c r="G191" s="76">
        <v>6851</v>
      </c>
      <c r="H191" s="77">
        <v>193</v>
      </c>
      <c r="I191" s="75" t="s">
        <v>1114</v>
      </c>
    </row>
    <row r="192" spans="1:9" ht="12.6" customHeight="1" x14ac:dyDescent="0.25">
      <c r="A192" s="71">
        <v>171</v>
      </c>
      <c r="B192" s="72" t="s">
        <v>1735</v>
      </c>
      <c r="C192" s="75" t="s">
        <v>1114</v>
      </c>
      <c r="D192" s="74">
        <v>5.03</v>
      </c>
      <c r="E192" s="72" t="s">
        <v>96</v>
      </c>
      <c r="F192" s="75" t="s">
        <v>5</v>
      </c>
      <c r="G192" s="76">
        <v>6937</v>
      </c>
      <c r="H192" s="77">
        <v>193</v>
      </c>
      <c r="I192" s="75" t="s">
        <v>1114</v>
      </c>
    </row>
    <row r="193" spans="1:9" ht="12.6" customHeight="1" x14ac:dyDescent="0.25">
      <c r="A193" s="71">
        <v>172</v>
      </c>
      <c r="B193" s="72" t="s">
        <v>1735</v>
      </c>
      <c r="C193" s="75" t="s">
        <v>1114</v>
      </c>
      <c r="D193" s="74">
        <v>5.04</v>
      </c>
      <c r="E193" s="72" t="s">
        <v>97</v>
      </c>
      <c r="F193" s="75" t="s">
        <v>5</v>
      </c>
      <c r="G193" s="76">
        <v>6895</v>
      </c>
      <c r="H193" s="77">
        <v>949</v>
      </c>
      <c r="I193" s="75" t="s">
        <v>1114</v>
      </c>
    </row>
    <row r="194" spans="1:9" ht="12.6" customHeight="1" x14ac:dyDescent="0.25">
      <c r="A194" s="71">
        <v>173</v>
      </c>
      <c r="B194" s="72" t="s">
        <v>1735</v>
      </c>
      <c r="C194" s="75" t="s">
        <v>1114</v>
      </c>
      <c r="D194" s="74">
        <v>5.05</v>
      </c>
      <c r="E194" s="72" t="s">
        <v>98</v>
      </c>
      <c r="F194" s="75" t="s">
        <v>5</v>
      </c>
      <c r="G194" s="76">
        <v>7006</v>
      </c>
      <c r="H194" s="77">
        <v>949</v>
      </c>
      <c r="I194" s="75" t="s">
        <v>1114</v>
      </c>
    </row>
    <row r="195" spans="1:9" ht="12.6" customHeight="1" x14ac:dyDescent="0.25">
      <c r="A195" s="71">
        <v>174</v>
      </c>
      <c r="B195" s="72" t="s">
        <v>1735</v>
      </c>
      <c r="C195" s="75" t="s">
        <v>1114</v>
      </c>
      <c r="D195" s="74">
        <v>5.0599999999999996</v>
      </c>
      <c r="E195" s="72" t="s">
        <v>99</v>
      </c>
      <c r="F195" s="75" t="s">
        <v>5</v>
      </c>
      <c r="G195" s="76">
        <v>7093</v>
      </c>
      <c r="H195" s="77">
        <v>949</v>
      </c>
      <c r="I195" s="75" t="s">
        <v>1114</v>
      </c>
    </row>
    <row r="196" spans="1:9" ht="12.6" customHeight="1" x14ac:dyDescent="0.25">
      <c r="A196" s="71">
        <v>175</v>
      </c>
      <c r="B196" s="72" t="s">
        <v>1735</v>
      </c>
      <c r="C196" s="75" t="s">
        <v>1114</v>
      </c>
      <c r="D196" s="74">
        <v>5.07</v>
      </c>
      <c r="E196" s="78" t="s">
        <v>1949</v>
      </c>
      <c r="F196" s="75" t="s">
        <v>5</v>
      </c>
      <c r="G196" s="76">
        <v>6344</v>
      </c>
      <c r="H196" s="77">
        <v>198</v>
      </c>
      <c r="I196" s="75" t="s">
        <v>1114</v>
      </c>
    </row>
    <row r="197" spans="1:9" ht="12.6" customHeight="1" x14ac:dyDescent="0.25">
      <c r="A197" s="71">
        <v>176</v>
      </c>
      <c r="B197" s="72" t="s">
        <v>1735</v>
      </c>
      <c r="C197" s="75" t="s">
        <v>1114</v>
      </c>
      <c r="D197" s="74">
        <v>5.08</v>
      </c>
      <c r="E197" s="78" t="s">
        <v>1950</v>
      </c>
      <c r="F197" s="75" t="s">
        <v>5</v>
      </c>
      <c r="G197" s="76">
        <v>6436</v>
      </c>
      <c r="H197" s="77">
        <v>193</v>
      </c>
      <c r="I197" s="75" t="s">
        <v>1114</v>
      </c>
    </row>
    <row r="198" spans="1:9" ht="12.6" customHeight="1" x14ac:dyDescent="0.25">
      <c r="A198" s="71">
        <v>177</v>
      </c>
      <c r="B198" s="72" t="s">
        <v>1735</v>
      </c>
      <c r="C198" s="75" t="s">
        <v>1114</v>
      </c>
      <c r="D198" s="74">
        <v>5.09</v>
      </c>
      <c r="E198" s="78" t="s">
        <v>1951</v>
      </c>
      <c r="F198" s="75" t="s">
        <v>5</v>
      </c>
      <c r="G198" s="76">
        <v>6511</v>
      </c>
      <c r="H198" s="77">
        <v>193</v>
      </c>
      <c r="I198" s="75" t="s">
        <v>1114</v>
      </c>
    </row>
    <row r="199" spans="1:9" ht="12.6" customHeight="1" x14ac:dyDescent="0.25">
      <c r="A199" s="71">
        <v>178</v>
      </c>
      <c r="B199" s="72" t="s">
        <v>1735</v>
      </c>
      <c r="C199" s="75" t="s">
        <v>1114</v>
      </c>
      <c r="D199" s="74">
        <v>5.0999999999999996</v>
      </c>
      <c r="E199" s="72" t="s">
        <v>100</v>
      </c>
      <c r="F199" s="75" t="s">
        <v>5</v>
      </c>
      <c r="G199" s="76">
        <v>6515</v>
      </c>
      <c r="H199" s="77">
        <v>974</v>
      </c>
      <c r="I199" s="75" t="s">
        <v>1114</v>
      </c>
    </row>
    <row r="200" spans="1:9" ht="12.6" customHeight="1" x14ac:dyDescent="0.25">
      <c r="A200" s="71">
        <v>179</v>
      </c>
      <c r="B200" s="72" t="s">
        <v>1735</v>
      </c>
      <c r="C200" s="75" t="s">
        <v>1114</v>
      </c>
      <c r="D200" s="74">
        <v>5.1100000000000003</v>
      </c>
      <c r="E200" s="72" t="s">
        <v>101</v>
      </c>
      <c r="F200" s="75" t="s">
        <v>5</v>
      </c>
      <c r="G200" s="76">
        <v>6612</v>
      </c>
      <c r="H200" s="77">
        <v>974</v>
      </c>
      <c r="I200" s="75" t="s">
        <v>1114</v>
      </c>
    </row>
    <row r="201" spans="1:9" ht="12.6" customHeight="1" x14ac:dyDescent="0.25">
      <c r="A201" s="71">
        <v>180</v>
      </c>
      <c r="B201" s="72" t="s">
        <v>1735</v>
      </c>
      <c r="C201" s="75" t="s">
        <v>1114</v>
      </c>
      <c r="D201" s="74">
        <v>5.12</v>
      </c>
      <c r="E201" s="72" t="s">
        <v>102</v>
      </c>
      <c r="F201" s="75" t="s">
        <v>5</v>
      </c>
      <c r="G201" s="76">
        <v>6688</v>
      </c>
      <c r="H201" s="77">
        <v>974</v>
      </c>
      <c r="I201" s="75" t="s">
        <v>1114</v>
      </c>
    </row>
    <row r="202" spans="1:9" ht="12.6" customHeight="1" x14ac:dyDescent="0.25">
      <c r="A202" s="71">
        <v>181</v>
      </c>
      <c r="B202" s="72" t="s">
        <v>1735</v>
      </c>
      <c r="C202" s="75" t="s">
        <v>1115</v>
      </c>
      <c r="D202" s="74">
        <v>5.13</v>
      </c>
      <c r="E202" s="72" t="s">
        <v>103</v>
      </c>
      <c r="F202" s="75" t="s">
        <v>5</v>
      </c>
      <c r="G202" s="76">
        <v>3410</v>
      </c>
      <c r="H202" s="77">
        <v>50</v>
      </c>
      <c r="I202" s="75" t="s">
        <v>1115</v>
      </c>
    </row>
    <row r="203" spans="1:9" ht="12.6" customHeight="1" x14ac:dyDescent="0.25">
      <c r="A203" s="71">
        <v>182</v>
      </c>
      <c r="B203" s="72" t="s">
        <v>1735</v>
      </c>
      <c r="C203" s="75" t="s">
        <v>1116</v>
      </c>
      <c r="D203" s="74">
        <v>5.14</v>
      </c>
      <c r="E203" s="72" t="s">
        <v>104</v>
      </c>
      <c r="F203" s="75" t="s">
        <v>3</v>
      </c>
      <c r="G203" s="76">
        <v>481</v>
      </c>
      <c r="H203" s="77">
        <v>148</v>
      </c>
      <c r="I203" s="75" t="s">
        <v>1116</v>
      </c>
    </row>
    <row r="204" spans="1:9" ht="12.6" customHeight="1" x14ac:dyDescent="0.25">
      <c r="A204" s="71">
        <v>183</v>
      </c>
      <c r="B204" s="72" t="s">
        <v>1735</v>
      </c>
      <c r="C204" s="75" t="s">
        <v>1116</v>
      </c>
      <c r="D204" s="74">
        <v>5.15</v>
      </c>
      <c r="E204" s="72" t="s">
        <v>105</v>
      </c>
      <c r="F204" s="75" t="s">
        <v>3</v>
      </c>
      <c r="G204" s="76">
        <v>386</v>
      </c>
      <c r="H204" s="77">
        <v>148</v>
      </c>
      <c r="I204" s="75" t="s">
        <v>1116</v>
      </c>
    </row>
    <row r="205" spans="1:9" ht="12.6" customHeight="1" x14ac:dyDescent="0.25">
      <c r="A205" s="71">
        <v>184</v>
      </c>
      <c r="B205" s="72" t="s">
        <v>1735</v>
      </c>
      <c r="C205" s="75" t="s">
        <v>1117</v>
      </c>
      <c r="D205" s="74">
        <v>5.16</v>
      </c>
      <c r="E205" s="72" t="s">
        <v>106</v>
      </c>
      <c r="F205" s="75" t="s">
        <v>3</v>
      </c>
      <c r="G205" s="76">
        <v>274</v>
      </c>
      <c r="H205" s="77">
        <v>148</v>
      </c>
      <c r="I205" s="75" t="s">
        <v>1117</v>
      </c>
    </row>
    <row r="206" spans="1:9" ht="12.6" customHeight="1" x14ac:dyDescent="0.25">
      <c r="A206" s="71">
        <v>185</v>
      </c>
      <c r="B206" s="72" t="s">
        <v>1735</v>
      </c>
      <c r="C206" s="79" t="s">
        <v>1952</v>
      </c>
      <c r="D206" s="74">
        <v>5.17</v>
      </c>
      <c r="E206" s="78" t="s">
        <v>1953</v>
      </c>
      <c r="F206" s="75" t="s">
        <v>16</v>
      </c>
      <c r="G206" s="76">
        <v>72</v>
      </c>
      <c r="H206" s="77">
        <v>18</v>
      </c>
      <c r="I206" s="79" t="s">
        <v>1952</v>
      </c>
    </row>
    <row r="207" spans="1:9" ht="12.6" customHeight="1" x14ac:dyDescent="0.25">
      <c r="A207" s="71">
        <v>186</v>
      </c>
      <c r="B207" s="72" t="s">
        <v>1735</v>
      </c>
      <c r="C207" s="79" t="s">
        <v>1952</v>
      </c>
      <c r="D207" s="74">
        <v>5.18</v>
      </c>
      <c r="E207" s="78" t="s">
        <v>1954</v>
      </c>
      <c r="F207" s="75" t="s">
        <v>16</v>
      </c>
      <c r="G207" s="76">
        <v>166</v>
      </c>
      <c r="H207" s="77">
        <v>28</v>
      </c>
      <c r="I207" s="79" t="s">
        <v>1952</v>
      </c>
    </row>
    <row r="208" spans="1:9" ht="12.6" customHeight="1" x14ac:dyDescent="0.25">
      <c r="A208" s="71">
        <v>187</v>
      </c>
      <c r="B208" s="72" t="s">
        <v>1735</v>
      </c>
      <c r="C208" s="75" t="s">
        <v>1118</v>
      </c>
      <c r="D208" s="74">
        <v>5.19</v>
      </c>
      <c r="E208" s="78" t="s">
        <v>1955</v>
      </c>
      <c r="F208" s="75" t="s">
        <v>17</v>
      </c>
      <c r="G208" s="76">
        <v>21</v>
      </c>
      <c r="H208" s="77">
        <v>8</v>
      </c>
      <c r="I208" s="75" t="s">
        <v>1118</v>
      </c>
    </row>
    <row r="209" spans="1:9" ht="12.6" customHeight="1" x14ac:dyDescent="0.25">
      <c r="A209" s="71">
        <v>188</v>
      </c>
      <c r="B209" s="72" t="s">
        <v>1735</v>
      </c>
      <c r="C209" s="75" t="s">
        <v>1119</v>
      </c>
      <c r="D209" s="74">
        <v>5.2</v>
      </c>
      <c r="E209" s="72" t="s">
        <v>107</v>
      </c>
      <c r="F209" s="75" t="s">
        <v>17</v>
      </c>
      <c r="G209" s="76">
        <v>1135</v>
      </c>
      <c r="H209" s="77">
        <v>94</v>
      </c>
      <c r="I209" s="75" t="s">
        <v>1476</v>
      </c>
    </row>
    <row r="210" spans="1:9" ht="12.6" customHeight="1" x14ac:dyDescent="0.25">
      <c r="A210" s="71">
        <v>189</v>
      </c>
      <c r="B210" s="72" t="s">
        <v>1735</v>
      </c>
      <c r="C210" s="75" t="s">
        <v>1119</v>
      </c>
      <c r="D210" s="74">
        <v>5.21</v>
      </c>
      <c r="E210" s="72" t="s">
        <v>108</v>
      </c>
      <c r="F210" s="75" t="s">
        <v>17</v>
      </c>
      <c r="G210" s="76">
        <v>1154</v>
      </c>
      <c r="H210" s="77">
        <v>111</v>
      </c>
      <c r="I210" s="75" t="s">
        <v>1476</v>
      </c>
    </row>
    <row r="211" spans="1:9" ht="12.6" customHeight="1" x14ac:dyDescent="0.25">
      <c r="A211" s="71">
        <v>190</v>
      </c>
      <c r="B211" s="72" t="s">
        <v>1735</v>
      </c>
      <c r="C211" s="75" t="s">
        <v>1119</v>
      </c>
      <c r="D211" s="74">
        <v>5.22</v>
      </c>
      <c r="E211" s="72" t="s">
        <v>109</v>
      </c>
      <c r="F211" s="75" t="s">
        <v>5</v>
      </c>
      <c r="G211" s="76">
        <v>7706</v>
      </c>
      <c r="H211" s="77">
        <v>1931</v>
      </c>
      <c r="I211" s="75" t="s">
        <v>1114</v>
      </c>
    </row>
    <row r="212" spans="1:9" ht="12.6" customHeight="1" x14ac:dyDescent="0.25">
      <c r="A212" s="71">
        <v>191</v>
      </c>
      <c r="B212" s="72" t="s">
        <v>1735</v>
      </c>
      <c r="C212" s="75" t="s">
        <v>1119</v>
      </c>
      <c r="D212" s="85" t="s">
        <v>110</v>
      </c>
      <c r="E212" s="72" t="s">
        <v>111</v>
      </c>
      <c r="F212" s="75" t="s">
        <v>5</v>
      </c>
      <c r="G212" s="76">
        <v>8583</v>
      </c>
      <c r="H212" s="77">
        <v>1931</v>
      </c>
      <c r="I212" s="75" t="s">
        <v>1114</v>
      </c>
    </row>
    <row r="213" spans="1:9" ht="12.6" customHeight="1" x14ac:dyDescent="0.25">
      <c r="A213" s="81"/>
      <c r="B213" s="72" t="s">
        <v>1736</v>
      </c>
      <c r="C213" s="75" t="s">
        <v>1120</v>
      </c>
      <c r="D213" s="74">
        <v>6.01</v>
      </c>
      <c r="E213" s="78" t="s">
        <v>1956</v>
      </c>
      <c r="F213" s="73"/>
      <c r="G213" s="90"/>
      <c r="H213" s="91"/>
      <c r="I213" s="73"/>
    </row>
    <row r="214" spans="1:9" ht="12.6" customHeight="1" x14ac:dyDescent="0.25">
      <c r="A214" s="71">
        <v>192</v>
      </c>
      <c r="B214" s="72" t="s">
        <v>1736</v>
      </c>
      <c r="C214" s="75" t="s">
        <v>1120</v>
      </c>
      <c r="D214" s="85" t="s">
        <v>112</v>
      </c>
      <c r="E214" s="72" t="s">
        <v>44</v>
      </c>
      <c r="F214" s="75" t="s">
        <v>3</v>
      </c>
      <c r="G214" s="92"/>
      <c r="H214" s="93"/>
      <c r="I214" s="75" t="s">
        <v>1120</v>
      </c>
    </row>
    <row r="215" spans="1:9" ht="12.6" customHeight="1" x14ac:dyDescent="0.25">
      <c r="A215" s="71">
        <v>193</v>
      </c>
      <c r="B215" s="72" t="s">
        <v>1736</v>
      </c>
      <c r="C215" s="75" t="s">
        <v>1120</v>
      </c>
      <c r="D215" s="85" t="s">
        <v>113</v>
      </c>
      <c r="E215" s="72" t="s">
        <v>44</v>
      </c>
      <c r="F215" s="75" t="s">
        <v>3</v>
      </c>
      <c r="G215" s="92"/>
      <c r="H215" s="93"/>
      <c r="I215" s="75" t="s">
        <v>1120</v>
      </c>
    </row>
    <row r="216" spans="1:9" ht="12.6" customHeight="1" x14ac:dyDescent="0.25">
      <c r="A216" s="71">
        <v>194</v>
      </c>
      <c r="B216" s="72" t="s">
        <v>1736</v>
      </c>
      <c r="C216" s="75" t="s">
        <v>1120</v>
      </c>
      <c r="D216" s="85" t="s">
        <v>114</v>
      </c>
      <c r="E216" s="72" t="s">
        <v>44</v>
      </c>
      <c r="F216" s="75" t="s">
        <v>3</v>
      </c>
      <c r="G216" s="92"/>
      <c r="H216" s="93"/>
      <c r="I216" s="75" t="s">
        <v>1120</v>
      </c>
    </row>
    <row r="217" spans="1:9" ht="12.6" customHeight="1" x14ac:dyDescent="0.25">
      <c r="A217" s="81"/>
      <c r="B217" s="72" t="s">
        <v>1736</v>
      </c>
      <c r="C217" s="75" t="s">
        <v>1121</v>
      </c>
      <c r="D217" s="74">
        <v>6.02</v>
      </c>
      <c r="E217" s="78" t="s">
        <v>1957</v>
      </c>
      <c r="F217" s="73"/>
      <c r="G217" s="90"/>
      <c r="H217" s="91"/>
      <c r="I217" s="73"/>
    </row>
    <row r="218" spans="1:9" ht="12.6" customHeight="1" x14ac:dyDescent="0.25">
      <c r="A218" s="71">
        <v>195</v>
      </c>
      <c r="B218" s="72" t="s">
        <v>1736</v>
      </c>
      <c r="C218" s="75" t="s">
        <v>1121</v>
      </c>
      <c r="D218" s="85" t="s">
        <v>112</v>
      </c>
      <c r="E218" s="72" t="s">
        <v>115</v>
      </c>
      <c r="F218" s="75" t="s">
        <v>3</v>
      </c>
      <c r="G218" s="76">
        <v>969</v>
      </c>
      <c r="H218" s="77">
        <v>275</v>
      </c>
      <c r="I218" s="75" t="s">
        <v>1121</v>
      </c>
    </row>
    <row r="219" spans="1:9" ht="12.6" customHeight="1" x14ac:dyDescent="0.25">
      <c r="A219" s="71">
        <v>196</v>
      </c>
      <c r="B219" s="72" t="s">
        <v>1736</v>
      </c>
      <c r="C219" s="75" t="s">
        <v>1121</v>
      </c>
      <c r="D219" s="85" t="s">
        <v>113</v>
      </c>
      <c r="E219" s="72" t="s">
        <v>116</v>
      </c>
      <c r="F219" s="75" t="s">
        <v>3</v>
      </c>
      <c r="G219" s="76">
        <v>2970</v>
      </c>
      <c r="H219" s="77">
        <v>737</v>
      </c>
      <c r="I219" s="75" t="s">
        <v>1121</v>
      </c>
    </row>
    <row r="220" spans="1:9" ht="12.6" customHeight="1" x14ac:dyDescent="0.25">
      <c r="A220" s="71">
        <v>197</v>
      </c>
      <c r="B220" s="72" t="s">
        <v>1736</v>
      </c>
      <c r="C220" s="75" t="s">
        <v>1121</v>
      </c>
      <c r="D220" s="85" t="s">
        <v>114</v>
      </c>
      <c r="E220" s="72" t="s">
        <v>117</v>
      </c>
      <c r="F220" s="75" t="s">
        <v>3</v>
      </c>
      <c r="G220" s="76">
        <v>4979</v>
      </c>
      <c r="H220" s="77">
        <v>1328</v>
      </c>
      <c r="I220" s="75" t="s">
        <v>1121</v>
      </c>
    </row>
    <row r="221" spans="1:9" ht="12.6" customHeight="1" x14ac:dyDescent="0.25">
      <c r="A221" s="81"/>
      <c r="B221" s="72" t="s">
        <v>1736</v>
      </c>
      <c r="C221" s="75" t="s">
        <v>1099</v>
      </c>
      <c r="D221" s="74">
        <v>6.03</v>
      </c>
      <c r="E221" s="78" t="s">
        <v>1958</v>
      </c>
      <c r="F221" s="73"/>
      <c r="G221" s="90"/>
      <c r="H221" s="91"/>
      <c r="I221" s="73"/>
    </row>
    <row r="222" spans="1:9" ht="12.6" customHeight="1" x14ac:dyDescent="0.25">
      <c r="A222" s="71">
        <v>198</v>
      </c>
      <c r="B222" s="72" t="s">
        <v>1736</v>
      </c>
      <c r="C222" s="75" t="s">
        <v>1099</v>
      </c>
      <c r="D222" s="85" t="s">
        <v>112</v>
      </c>
      <c r="E222" s="72" t="s">
        <v>118</v>
      </c>
      <c r="F222" s="75" t="s">
        <v>3</v>
      </c>
      <c r="G222" s="76">
        <v>690</v>
      </c>
      <c r="H222" s="77">
        <v>518</v>
      </c>
      <c r="I222" s="75" t="s">
        <v>1121</v>
      </c>
    </row>
    <row r="223" spans="1:9" ht="12.6" customHeight="1" x14ac:dyDescent="0.25">
      <c r="A223" s="71">
        <v>199</v>
      </c>
      <c r="B223" s="72" t="s">
        <v>1736</v>
      </c>
      <c r="C223" s="75" t="s">
        <v>1099</v>
      </c>
      <c r="D223" s="85" t="s">
        <v>113</v>
      </c>
      <c r="E223" s="72" t="s">
        <v>119</v>
      </c>
      <c r="F223" s="75" t="s">
        <v>3</v>
      </c>
      <c r="G223" s="76">
        <v>408</v>
      </c>
      <c r="H223" s="77">
        <v>302</v>
      </c>
      <c r="I223" s="75" t="s">
        <v>1121</v>
      </c>
    </row>
    <row r="224" spans="1:9" ht="12.6" customHeight="1" x14ac:dyDescent="0.25">
      <c r="A224" s="71">
        <v>200</v>
      </c>
      <c r="B224" s="72" t="s">
        <v>1736</v>
      </c>
      <c r="C224" s="75" t="s">
        <v>1099</v>
      </c>
      <c r="D224" s="85" t="s">
        <v>114</v>
      </c>
      <c r="E224" s="72" t="s">
        <v>120</v>
      </c>
      <c r="F224" s="75" t="s">
        <v>3</v>
      </c>
      <c r="G224" s="76">
        <v>82</v>
      </c>
      <c r="H224" s="77">
        <v>60</v>
      </c>
      <c r="I224" s="75" t="s">
        <v>1121</v>
      </c>
    </row>
    <row r="225" spans="1:9" ht="12.6" customHeight="1" x14ac:dyDescent="0.25">
      <c r="A225" s="81"/>
      <c r="B225" s="72" t="s">
        <v>1736</v>
      </c>
      <c r="C225" s="75" t="s">
        <v>1122</v>
      </c>
      <c r="D225" s="74">
        <v>6.04</v>
      </c>
      <c r="E225" s="78" t="s">
        <v>1959</v>
      </c>
      <c r="F225" s="73"/>
      <c r="G225" s="90"/>
      <c r="H225" s="91"/>
      <c r="I225" s="73"/>
    </row>
    <row r="226" spans="1:9" ht="12.6" customHeight="1" x14ac:dyDescent="0.25">
      <c r="A226" s="71">
        <v>201</v>
      </c>
      <c r="B226" s="72" t="s">
        <v>1736</v>
      </c>
      <c r="C226" s="75" t="s">
        <v>1122</v>
      </c>
      <c r="D226" s="85" t="s">
        <v>112</v>
      </c>
      <c r="E226" s="72" t="s">
        <v>121</v>
      </c>
      <c r="F226" s="75" t="s">
        <v>3</v>
      </c>
      <c r="G226" s="76">
        <v>127</v>
      </c>
      <c r="H226" s="77">
        <v>95</v>
      </c>
      <c r="I226" s="75" t="s">
        <v>1122</v>
      </c>
    </row>
    <row r="227" spans="1:9" ht="12.6" customHeight="1" x14ac:dyDescent="0.25">
      <c r="A227" s="71">
        <v>202</v>
      </c>
      <c r="B227" s="72" t="s">
        <v>1736</v>
      </c>
      <c r="C227" s="75" t="s">
        <v>1122</v>
      </c>
      <c r="D227" s="85" t="s">
        <v>113</v>
      </c>
      <c r="E227" s="72" t="s">
        <v>122</v>
      </c>
      <c r="F227" s="75" t="s">
        <v>3</v>
      </c>
      <c r="G227" s="76">
        <v>457</v>
      </c>
      <c r="H227" s="77">
        <v>301</v>
      </c>
      <c r="I227" s="75" t="s">
        <v>1122</v>
      </c>
    </row>
    <row r="228" spans="1:9" ht="12.6" customHeight="1" x14ac:dyDescent="0.25">
      <c r="A228" s="71">
        <v>203</v>
      </c>
      <c r="B228" s="72" t="s">
        <v>1736</v>
      </c>
      <c r="C228" s="75" t="s">
        <v>1122</v>
      </c>
      <c r="D228" s="85" t="s">
        <v>114</v>
      </c>
      <c r="E228" s="72" t="s">
        <v>123</v>
      </c>
      <c r="F228" s="75" t="s">
        <v>3</v>
      </c>
      <c r="G228" s="76">
        <v>484</v>
      </c>
      <c r="H228" s="77">
        <v>246</v>
      </c>
      <c r="I228" s="75" t="s">
        <v>1122</v>
      </c>
    </row>
    <row r="229" spans="1:9" ht="12.6" customHeight="1" x14ac:dyDescent="0.25">
      <c r="A229" s="71">
        <v>204</v>
      </c>
      <c r="B229" s="72" t="s">
        <v>1736</v>
      </c>
      <c r="C229" s="75" t="s">
        <v>1122</v>
      </c>
      <c r="D229" s="85" t="s">
        <v>124</v>
      </c>
      <c r="E229" s="72" t="s">
        <v>125</v>
      </c>
      <c r="F229" s="75" t="s">
        <v>3</v>
      </c>
      <c r="G229" s="76">
        <v>40</v>
      </c>
      <c r="H229" s="77">
        <v>19</v>
      </c>
      <c r="I229" s="75" t="s">
        <v>1120</v>
      </c>
    </row>
    <row r="230" spans="1:9" ht="12.6" customHeight="1" x14ac:dyDescent="0.25">
      <c r="A230" s="71">
        <v>205</v>
      </c>
      <c r="B230" s="72" t="s">
        <v>1736</v>
      </c>
      <c r="C230" s="75" t="s">
        <v>1123</v>
      </c>
      <c r="D230" s="85" t="s">
        <v>126</v>
      </c>
      <c r="E230" s="72" t="s">
        <v>127</v>
      </c>
      <c r="F230" s="75" t="s">
        <v>3</v>
      </c>
      <c r="G230" s="76">
        <v>190</v>
      </c>
      <c r="H230" s="77">
        <v>121</v>
      </c>
      <c r="I230" s="75" t="s">
        <v>1123</v>
      </c>
    </row>
    <row r="231" spans="1:9" ht="12.6" customHeight="1" x14ac:dyDescent="0.25">
      <c r="A231" s="71">
        <v>206</v>
      </c>
      <c r="B231" s="72" t="s">
        <v>1736</v>
      </c>
      <c r="C231" s="75" t="s">
        <v>1123</v>
      </c>
      <c r="D231" s="85" t="s">
        <v>128</v>
      </c>
      <c r="E231" s="72" t="s">
        <v>129</v>
      </c>
      <c r="F231" s="75" t="s">
        <v>3</v>
      </c>
      <c r="G231" s="76">
        <v>236</v>
      </c>
      <c r="H231" s="77">
        <v>153</v>
      </c>
      <c r="I231" s="75" t="s">
        <v>1123</v>
      </c>
    </row>
    <row r="232" spans="1:9" ht="12.6" customHeight="1" x14ac:dyDescent="0.25">
      <c r="A232" s="71">
        <v>207</v>
      </c>
      <c r="B232" s="72" t="s">
        <v>1736</v>
      </c>
      <c r="C232" s="75" t="s">
        <v>1123</v>
      </c>
      <c r="D232" s="85" t="s">
        <v>130</v>
      </c>
      <c r="E232" s="72" t="s">
        <v>131</v>
      </c>
      <c r="F232" s="75" t="s">
        <v>3</v>
      </c>
      <c r="G232" s="76">
        <v>27</v>
      </c>
      <c r="H232" s="77">
        <v>16</v>
      </c>
      <c r="I232" s="75" t="s">
        <v>1123</v>
      </c>
    </row>
    <row r="233" spans="1:9" ht="12.6" customHeight="1" x14ac:dyDescent="0.25">
      <c r="A233" s="71">
        <v>208</v>
      </c>
      <c r="B233" s="72" t="s">
        <v>1736</v>
      </c>
      <c r="C233" s="75" t="s">
        <v>1123</v>
      </c>
      <c r="D233" s="74">
        <v>6.05</v>
      </c>
      <c r="E233" s="78" t="s">
        <v>1960</v>
      </c>
      <c r="F233" s="75" t="s">
        <v>3</v>
      </c>
      <c r="G233" s="76">
        <v>27</v>
      </c>
      <c r="H233" s="77">
        <v>21</v>
      </c>
      <c r="I233" s="75" t="s">
        <v>1123</v>
      </c>
    </row>
    <row r="234" spans="1:9" ht="12.6" customHeight="1" x14ac:dyDescent="0.25">
      <c r="A234" s="71">
        <v>209</v>
      </c>
      <c r="B234" s="72" t="s">
        <v>1736</v>
      </c>
      <c r="C234" s="75" t="s">
        <v>1123</v>
      </c>
      <c r="D234" s="74">
        <v>6.06</v>
      </c>
      <c r="E234" s="72" t="s">
        <v>132</v>
      </c>
      <c r="F234" s="75" t="s">
        <v>3</v>
      </c>
      <c r="G234" s="76">
        <v>29</v>
      </c>
      <c r="H234" s="77">
        <v>23</v>
      </c>
      <c r="I234" s="75" t="s">
        <v>1123</v>
      </c>
    </row>
    <row r="235" spans="1:9" ht="12.6" customHeight="1" x14ac:dyDescent="0.25">
      <c r="A235" s="71">
        <v>210</v>
      </c>
      <c r="B235" s="72" t="s">
        <v>1736</v>
      </c>
      <c r="C235" s="75" t="s">
        <v>1123</v>
      </c>
      <c r="D235" s="74">
        <v>6.07</v>
      </c>
      <c r="E235" s="72" t="s">
        <v>133</v>
      </c>
      <c r="F235" s="75" t="s">
        <v>3</v>
      </c>
      <c r="G235" s="76">
        <v>52</v>
      </c>
      <c r="H235" s="77">
        <v>33</v>
      </c>
      <c r="I235" s="75" t="s">
        <v>1123</v>
      </c>
    </row>
    <row r="236" spans="1:9" ht="12.6" customHeight="1" x14ac:dyDescent="0.25">
      <c r="A236" s="81"/>
      <c r="B236" s="72" t="s">
        <v>1736</v>
      </c>
      <c r="C236" s="75" t="s">
        <v>1123</v>
      </c>
      <c r="D236" s="74">
        <v>6.08</v>
      </c>
      <c r="E236" s="78" t="s">
        <v>1961</v>
      </c>
      <c r="F236" s="79"/>
      <c r="G236" s="86"/>
      <c r="H236" s="87"/>
      <c r="I236" s="79"/>
    </row>
    <row r="237" spans="1:9" ht="12.6" customHeight="1" x14ac:dyDescent="0.25">
      <c r="A237" s="71">
        <v>211</v>
      </c>
      <c r="B237" s="94"/>
      <c r="C237" s="75" t="s">
        <v>1123</v>
      </c>
      <c r="D237" s="85" t="s">
        <v>112</v>
      </c>
      <c r="E237" s="72" t="s">
        <v>134</v>
      </c>
      <c r="F237" s="75" t="s">
        <v>135</v>
      </c>
      <c r="G237" s="76">
        <v>323</v>
      </c>
      <c r="H237" s="77">
        <v>132</v>
      </c>
      <c r="I237" s="75" t="s">
        <v>1477</v>
      </c>
    </row>
    <row r="238" spans="1:9" ht="12.6" customHeight="1" x14ac:dyDescent="0.25">
      <c r="A238" s="71">
        <v>212</v>
      </c>
      <c r="B238" s="72" t="s">
        <v>1736</v>
      </c>
      <c r="C238" s="75" t="s">
        <v>1123</v>
      </c>
      <c r="D238" s="85" t="s">
        <v>113</v>
      </c>
      <c r="E238" s="72" t="s">
        <v>136</v>
      </c>
      <c r="F238" s="75" t="s">
        <v>135</v>
      </c>
      <c r="G238" s="76">
        <v>292</v>
      </c>
      <c r="H238" s="77">
        <v>106</v>
      </c>
      <c r="I238" s="75" t="s">
        <v>1477</v>
      </c>
    </row>
    <row r="239" spans="1:9" ht="12.6" customHeight="1" x14ac:dyDescent="0.25">
      <c r="A239" s="71">
        <v>213</v>
      </c>
      <c r="B239" s="94"/>
      <c r="C239" s="75" t="s">
        <v>1123</v>
      </c>
      <c r="D239" s="85" t="s">
        <v>114</v>
      </c>
      <c r="E239" s="72" t="s">
        <v>137</v>
      </c>
      <c r="F239" s="75" t="s">
        <v>135</v>
      </c>
      <c r="G239" s="76">
        <v>216</v>
      </c>
      <c r="H239" s="77">
        <v>96</v>
      </c>
      <c r="I239" s="75" t="s">
        <v>1477</v>
      </c>
    </row>
    <row r="240" spans="1:9" ht="12.6" customHeight="1" x14ac:dyDescent="0.25">
      <c r="A240" s="71">
        <v>214</v>
      </c>
      <c r="B240" s="72" t="s">
        <v>1736</v>
      </c>
      <c r="C240" s="75" t="s">
        <v>1123</v>
      </c>
      <c r="D240" s="85" t="s">
        <v>124</v>
      </c>
      <c r="E240" s="72" t="s">
        <v>136</v>
      </c>
      <c r="F240" s="75" t="s">
        <v>135</v>
      </c>
      <c r="G240" s="76">
        <v>228</v>
      </c>
      <c r="H240" s="77">
        <v>106</v>
      </c>
      <c r="I240" s="75" t="s">
        <v>1477</v>
      </c>
    </row>
    <row r="241" spans="1:9" ht="12.6" customHeight="1" x14ac:dyDescent="0.25">
      <c r="A241" s="71">
        <v>215</v>
      </c>
      <c r="B241" s="72" t="s">
        <v>1736</v>
      </c>
      <c r="C241" s="75" t="s">
        <v>1124</v>
      </c>
      <c r="D241" s="74">
        <v>6.09</v>
      </c>
      <c r="E241" s="72" t="s">
        <v>138</v>
      </c>
      <c r="F241" s="75" t="s">
        <v>3</v>
      </c>
      <c r="G241" s="76">
        <v>501</v>
      </c>
      <c r="H241" s="77">
        <v>78</v>
      </c>
      <c r="I241" s="75" t="s">
        <v>1125</v>
      </c>
    </row>
    <row r="242" spans="1:9" ht="12.6" customHeight="1" x14ac:dyDescent="0.25">
      <c r="A242" s="71">
        <v>216</v>
      </c>
      <c r="B242" s="72" t="s">
        <v>1736</v>
      </c>
      <c r="C242" s="75" t="s">
        <v>1124</v>
      </c>
      <c r="D242" s="74">
        <v>6.1</v>
      </c>
      <c r="E242" s="78" t="s">
        <v>1962</v>
      </c>
      <c r="F242" s="75" t="s">
        <v>3</v>
      </c>
      <c r="G242" s="76">
        <v>709</v>
      </c>
      <c r="H242" s="77">
        <v>27</v>
      </c>
      <c r="I242" s="75" t="s">
        <v>1124</v>
      </c>
    </row>
    <row r="243" spans="1:9" ht="12.6" customHeight="1" x14ac:dyDescent="0.25">
      <c r="A243" s="71">
        <v>217</v>
      </c>
      <c r="B243" s="72" t="s">
        <v>1736</v>
      </c>
      <c r="C243" s="75" t="s">
        <v>1125</v>
      </c>
      <c r="D243" s="74">
        <v>6.11</v>
      </c>
      <c r="E243" s="78" t="s">
        <v>1963</v>
      </c>
      <c r="F243" s="75" t="s">
        <v>135</v>
      </c>
      <c r="G243" s="76">
        <v>6037</v>
      </c>
      <c r="H243" s="77">
        <v>1806</v>
      </c>
      <c r="I243" s="75" t="s">
        <v>1125</v>
      </c>
    </row>
    <row r="244" spans="1:9" ht="12.6" customHeight="1" x14ac:dyDescent="0.25">
      <c r="A244" s="71">
        <v>218</v>
      </c>
      <c r="B244" s="72" t="s">
        <v>1736</v>
      </c>
      <c r="C244" s="75" t="s">
        <v>1126</v>
      </c>
      <c r="D244" s="74">
        <v>6.12</v>
      </c>
      <c r="E244" s="72" t="s">
        <v>139</v>
      </c>
      <c r="F244" s="75" t="s">
        <v>135</v>
      </c>
      <c r="G244" s="76">
        <v>666</v>
      </c>
      <c r="H244" s="77">
        <v>27</v>
      </c>
      <c r="I244" s="75" t="s">
        <v>1126</v>
      </c>
    </row>
    <row r="245" spans="1:9" ht="12.6" customHeight="1" x14ac:dyDescent="0.25">
      <c r="A245" s="71">
        <v>219</v>
      </c>
      <c r="B245" s="72" t="s">
        <v>1736</v>
      </c>
      <c r="C245" s="75" t="s">
        <v>1126</v>
      </c>
      <c r="D245" s="85" t="s">
        <v>140</v>
      </c>
      <c r="E245" s="72" t="s">
        <v>141</v>
      </c>
      <c r="F245" s="75" t="s">
        <v>135</v>
      </c>
      <c r="G245" s="76">
        <v>1537</v>
      </c>
      <c r="H245" s="77">
        <v>55</v>
      </c>
      <c r="I245" s="75" t="s">
        <v>1126</v>
      </c>
    </row>
    <row r="246" spans="1:9" ht="12.6" customHeight="1" x14ac:dyDescent="0.25">
      <c r="A246" s="71">
        <v>220</v>
      </c>
      <c r="B246" s="72" t="s">
        <v>1736</v>
      </c>
      <c r="C246" s="75" t="s">
        <v>1124</v>
      </c>
      <c r="D246" s="74">
        <v>6.13</v>
      </c>
      <c r="E246" s="78" t="s">
        <v>1964</v>
      </c>
      <c r="F246" s="75" t="s">
        <v>135</v>
      </c>
      <c r="G246" s="76">
        <v>7841</v>
      </c>
      <c r="H246" s="77">
        <v>358</v>
      </c>
      <c r="I246" s="75" t="s">
        <v>1124</v>
      </c>
    </row>
    <row r="247" spans="1:9" ht="12.6" customHeight="1" x14ac:dyDescent="0.25">
      <c r="A247" s="71">
        <v>221</v>
      </c>
      <c r="B247" s="72" t="s">
        <v>1736</v>
      </c>
      <c r="C247" s="75" t="s">
        <v>1124</v>
      </c>
      <c r="D247" s="74">
        <v>6.14</v>
      </c>
      <c r="E247" s="78" t="s">
        <v>1965</v>
      </c>
      <c r="F247" s="75" t="s">
        <v>3</v>
      </c>
      <c r="G247" s="76">
        <v>2954</v>
      </c>
      <c r="H247" s="77">
        <v>431</v>
      </c>
      <c r="I247" s="75" t="s">
        <v>1124</v>
      </c>
    </row>
    <row r="248" spans="1:9" ht="12.6" customHeight="1" x14ac:dyDescent="0.25">
      <c r="A248" s="71">
        <v>222</v>
      </c>
      <c r="B248" s="72" t="s">
        <v>1736</v>
      </c>
      <c r="C248" s="75" t="s">
        <v>1124</v>
      </c>
      <c r="D248" s="74">
        <v>6.15</v>
      </c>
      <c r="E248" s="78" t="s">
        <v>1966</v>
      </c>
      <c r="F248" s="75" t="s">
        <v>3</v>
      </c>
      <c r="G248" s="76">
        <v>1047</v>
      </c>
      <c r="H248" s="77">
        <v>21</v>
      </c>
      <c r="I248" s="75" t="s">
        <v>1124</v>
      </c>
    </row>
    <row r="249" spans="1:9" ht="12.6" customHeight="1" x14ac:dyDescent="0.25">
      <c r="A249" s="71">
        <v>223</v>
      </c>
      <c r="B249" s="72" t="s">
        <v>1736</v>
      </c>
      <c r="C249" s="75" t="s">
        <v>1124</v>
      </c>
      <c r="D249" s="74">
        <v>6.16</v>
      </c>
      <c r="E249" s="72" t="s">
        <v>142</v>
      </c>
      <c r="F249" s="75" t="s">
        <v>3</v>
      </c>
      <c r="G249" s="76">
        <v>1164</v>
      </c>
      <c r="H249" s="77">
        <v>21</v>
      </c>
      <c r="I249" s="75" t="s">
        <v>1124</v>
      </c>
    </row>
    <row r="250" spans="1:9" ht="12.6" customHeight="1" x14ac:dyDescent="0.25">
      <c r="A250" s="71">
        <v>224</v>
      </c>
      <c r="B250" s="72" t="s">
        <v>1736</v>
      </c>
      <c r="C250" s="75" t="s">
        <v>1125</v>
      </c>
      <c r="D250" s="74">
        <v>6.17</v>
      </c>
      <c r="E250" s="78" t="s">
        <v>1967</v>
      </c>
      <c r="F250" s="75" t="s">
        <v>3</v>
      </c>
      <c r="G250" s="76">
        <v>3990</v>
      </c>
      <c r="H250" s="77">
        <v>150</v>
      </c>
      <c r="I250" s="75" t="s">
        <v>1125</v>
      </c>
    </row>
    <row r="251" spans="1:9" ht="12.6" customHeight="1" x14ac:dyDescent="0.25">
      <c r="A251" s="71">
        <v>225</v>
      </c>
      <c r="B251" s="72" t="s">
        <v>1736</v>
      </c>
      <c r="C251" s="75" t="s">
        <v>1124</v>
      </c>
      <c r="D251" s="74">
        <v>6.18</v>
      </c>
      <c r="E251" s="72" t="s">
        <v>143</v>
      </c>
      <c r="F251" s="75" t="s">
        <v>3</v>
      </c>
      <c r="G251" s="76">
        <v>584</v>
      </c>
      <c r="H251" s="77">
        <v>132</v>
      </c>
      <c r="I251" s="75" t="s">
        <v>1124</v>
      </c>
    </row>
    <row r="252" spans="1:9" ht="12.6" customHeight="1" x14ac:dyDescent="0.25">
      <c r="A252" s="71">
        <v>226</v>
      </c>
      <c r="B252" s="72" t="s">
        <v>1736</v>
      </c>
      <c r="C252" s="75" t="s">
        <v>1123</v>
      </c>
      <c r="D252" s="74">
        <v>6.19</v>
      </c>
      <c r="E252" s="78" t="s">
        <v>1968</v>
      </c>
      <c r="F252" s="75" t="s">
        <v>3</v>
      </c>
      <c r="G252" s="76">
        <v>928</v>
      </c>
      <c r="H252" s="77">
        <v>118</v>
      </c>
      <c r="I252" s="75" t="s">
        <v>1123</v>
      </c>
    </row>
    <row r="253" spans="1:9" ht="12.6" customHeight="1" x14ac:dyDescent="0.25">
      <c r="A253" s="71">
        <v>227</v>
      </c>
      <c r="B253" s="72" t="s">
        <v>1736</v>
      </c>
      <c r="C253" s="75" t="s">
        <v>1123</v>
      </c>
      <c r="D253" s="74">
        <v>6.2</v>
      </c>
      <c r="E253" s="78" t="s">
        <v>1969</v>
      </c>
      <c r="F253" s="75" t="s">
        <v>3</v>
      </c>
      <c r="G253" s="76">
        <v>1915</v>
      </c>
      <c r="H253" s="77">
        <v>237</v>
      </c>
      <c r="I253" s="75" t="s">
        <v>1123</v>
      </c>
    </row>
    <row r="254" spans="1:9" ht="12.6" customHeight="1" x14ac:dyDescent="0.25">
      <c r="A254" s="71">
        <v>228</v>
      </c>
      <c r="B254" s="72" t="s">
        <v>1736</v>
      </c>
      <c r="C254" s="75" t="s">
        <v>1124</v>
      </c>
      <c r="D254" s="74">
        <v>6.21</v>
      </c>
      <c r="E254" s="72" t="s">
        <v>144</v>
      </c>
      <c r="F254" s="75" t="s">
        <v>3</v>
      </c>
      <c r="G254" s="76">
        <v>722</v>
      </c>
      <c r="H254" s="77">
        <v>134</v>
      </c>
      <c r="I254" s="75" t="s">
        <v>1124</v>
      </c>
    </row>
    <row r="255" spans="1:9" ht="12.6" customHeight="1" x14ac:dyDescent="0.25">
      <c r="A255" s="71">
        <v>229</v>
      </c>
      <c r="B255" s="72" t="s">
        <v>1736</v>
      </c>
      <c r="C255" s="75" t="s">
        <v>1123</v>
      </c>
      <c r="D255" s="74">
        <v>6.22</v>
      </c>
      <c r="E255" s="78" t="s">
        <v>1970</v>
      </c>
      <c r="F255" s="75" t="s">
        <v>16</v>
      </c>
      <c r="G255" s="76">
        <v>1367</v>
      </c>
      <c r="H255" s="77">
        <v>214</v>
      </c>
      <c r="I255" s="75" t="s">
        <v>1123</v>
      </c>
    </row>
    <row r="256" spans="1:9" ht="12.6" customHeight="1" x14ac:dyDescent="0.25">
      <c r="A256" s="71">
        <v>230</v>
      </c>
      <c r="B256" s="72" t="s">
        <v>1736</v>
      </c>
      <c r="C256" s="75" t="s">
        <v>1123</v>
      </c>
      <c r="D256" s="74">
        <v>6.23</v>
      </c>
      <c r="E256" s="78" t="s">
        <v>1971</v>
      </c>
      <c r="F256" s="75" t="s">
        <v>16</v>
      </c>
      <c r="G256" s="76">
        <v>1287</v>
      </c>
      <c r="H256" s="77">
        <v>258</v>
      </c>
      <c r="I256" s="75" t="s">
        <v>1123</v>
      </c>
    </row>
    <row r="257" spans="1:9" ht="12.6" customHeight="1" x14ac:dyDescent="0.25">
      <c r="A257" s="81"/>
      <c r="B257" s="72" t="s">
        <v>1736</v>
      </c>
      <c r="C257" s="75" t="s">
        <v>1123</v>
      </c>
      <c r="D257" s="74">
        <v>6.24</v>
      </c>
      <c r="E257" s="78" t="s">
        <v>1972</v>
      </c>
      <c r="F257" s="79"/>
      <c r="G257" s="86"/>
      <c r="H257" s="87"/>
      <c r="I257" s="79"/>
    </row>
    <row r="258" spans="1:9" ht="12.6" customHeight="1" x14ac:dyDescent="0.25">
      <c r="A258" s="71">
        <v>231</v>
      </c>
      <c r="B258" s="72" t="s">
        <v>1736</v>
      </c>
      <c r="C258" s="82"/>
      <c r="D258" s="85" t="s">
        <v>112</v>
      </c>
      <c r="E258" s="72" t="s">
        <v>145</v>
      </c>
      <c r="F258" s="75" t="s">
        <v>16</v>
      </c>
      <c r="G258" s="76">
        <v>753</v>
      </c>
      <c r="H258" s="77">
        <v>163</v>
      </c>
      <c r="I258" s="75" t="s">
        <v>1123</v>
      </c>
    </row>
    <row r="259" spans="1:9" ht="12.6" customHeight="1" x14ac:dyDescent="0.25">
      <c r="A259" s="71">
        <v>232</v>
      </c>
      <c r="B259" s="72" t="s">
        <v>1736</v>
      </c>
      <c r="C259" s="75" t="s">
        <v>1123</v>
      </c>
      <c r="D259" s="85" t="s">
        <v>113</v>
      </c>
      <c r="E259" s="72" t="s">
        <v>146</v>
      </c>
      <c r="F259" s="75" t="s">
        <v>16</v>
      </c>
      <c r="G259" s="76">
        <v>511</v>
      </c>
      <c r="H259" s="77">
        <v>163</v>
      </c>
      <c r="I259" s="75" t="s">
        <v>1123</v>
      </c>
    </row>
    <row r="260" spans="1:9" ht="12.6" customHeight="1" x14ac:dyDescent="0.25">
      <c r="A260" s="71">
        <v>233</v>
      </c>
      <c r="B260" s="72" t="s">
        <v>1736</v>
      </c>
      <c r="C260" s="75" t="s">
        <v>1123</v>
      </c>
      <c r="D260" s="74">
        <v>6.25</v>
      </c>
      <c r="E260" s="78" t="s">
        <v>1973</v>
      </c>
      <c r="F260" s="75" t="s">
        <v>16</v>
      </c>
      <c r="G260" s="76">
        <v>369</v>
      </c>
      <c r="H260" s="77">
        <v>163</v>
      </c>
      <c r="I260" s="75" t="s">
        <v>1123</v>
      </c>
    </row>
    <row r="261" spans="1:9" ht="12.6" customHeight="1" x14ac:dyDescent="0.25">
      <c r="A261" s="81"/>
      <c r="B261" s="72" t="s">
        <v>1736</v>
      </c>
      <c r="C261" s="75" t="s">
        <v>1121</v>
      </c>
      <c r="D261" s="74">
        <v>6.26</v>
      </c>
      <c r="E261" s="78" t="s">
        <v>1974</v>
      </c>
      <c r="F261" s="79"/>
      <c r="G261" s="86"/>
      <c r="H261" s="87"/>
      <c r="I261" s="79"/>
    </row>
    <row r="262" spans="1:9" ht="12.6" customHeight="1" x14ac:dyDescent="0.25">
      <c r="A262" s="71">
        <v>234</v>
      </c>
      <c r="B262" s="72" t="s">
        <v>1736</v>
      </c>
      <c r="C262" s="75" t="s">
        <v>1121</v>
      </c>
      <c r="D262" s="85" t="s">
        <v>112</v>
      </c>
      <c r="E262" s="72" t="s">
        <v>147</v>
      </c>
      <c r="F262" s="75" t="s">
        <v>3</v>
      </c>
      <c r="G262" s="76">
        <v>12349</v>
      </c>
      <c r="H262" s="77">
        <v>3599</v>
      </c>
      <c r="I262" s="75" t="s">
        <v>1121</v>
      </c>
    </row>
    <row r="263" spans="1:9" ht="12.6" customHeight="1" x14ac:dyDescent="0.25">
      <c r="A263" s="71">
        <v>235</v>
      </c>
      <c r="B263" s="72" t="s">
        <v>1736</v>
      </c>
      <c r="C263" s="75" t="s">
        <v>1121</v>
      </c>
      <c r="D263" s="85" t="s">
        <v>113</v>
      </c>
      <c r="E263" s="72" t="s">
        <v>148</v>
      </c>
      <c r="F263" s="75" t="s">
        <v>3</v>
      </c>
      <c r="G263" s="76">
        <v>14537</v>
      </c>
      <c r="H263" s="77">
        <v>3795</v>
      </c>
      <c r="I263" s="75" t="s">
        <v>1121</v>
      </c>
    </row>
    <row r="264" spans="1:9" ht="12.6" customHeight="1" x14ac:dyDescent="0.25">
      <c r="A264" s="81"/>
      <c r="B264" s="72" t="s">
        <v>1736</v>
      </c>
      <c r="C264" s="75" t="s">
        <v>1123</v>
      </c>
      <c r="D264" s="74">
        <v>6.27</v>
      </c>
      <c r="E264" s="78" t="s">
        <v>1975</v>
      </c>
      <c r="F264" s="79"/>
      <c r="G264" s="86"/>
      <c r="H264" s="87"/>
      <c r="I264" s="79"/>
    </row>
    <row r="265" spans="1:9" ht="12.6" customHeight="1" x14ac:dyDescent="0.25">
      <c r="A265" s="71">
        <v>236</v>
      </c>
      <c r="B265" s="72" t="s">
        <v>1736</v>
      </c>
      <c r="C265" s="75" t="s">
        <v>1123</v>
      </c>
      <c r="D265" s="85" t="s">
        <v>112</v>
      </c>
      <c r="E265" s="72" t="s">
        <v>149</v>
      </c>
      <c r="F265" s="75" t="s">
        <v>3</v>
      </c>
      <c r="G265" s="76">
        <v>4080</v>
      </c>
      <c r="H265" s="77">
        <v>344</v>
      </c>
      <c r="I265" s="75" t="s">
        <v>1123</v>
      </c>
    </row>
    <row r="266" spans="1:9" ht="12.6" customHeight="1" x14ac:dyDescent="0.25">
      <c r="A266" s="71">
        <v>237</v>
      </c>
      <c r="B266" s="72" t="s">
        <v>1736</v>
      </c>
      <c r="C266" s="75" t="s">
        <v>1123</v>
      </c>
      <c r="D266" s="85" t="s">
        <v>113</v>
      </c>
      <c r="E266" s="72" t="s">
        <v>150</v>
      </c>
      <c r="F266" s="75" t="s">
        <v>3</v>
      </c>
      <c r="G266" s="76">
        <v>4740</v>
      </c>
      <c r="H266" s="77">
        <v>344</v>
      </c>
      <c r="I266" s="75" t="s">
        <v>1123</v>
      </c>
    </row>
    <row r="267" spans="1:9" ht="12.6" customHeight="1" x14ac:dyDescent="0.25">
      <c r="A267" s="71">
        <v>238</v>
      </c>
      <c r="B267" s="72" t="s">
        <v>1736</v>
      </c>
      <c r="C267" s="75" t="s">
        <v>1123</v>
      </c>
      <c r="D267" s="85" t="s">
        <v>114</v>
      </c>
      <c r="E267" s="72" t="s">
        <v>151</v>
      </c>
      <c r="F267" s="75" t="s">
        <v>3</v>
      </c>
      <c r="G267" s="76">
        <v>5824</v>
      </c>
      <c r="H267" s="77">
        <v>344</v>
      </c>
      <c r="I267" s="75" t="s">
        <v>1123</v>
      </c>
    </row>
    <row r="268" spans="1:9" ht="12.6" customHeight="1" x14ac:dyDescent="0.25">
      <c r="A268" s="71">
        <v>239</v>
      </c>
      <c r="B268" s="72" t="s">
        <v>1736</v>
      </c>
      <c r="C268" s="75" t="s">
        <v>1123</v>
      </c>
      <c r="D268" s="85" t="s">
        <v>124</v>
      </c>
      <c r="E268" s="72" t="s">
        <v>152</v>
      </c>
      <c r="F268" s="75" t="s">
        <v>3</v>
      </c>
      <c r="G268" s="76">
        <v>8458</v>
      </c>
      <c r="H268" s="77">
        <v>344</v>
      </c>
      <c r="I268" s="75" t="s">
        <v>1123</v>
      </c>
    </row>
    <row r="269" spans="1:9" ht="12.6" customHeight="1" x14ac:dyDescent="0.25">
      <c r="A269" s="71">
        <v>240</v>
      </c>
      <c r="B269" s="72" t="s">
        <v>1736</v>
      </c>
      <c r="C269" s="75" t="s">
        <v>1123</v>
      </c>
      <c r="D269" s="85" t="s">
        <v>126</v>
      </c>
      <c r="E269" s="72" t="s">
        <v>153</v>
      </c>
      <c r="F269" s="75" t="s">
        <v>3</v>
      </c>
      <c r="G269" s="76">
        <v>6561</v>
      </c>
      <c r="H269" s="77">
        <v>344</v>
      </c>
      <c r="I269" s="75" t="s">
        <v>1123</v>
      </c>
    </row>
    <row r="270" spans="1:9" ht="12.6" customHeight="1" x14ac:dyDescent="0.25">
      <c r="A270" s="71">
        <v>241</v>
      </c>
      <c r="B270" s="72" t="s">
        <v>1736</v>
      </c>
      <c r="C270" s="75" t="s">
        <v>1123</v>
      </c>
      <c r="D270" s="85" t="s">
        <v>128</v>
      </c>
      <c r="E270" s="72" t="s">
        <v>154</v>
      </c>
      <c r="F270" s="75" t="s">
        <v>3</v>
      </c>
      <c r="G270" s="76">
        <v>7515</v>
      </c>
      <c r="H270" s="77">
        <v>344</v>
      </c>
      <c r="I270" s="75" t="s">
        <v>1123</v>
      </c>
    </row>
    <row r="271" spans="1:9" ht="12.6" customHeight="1" x14ac:dyDescent="0.25">
      <c r="A271" s="71">
        <v>242</v>
      </c>
      <c r="B271" s="72" t="s">
        <v>1736</v>
      </c>
      <c r="C271" s="75" t="s">
        <v>1123</v>
      </c>
      <c r="D271" s="85" t="s">
        <v>130</v>
      </c>
      <c r="E271" s="72" t="s">
        <v>155</v>
      </c>
      <c r="F271" s="75" t="s">
        <v>3</v>
      </c>
      <c r="G271" s="76">
        <v>9861</v>
      </c>
      <c r="H271" s="77">
        <v>344</v>
      </c>
      <c r="I271" s="75" t="s">
        <v>1123</v>
      </c>
    </row>
    <row r="272" spans="1:9" ht="12.6" customHeight="1" x14ac:dyDescent="0.25">
      <c r="A272" s="71">
        <v>243</v>
      </c>
      <c r="B272" s="72" t="s">
        <v>1736</v>
      </c>
      <c r="C272" s="75" t="s">
        <v>1123</v>
      </c>
      <c r="D272" s="85" t="s">
        <v>156</v>
      </c>
      <c r="E272" s="72" t="s">
        <v>157</v>
      </c>
      <c r="F272" s="75" t="s">
        <v>3</v>
      </c>
      <c r="G272" s="76">
        <v>11546</v>
      </c>
      <c r="H272" s="77">
        <v>344</v>
      </c>
      <c r="I272" s="75" t="s">
        <v>1123</v>
      </c>
    </row>
    <row r="273" spans="1:9" ht="12.6" customHeight="1" x14ac:dyDescent="0.25">
      <c r="A273" s="81"/>
      <c r="B273" s="72" t="s">
        <v>1736</v>
      </c>
      <c r="C273" s="75" t="s">
        <v>1123</v>
      </c>
      <c r="D273" s="74">
        <v>6.28</v>
      </c>
      <c r="E273" s="78" t="s">
        <v>1976</v>
      </c>
      <c r="F273" s="79"/>
      <c r="G273" s="86"/>
      <c r="H273" s="87"/>
      <c r="I273" s="79"/>
    </row>
    <row r="274" spans="1:9" ht="12.6" customHeight="1" x14ac:dyDescent="0.25">
      <c r="A274" s="71">
        <v>244</v>
      </c>
      <c r="B274" s="72" t="s">
        <v>1736</v>
      </c>
      <c r="C274" s="75" t="s">
        <v>1123</v>
      </c>
      <c r="D274" s="85" t="s">
        <v>112</v>
      </c>
      <c r="E274" s="72" t="s">
        <v>149</v>
      </c>
      <c r="F274" s="75" t="s">
        <v>3</v>
      </c>
      <c r="G274" s="76">
        <v>4975</v>
      </c>
      <c r="H274" s="77">
        <v>344</v>
      </c>
      <c r="I274" s="75" t="s">
        <v>1123</v>
      </c>
    </row>
    <row r="275" spans="1:9" ht="12.6" customHeight="1" x14ac:dyDescent="0.25">
      <c r="A275" s="71">
        <v>245</v>
      </c>
      <c r="B275" s="72" t="s">
        <v>1736</v>
      </c>
      <c r="C275" s="75" t="s">
        <v>1123</v>
      </c>
      <c r="D275" s="85" t="s">
        <v>113</v>
      </c>
      <c r="E275" s="72" t="s">
        <v>158</v>
      </c>
      <c r="F275" s="75" t="s">
        <v>3</v>
      </c>
      <c r="G275" s="76">
        <v>5361</v>
      </c>
      <c r="H275" s="77">
        <v>344</v>
      </c>
      <c r="I275" s="75" t="s">
        <v>1123</v>
      </c>
    </row>
    <row r="276" spans="1:9" ht="12.6" customHeight="1" x14ac:dyDescent="0.25">
      <c r="A276" s="71">
        <v>246</v>
      </c>
      <c r="B276" s="72" t="s">
        <v>1736</v>
      </c>
      <c r="C276" s="75" t="s">
        <v>1123</v>
      </c>
      <c r="D276" s="85" t="s">
        <v>114</v>
      </c>
      <c r="E276" s="72" t="s">
        <v>151</v>
      </c>
      <c r="F276" s="75" t="s">
        <v>3</v>
      </c>
      <c r="G276" s="76">
        <v>6669</v>
      </c>
      <c r="H276" s="77">
        <v>344</v>
      </c>
      <c r="I276" s="75" t="s">
        <v>1123</v>
      </c>
    </row>
    <row r="277" spans="1:9" ht="12.6" customHeight="1" x14ac:dyDescent="0.25">
      <c r="A277" s="71">
        <v>247</v>
      </c>
      <c r="B277" s="72" t="s">
        <v>1736</v>
      </c>
      <c r="C277" s="75" t="s">
        <v>1123</v>
      </c>
      <c r="D277" s="85" t="s">
        <v>124</v>
      </c>
      <c r="E277" s="72" t="s">
        <v>159</v>
      </c>
      <c r="F277" s="75" t="s">
        <v>3</v>
      </c>
      <c r="G277" s="76">
        <v>7325</v>
      </c>
      <c r="H277" s="77">
        <v>344</v>
      </c>
      <c r="I277" s="75" t="s">
        <v>1123</v>
      </c>
    </row>
    <row r="278" spans="1:9" ht="12.6" customHeight="1" x14ac:dyDescent="0.25">
      <c r="A278" s="71">
        <v>248</v>
      </c>
      <c r="B278" s="72" t="s">
        <v>1736</v>
      </c>
      <c r="C278" s="75" t="s">
        <v>1123</v>
      </c>
      <c r="D278" s="85" t="s">
        <v>126</v>
      </c>
      <c r="E278" s="72" t="s">
        <v>153</v>
      </c>
      <c r="F278" s="75" t="s">
        <v>3</v>
      </c>
      <c r="G278" s="76">
        <v>8666</v>
      </c>
      <c r="H278" s="77">
        <v>344</v>
      </c>
      <c r="I278" s="75" t="s">
        <v>1123</v>
      </c>
    </row>
    <row r="279" spans="1:9" ht="12.6" customHeight="1" x14ac:dyDescent="0.25">
      <c r="A279" s="71">
        <v>249</v>
      </c>
      <c r="B279" s="72" t="s">
        <v>1736</v>
      </c>
      <c r="C279" s="75" t="s">
        <v>1123</v>
      </c>
      <c r="D279" s="85" t="s">
        <v>128</v>
      </c>
      <c r="E279" s="72" t="s">
        <v>160</v>
      </c>
      <c r="F279" s="75" t="s">
        <v>3</v>
      </c>
      <c r="G279" s="76">
        <v>9620</v>
      </c>
      <c r="H279" s="77">
        <v>344</v>
      </c>
      <c r="I279" s="75" t="s">
        <v>1123</v>
      </c>
    </row>
    <row r="280" spans="1:9" ht="12.6" customHeight="1" x14ac:dyDescent="0.25">
      <c r="A280" s="71">
        <v>250</v>
      </c>
      <c r="B280" s="72" t="s">
        <v>1736</v>
      </c>
      <c r="C280" s="75" t="s">
        <v>1123</v>
      </c>
      <c r="D280" s="85" t="s">
        <v>130</v>
      </c>
      <c r="E280" s="72" t="s">
        <v>155</v>
      </c>
      <c r="F280" s="75" t="s">
        <v>3</v>
      </c>
      <c r="G280" s="76">
        <v>13918</v>
      </c>
      <c r="H280" s="77">
        <v>344</v>
      </c>
      <c r="I280" s="75" t="s">
        <v>1123</v>
      </c>
    </row>
    <row r="281" spans="1:9" ht="12.6" customHeight="1" x14ac:dyDescent="0.25">
      <c r="A281" s="71">
        <v>251</v>
      </c>
      <c r="B281" s="72" t="s">
        <v>1736</v>
      </c>
      <c r="C281" s="75" t="s">
        <v>1123</v>
      </c>
      <c r="D281" s="85" t="s">
        <v>156</v>
      </c>
      <c r="E281" s="72" t="s">
        <v>161</v>
      </c>
      <c r="F281" s="75" t="s">
        <v>3</v>
      </c>
      <c r="G281" s="76">
        <v>15603</v>
      </c>
      <c r="H281" s="77">
        <v>344</v>
      </c>
      <c r="I281" s="75" t="s">
        <v>1123</v>
      </c>
    </row>
    <row r="282" spans="1:9" ht="12.6" customHeight="1" x14ac:dyDescent="0.25">
      <c r="A282" s="81"/>
      <c r="B282" s="72" t="s">
        <v>1736</v>
      </c>
      <c r="C282" s="75" t="s">
        <v>1123</v>
      </c>
      <c r="D282" s="74">
        <v>6.29</v>
      </c>
      <c r="E282" s="78" t="s">
        <v>1977</v>
      </c>
      <c r="F282" s="79"/>
      <c r="G282" s="86"/>
      <c r="H282" s="87"/>
      <c r="I282" s="79"/>
    </row>
    <row r="283" spans="1:9" ht="12.6" customHeight="1" x14ac:dyDescent="0.25">
      <c r="A283" s="71">
        <v>252</v>
      </c>
      <c r="B283" s="72" t="s">
        <v>1736</v>
      </c>
      <c r="C283" s="75" t="s">
        <v>1123</v>
      </c>
      <c r="D283" s="85" t="s">
        <v>112</v>
      </c>
      <c r="E283" s="72" t="s">
        <v>162</v>
      </c>
      <c r="F283" s="75" t="s">
        <v>3</v>
      </c>
      <c r="G283" s="76">
        <v>3469</v>
      </c>
      <c r="H283" s="77">
        <v>344</v>
      </c>
      <c r="I283" s="75" t="s">
        <v>1123</v>
      </c>
    </row>
    <row r="284" spans="1:9" ht="12.6" customHeight="1" x14ac:dyDescent="0.25">
      <c r="A284" s="71">
        <v>253</v>
      </c>
      <c r="B284" s="72" t="s">
        <v>1736</v>
      </c>
      <c r="C284" s="75" t="s">
        <v>1123</v>
      </c>
      <c r="D284" s="85" t="s">
        <v>113</v>
      </c>
      <c r="E284" s="72" t="s">
        <v>163</v>
      </c>
      <c r="F284" s="75" t="s">
        <v>3</v>
      </c>
      <c r="G284" s="76">
        <v>3685</v>
      </c>
      <c r="H284" s="77">
        <v>344</v>
      </c>
      <c r="I284" s="75" t="s">
        <v>1123</v>
      </c>
    </row>
    <row r="285" spans="1:9" ht="12.6" customHeight="1" x14ac:dyDescent="0.25">
      <c r="A285" s="71">
        <v>254</v>
      </c>
      <c r="B285" s="72" t="s">
        <v>1736</v>
      </c>
      <c r="C285" s="75" t="s">
        <v>1123</v>
      </c>
      <c r="D285" s="85" t="s">
        <v>114</v>
      </c>
      <c r="E285" s="72" t="s">
        <v>164</v>
      </c>
      <c r="F285" s="75" t="s">
        <v>3</v>
      </c>
      <c r="G285" s="76">
        <v>3918</v>
      </c>
      <c r="H285" s="77">
        <v>344</v>
      </c>
      <c r="I285" s="75" t="s">
        <v>1123</v>
      </c>
    </row>
    <row r="286" spans="1:9" ht="12.6" customHeight="1" x14ac:dyDescent="0.25">
      <c r="A286" s="71">
        <v>255</v>
      </c>
      <c r="B286" s="72" t="s">
        <v>1736</v>
      </c>
      <c r="C286" s="75" t="s">
        <v>1123</v>
      </c>
      <c r="D286" s="85" t="s">
        <v>124</v>
      </c>
      <c r="E286" s="72" t="s">
        <v>165</v>
      </c>
      <c r="F286" s="75" t="s">
        <v>3</v>
      </c>
      <c r="G286" s="76">
        <v>4234</v>
      </c>
      <c r="H286" s="77">
        <v>344</v>
      </c>
      <c r="I286" s="75" t="s">
        <v>1123</v>
      </c>
    </row>
    <row r="287" spans="1:9" ht="12.6" customHeight="1" x14ac:dyDescent="0.25">
      <c r="A287" s="71">
        <v>256</v>
      </c>
      <c r="B287" s="72" t="s">
        <v>1736</v>
      </c>
      <c r="C287" s="75" t="s">
        <v>1123</v>
      </c>
      <c r="D287" s="85" t="s">
        <v>126</v>
      </c>
      <c r="E287" s="72" t="s">
        <v>166</v>
      </c>
      <c r="F287" s="75" t="s">
        <v>3</v>
      </c>
      <c r="G287" s="76">
        <v>4781</v>
      </c>
      <c r="H287" s="77">
        <v>344</v>
      </c>
      <c r="I287" s="75" t="s">
        <v>1123</v>
      </c>
    </row>
    <row r="288" spans="1:9" ht="12.6" customHeight="1" x14ac:dyDescent="0.25">
      <c r="A288" s="71">
        <v>257</v>
      </c>
      <c r="B288" s="72" t="s">
        <v>1736</v>
      </c>
      <c r="C288" s="75" t="s">
        <v>1123</v>
      </c>
      <c r="D288" s="85" t="s">
        <v>128</v>
      </c>
      <c r="E288" s="72" t="s">
        <v>167</v>
      </c>
      <c r="F288" s="75" t="s">
        <v>3</v>
      </c>
      <c r="G288" s="76">
        <v>5304</v>
      </c>
      <c r="H288" s="77">
        <v>344</v>
      </c>
      <c r="I288" s="75" t="s">
        <v>1123</v>
      </c>
    </row>
    <row r="289" spans="1:9" ht="12.6" customHeight="1" x14ac:dyDescent="0.25">
      <c r="A289" s="71">
        <v>258</v>
      </c>
      <c r="B289" s="72" t="s">
        <v>1736</v>
      </c>
      <c r="C289" s="75" t="s">
        <v>1123</v>
      </c>
      <c r="D289" s="85" t="s">
        <v>130</v>
      </c>
      <c r="E289" s="72" t="s">
        <v>168</v>
      </c>
      <c r="F289" s="75" t="s">
        <v>3</v>
      </c>
      <c r="G289" s="76">
        <v>6538</v>
      </c>
      <c r="H289" s="77">
        <v>344</v>
      </c>
      <c r="I289" s="75" t="s">
        <v>1123</v>
      </c>
    </row>
    <row r="290" spans="1:9" ht="12.6" customHeight="1" x14ac:dyDescent="0.25">
      <c r="A290" s="71">
        <v>259</v>
      </c>
      <c r="B290" s="72" t="s">
        <v>1736</v>
      </c>
      <c r="C290" s="75" t="s">
        <v>1123</v>
      </c>
      <c r="D290" s="85" t="s">
        <v>156</v>
      </c>
      <c r="E290" s="72" t="s">
        <v>169</v>
      </c>
      <c r="F290" s="75" t="s">
        <v>3</v>
      </c>
      <c r="G290" s="76">
        <v>7468</v>
      </c>
      <c r="H290" s="77">
        <v>344</v>
      </c>
      <c r="I290" s="75" t="s">
        <v>1123</v>
      </c>
    </row>
    <row r="291" spans="1:9" ht="12.6" customHeight="1" x14ac:dyDescent="0.25">
      <c r="A291" s="81"/>
      <c r="B291" s="72" t="s">
        <v>1736</v>
      </c>
      <c r="C291" s="75" t="s">
        <v>1123</v>
      </c>
      <c r="D291" s="74">
        <v>6.3</v>
      </c>
      <c r="E291" s="78" t="s">
        <v>1978</v>
      </c>
      <c r="F291" s="79"/>
      <c r="G291" s="86"/>
      <c r="H291" s="87"/>
      <c r="I291" s="79"/>
    </row>
    <row r="292" spans="1:9" ht="12.6" customHeight="1" x14ac:dyDescent="0.25">
      <c r="A292" s="71">
        <v>260</v>
      </c>
      <c r="B292" s="72" t="s">
        <v>1736</v>
      </c>
      <c r="C292" s="75" t="s">
        <v>1123</v>
      </c>
      <c r="D292" s="85" t="s">
        <v>112</v>
      </c>
      <c r="E292" s="72" t="s">
        <v>162</v>
      </c>
      <c r="F292" s="75" t="s">
        <v>3</v>
      </c>
      <c r="G292" s="76">
        <v>3936</v>
      </c>
      <c r="H292" s="77">
        <v>344</v>
      </c>
      <c r="I292" s="75" t="s">
        <v>1123</v>
      </c>
    </row>
    <row r="293" spans="1:9" ht="12.6" customHeight="1" x14ac:dyDescent="0.25">
      <c r="A293" s="71">
        <v>261</v>
      </c>
      <c r="B293" s="72" t="s">
        <v>1736</v>
      </c>
      <c r="C293" s="75" t="s">
        <v>1123</v>
      </c>
      <c r="D293" s="85" t="s">
        <v>113</v>
      </c>
      <c r="E293" s="72" t="s">
        <v>170</v>
      </c>
      <c r="F293" s="75" t="s">
        <v>3</v>
      </c>
      <c r="G293" s="76">
        <v>4151</v>
      </c>
      <c r="H293" s="77">
        <v>344</v>
      </c>
      <c r="I293" s="75" t="s">
        <v>1123</v>
      </c>
    </row>
    <row r="294" spans="1:9" ht="12.6" customHeight="1" x14ac:dyDescent="0.25">
      <c r="A294" s="71">
        <v>262</v>
      </c>
      <c r="B294" s="72" t="s">
        <v>1736</v>
      </c>
      <c r="C294" s="75" t="s">
        <v>1123</v>
      </c>
      <c r="D294" s="85" t="s">
        <v>114</v>
      </c>
      <c r="E294" s="72" t="s">
        <v>164</v>
      </c>
      <c r="F294" s="75" t="s">
        <v>3</v>
      </c>
      <c r="G294" s="76">
        <v>4559</v>
      </c>
      <c r="H294" s="77">
        <v>344</v>
      </c>
      <c r="I294" s="75" t="s">
        <v>1123</v>
      </c>
    </row>
    <row r="295" spans="1:9" ht="12.6" customHeight="1" x14ac:dyDescent="0.25">
      <c r="A295" s="71">
        <v>263</v>
      </c>
      <c r="B295" s="72" t="s">
        <v>1736</v>
      </c>
      <c r="C295" s="75" t="s">
        <v>1123</v>
      </c>
      <c r="D295" s="85" t="s">
        <v>124</v>
      </c>
      <c r="E295" s="72" t="s">
        <v>171</v>
      </c>
      <c r="F295" s="75" t="s">
        <v>3</v>
      </c>
      <c r="G295" s="76">
        <v>4875</v>
      </c>
      <c r="H295" s="77">
        <v>344</v>
      </c>
      <c r="I295" s="75" t="s">
        <v>1123</v>
      </c>
    </row>
    <row r="296" spans="1:9" ht="12.6" customHeight="1" x14ac:dyDescent="0.25">
      <c r="A296" s="71">
        <v>264</v>
      </c>
      <c r="B296" s="72" t="s">
        <v>1736</v>
      </c>
      <c r="C296" s="75" t="s">
        <v>1123</v>
      </c>
      <c r="D296" s="85" t="s">
        <v>126</v>
      </c>
      <c r="E296" s="72" t="s">
        <v>172</v>
      </c>
      <c r="F296" s="75" t="s">
        <v>3</v>
      </c>
      <c r="G296" s="76">
        <v>5873</v>
      </c>
      <c r="H296" s="77">
        <v>344</v>
      </c>
      <c r="I296" s="75" t="s">
        <v>1123</v>
      </c>
    </row>
    <row r="297" spans="1:9" ht="12.6" customHeight="1" x14ac:dyDescent="0.25">
      <c r="A297" s="71">
        <v>265</v>
      </c>
      <c r="B297" s="72" t="s">
        <v>1736</v>
      </c>
      <c r="C297" s="75" t="s">
        <v>1123</v>
      </c>
      <c r="D297" s="85" t="s">
        <v>128</v>
      </c>
      <c r="E297" s="72" t="s">
        <v>173</v>
      </c>
      <c r="F297" s="75" t="s">
        <v>3</v>
      </c>
      <c r="G297" s="76">
        <v>6396</v>
      </c>
      <c r="H297" s="77">
        <v>344</v>
      </c>
      <c r="I297" s="75" t="s">
        <v>1123</v>
      </c>
    </row>
    <row r="298" spans="1:9" ht="12.6" customHeight="1" x14ac:dyDescent="0.25">
      <c r="A298" s="71">
        <v>266</v>
      </c>
      <c r="B298" s="72" t="s">
        <v>1736</v>
      </c>
      <c r="C298" s="75" t="s">
        <v>1123</v>
      </c>
      <c r="D298" s="85" t="s">
        <v>130</v>
      </c>
      <c r="E298" s="72" t="s">
        <v>168</v>
      </c>
      <c r="F298" s="75" t="s">
        <v>3</v>
      </c>
      <c r="G298" s="76">
        <v>8584</v>
      </c>
      <c r="H298" s="77">
        <v>344</v>
      </c>
      <c r="I298" s="75" t="s">
        <v>1123</v>
      </c>
    </row>
    <row r="299" spans="1:9" ht="12.6" customHeight="1" x14ac:dyDescent="0.25">
      <c r="A299" s="71">
        <v>267</v>
      </c>
      <c r="B299" s="72" t="s">
        <v>1736</v>
      </c>
      <c r="C299" s="75" t="s">
        <v>1123</v>
      </c>
      <c r="D299" s="85" t="s">
        <v>156</v>
      </c>
      <c r="E299" s="72" t="s">
        <v>174</v>
      </c>
      <c r="F299" s="75" t="s">
        <v>3</v>
      </c>
      <c r="G299" s="76">
        <v>9514</v>
      </c>
      <c r="H299" s="77">
        <v>344</v>
      </c>
      <c r="I299" s="75" t="s">
        <v>1123</v>
      </c>
    </row>
    <row r="300" spans="1:9" ht="12.6" customHeight="1" x14ac:dyDescent="0.25">
      <c r="A300" s="81"/>
      <c r="B300" s="72" t="s">
        <v>1736</v>
      </c>
      <c r="C300" s="75" t="s">
        <v>1123</v>
      </c>
      <c r="D300" s="74">
        <v>6.31</v>
      </c>
      <c r="E300" s="78" t="s">
        <v>1979</v>
      </c>
      <c r="F300" s="79"/>
      <c r="G300" s="86"/>
      <c r="H300" s="87"/>
      <c r="I300" s="79"/>
    </row>
    <row r="301" spans="1:9" ht="12.6" customHeight="1" x14ac:dyDescent="0.25">
      <c r="A301" s="71">
        <v>268</v>
      </c>
      <c r="B301" s="72" t="s">
        <v>1736</v>
      </c>
      <c r="C301" s="75" t="s">
        <v>1123</v>
      </c>
      <c r="D301" s="85" t="s">
        <v>112</v>
      </c>
      <c r="E301" s="72" t="s">
        <v>164</v>
      </c>
      <c r="F301" s="75" t="s">
        <v>3</v>
      </c>
      <c r="G301" s="76">
        <v>6038</v>
      </c>
      <c r="H301" s="77">
        <v>344</v>
      </c>
      <c r="I301" s="75" t="s">
        <v>1123</v>
      </c>
    </row>
    <row r="302" spans="1:9" ht="12.6" customHeight="1" x14ac:dyDescent="0.25">
      <c r="A302" s="71">
        <v>269</v>
      </c>
      <c r="B302" s="72" t="s">
        <v>1736</v>
      </c>
      <c r="C302" s="75" t="s">
        <v>1123</v>
      </c>
      <c r="D302" s="85" t="s">
        <v>113</v>
      </c>
      <c r="E302" s="72" t="s">
        <v>165</v>
      </c>
      <c r="F302" s="75" t="s">
        <v>3</v>
      </c>
      <c r="G302" s="76">
        <v>6877</v>
      </c>
      <c r="H302" s="77">
        <v>344</v>
      </c>
      <c r="I302" s="75" t="s">
        <v>1123</v>
      </c>
    </row>
    <row r="303" spans="1:9" ht="12.6" customHeight="1" x14ac:dyDescent="0.25">
      <c r="A303" s="71">
        <v>270</v>
      </c>
      <c r="B303" s="72" t="s">
        <v>1736</v>
      </c>
      <c r="C303" s="75" t="s">
        <v>1123</v>
      </c>
      <c r="D303" s="85" t="s">
        <v>114</v>
      </c>
      <c r="E303" s="72" t="s">
        <v>166</v>
      </c>
      <c r="F303" s="75" t="s">
        <v>3</v>
      </c>
      <c r="G303" s="76">
        <v>7655</v>
      </c>
      <c r="H303" s="77">
        <v>344</v>
      </c>
      <c r="I303" s="75" t="s">
        <v>1123</v>
      </c>
    </row>
    <row r="304" spans="1:9" ht="12.6" customHeight="1" x14ac:dyDescent="0.25">
      <c r="A304" s="71">
        <v>271</v>
      </c>
      <c r="B304" s="72" t="s">
        <v>1736</v>
      </c>
      <c r="C304" s="75" t="s">
        <v>1123</v>
      </c>
      <c r="D304" s="85" t="s">
        <v>124</v>
      </c>
      <c r="E304" s="72" t="s">
        <v>167</v>
      </c>
      <c r="F304" s="75" t="s">
        <v>3</v>
      </c>
      <c r="G304" s="76">
        <v>8862</v>
      </c>
      <c r="H304" s="77">
        <v>344</v>
      </c>
      <c r="I304" s="75" t="s">
        <v>1123</v>
      </c>
    </row>
    <row r="305" spans="1:9" ht="12.6" customHeight="1" x14ac:dyDescent="0.25">
      <c r="A305" s="81"/>
      <c r="B305" s="72" t="s">
        <v>1736</v>
      </c>
      <c r="C305" s="75" t="s">
        <v>1123</v>
      </c>
      <c r="D305" s="74">
        <v>6.32</v>
      </c>
      <c r="E305" s="78" t="s">
        <v>1980</v>
      </c>
      <c r="F305" s="79"/>
      <c r="G305" s="86"/>
      <c r="H305" s="87"/>
      <c r="I305" s="79"/>
    </row>
    <row r="306" spans="1:9" ht="12.6" customHeight="1" x14ac:dyDescent="0.25">
      <c r="A306" s="71">
        <v>272</v>
      </c>
      <c r="B306" s="72" t="s">
        <v>1736</v>
      </c>
      <c r="C306" s="75" t="s">
        <v>1123</v>
      </c>
      <c r="D306" s="85" t="s">
        <v>112</v>
      </c>
      <c r="E306" s="72" t="s">
        <v>164</v>
      </c>
      <c r="F306" s="75" t="s">
        <v>3</v>
      </c>
      <c r="G306" s="76">
        <v>7863</v>
      </c>
      <c r="H306" s="77">
        <v>344</v>
      </c>
      <c r="I306" s="75" t="s">
        <v>1123</v>
      </c>
    </row>
    <row r="307" spans="1:9" ht="12.6" customHeight="1" x14ac:dyDescent="0.25">
      <c r="A307" s="71">
        <v>273</v>
      </c>
      <c r="B307" s="72" t="s">
        <v>1736</v>
      </c>
      <c r="C307" s="75" t="s">
        <v>1123</v>
      </c>
      <c r="D307" s="85" t="s">
        <v>113</v>
      </c>
      <c r="E307" s="72" t="s">
        <v>171</v>
      </c>
      <c r="F307" s="75" t="s">
        <v>3</v>
      </c>
      <c r="G307" s="76">
        <v>8702</v>
      </c>
      <c r="H307" s="77">
        <v>344</v>
      </c>
      <c r="I307" s="75" t="s">
        <v>1123</v>
      </c>
    </row>
    <row r="308" spans="1:9" ht="12.6" customHeight="1" x14ac:dyDescent="0.25">
      <c r="A308" s="71">
        <v>274</v>
      </c>
      <c r="B308" s="72" t="s">
        <v>1736</v>
      </c>
      <c r="C308" s="75" t="s">
        <v>1123</v>
      </c>
      <c r="D308" s="85" t="s">
        <v>114</v>
      </c>
      <c r="E308" s="72" t="s">
        <v>172</v>
      </c>
      <c r="F308" s="75" t="s">
        <v>3</v>
      </c>
      <c r="G308" s="76">
        <v>10403</v>
      </c>
      <c r="H308" s="77">
        <v>344</v>
      </c>
      <c r="I308" s="75" t="s">
        <v>1123</v>
      </c>
    </row>
    <row r="309" spans="1:9" ht="12.6" customHeight="1" x14ac:dyDescent="0.25">
      <c r="A309" s="71">
        <v>275</v>
      </c>
      <c r="B309" s="72" t="s">
        <v>1736</v>
      </c>
      <c r="C309" s="75" t="s">
        <v>1123</v>
      </c>
      <c r="D309" s="85" t="s">
        <v>124</v>
      </c>
      <c r="E309" s="72" t="s">
        <v>173</v>
      </c>
      <c r="F309" s="75" t="s">
        <v>3</v>
      </c>
      <c r="G309" s="76">
        <v>11611</v>
      </c>
      <c r="H309" s="77">
        <v>344</v>
      </c>
      <c r="I309" s="75" t="s">
        <v>1123</v>
      </c>
    </row>
    <row r="310" spans="1:9" ht="12.6" customHeight="1" x14ac:dyDescent="0.25">
      <c r="A310" s="81"/>
      <c r="B310" s="72" t="s">
        <v>1736</v>
      </c>
      <c r="C310" s="79"/>
      <c r="D310" s="74">
        <v>6.33</v>
      </c>
      <c r="E310" s="78" t="s">
        <v>1981</v>
      </c>
      <c r="F310" s="79"/>
      <c r="G310" s="86"/>
      <c r="H310" s="87"/>
      <c r="I310" s="79"/>
    </row>
    <row r="311" spans="1:9" ht="12.6" customHeight="1" x14ac:dyDescent="0.25">
      <c r="A311" s="71">
        <v>276</v>
      </c>
      <c r="B311" s="72" t="s">
        <v>1736</v>
      </c>
      <c r="C311" s="75" t="s">
        <v>1123</v>
      </c>
      <c r="D311" s="85" t="s">
        <v>112</v>
      </c>
      <c r="E311" s="72" t="s">
        <v>175</v>
      </c>
      <c r="F311" s="75" t="s">
        <v>135</v>
      </c>
      <c r="G311" s="76">
        <v>8989</v>
      </c>
      <c r="H311" s="77">
        <v>315</v>
      </c>
      <c r="I311" s="75" t="s">
        <v>1123</v>
      </c>
    </row>
    <row r="312" spans="1:9" ht="12.6" customHeight="1" x14ac:dyDescent="0.25">
      <c r="A312" s="71">
        <v>277</v>
      </c>
      <c r="B312" s="72" t="s">
        <v>1736</v>
      </c>
      <c r="C312" s="75" t="s">
        <v>1123</v>
      </c>
      <c r="D312" s="85" t="s">
        <v>113</v>
      </c>
      <c r="E312" s="72" t="s">
        <v>176</v>
      </c>
      <c r="F312" s="75" t="s">
        <v>135</v>
      </c>
      <c r="G312" s="76">
        <v>10480</v>
      </c>
      <c r="H312" s="77">
        <v>315</v>
      </c>
      <c r="I312" s="75" t="s">
        <v>1123</v>
      </c>
    </row>
    <row r="313" spans="1:9" ht="12.6" customHeight="1" x14ac:dyDescent="0.25">
      <c r="A313" s="71">
        <v>278</v>
      </c>
      <c r="B313" s="72" t="s">
        <v>1736</v>
      </c>
      <c r="C313" s="75" t="s">
        <v>1123</v>
      </c>
      <c r="D313" s="85" t="s">
        <v>114</v>
      </c>
      <c r="E313" s="72" t="s">
        <v>177</v>
      </c>
      <c r="F313" s="75" t="s">
        <v>135</v>
      </c>
      <c r="G313" s="76">
        <v>12500</v>
      </c>
      <c r="H313" s="77">
        <v>315</v>
      </c>
      <c r="I313" s="75" t="s">
        <v>1123</v>
      </c>
    </row>
    <row r="314" spans="1:9" ht="12.6" customHeight="1" x14ac:dyDescent="0.25">
      <c r="A314" s="71">
        <v>279</v>
      </c>
      <c r="B314" s="72" t="s">
        <v>1736</v>
      </c>
      <c r="C314" s="75" t="s">
        <v>1123</v>
      </c>
      <c r="D314" s="85" t="s">
        <v>124</v>
      </c>
      <c r="E314" s="72" t="s">
        <v>178</v>
      </c>
      <c r="F314" s="75" t="s">
        <v>135</v>
      </c>
      <c r="G314" s="76">
        <v>13990</v>
      </c>
      <c r="H314" s="77">
        <v>315</v>
      </c>
      <c r="I314" s="75" t="s">
        <v>1123</v>
      </c>
    </row>
    <row r="315" spans="1:9" ht="12.6" customHeight="1" x14ac:dyDescent="0.25">
      <c r="A315" s="81"/>
      <c r="B315" s="72" t="s">
        <v>1736</v>
      </c>
      <c r="C315" s="79"/>
      <c r="D315" s="74">
        <v>6.34</v>
      </c>
      <c r="E315" s="78" t="s">
        <v>1982</v>
      </c>
      <c r="F315" s="79"/>
      <c r="G315" s="86"/>
      <c r="H315" s="87"/>
      <c r="I315" s="79"/>
    </row>
    <row r="316" spans="1:9" ht="12.6" customHeight="1" x14ac:dyDescent="0.25">
      <c r="A316" s="71">
        <v>280</v>
      </c>
      <c r="B316" s="72" t="s">
        <v>1736</v>
      </c>
      <c r="C316" s="75" t="s">
        <v>1123</v>
      </c>
      <c r="D316" s="85" t="s">
        <v>112</v>
      </c>
      <c r="E316" s="72" t="s">
        <v>175</v>
      </c>
      <c r="F316" s="75" t="s">
        <v>135</v>
      </c>
      <c r="G316" s="76">
        <v>11394</v>
      </c>
      <c r="H316" s="77">
        <v>375</v>
      </c>
      <c r="I316" s="75" t="s">
        <v>1123</v>
      </c>
    </row>
    <row r="317" spans="1:9" ht="12.6" customHeight="1" x14ac:dyDescent="0.25">
      <c r="A317" s="71">
        <v>281</v>
      </c>
      <c r="B317" s="72" t="s">
        <v>1736</v>
      </c>
      <c r="C317" s="75" t="s">
        <v>1123</v>
      </c>
      <c r="D317" s="85" t="s">
        <v>113</v>
      </c>
      <c r="E317" s="72" t="s">
        <v>179</v>
      </c>
      <c r="F317" s="75" t="s">
        <v>135</v>
      </c>
      <c r="G317" s="76">
        <v>12885</v>
      </c>
      <c r="H317" s="77">
        <v>375</v>
      </c>
      <c r="I317" s="75" t="s">
        <v>1123</v>
      </c>
    </row>
    <row r="318" spans="1:9" ht="12.6" customHeight="1" x14ac:dyDescent="0.25">
      <c r="A318" s="71">
        <v>282</v>
      </c>
      <c r="B318" s="72" t="s">
        <v>1736</v>
      </c>
      <c r="C318" s="75" t="s">
        <v>1123</v>
      </c>
      <c r="D318" s="85" t="s">
        <v>114</v>
      </c>
      <c r="E318" s="72" t="s">
        <v>180</v>
      </c>
      <c r="F318" s="75" t="s">
        <v>135</v>
      </c>
      <c r="G318" s="76">
        <v>14904</v>
      </c>
      <c r="H318" s="77">
        <v>375</v>
      </c>
      <c r="I318" s="75" t="s">
        <v>1123</v>
      </c>
    </row>
    <row r="319" spans="1:9" ht="12.6" customHeight="1" x14ac:dyDescent="0.25">
      <c r="A319" s="71">
        <v>283</v>
      </c>
      <c r="B319" s="72" t="s">
        <v>1736</v>
      </c>
      <c r="C319" s="75" t="s">
        <v>1123</v>
      </c>
      <c r="D319" s="85" t="s">
        <v>124</v>
      </c>
      <c r="E319" s="72" t="s">
        <v>181</v>
      </c>
      <c r="F319" s="75" t="s">
        <v>135</v>
      </c>
      <c r="G319" s="76">
        <v>16395</v>
      </c>
      <c r="H319" s="77">
        <v>375</v>
      </c>
      <c r="I319" s="75" t="s">
        <v>1123</v>
      </c>
    </row>
    <row r="320" spans="1:9" ht="12.6" customHeight="1" x14ac:dyDescent="0.25">
      <c r="A320" s="81"/>
      <c r="B320" s="72" t="s">
        <v>1736</v>
      </c>
      <c r="C320" s="75" t="s">
        <v>1123</v>
      </c>
      <c r="D320" s="74">
        <v>6.35</v>
      </c>
      <c r="E320" s="78" t="s">
        <v>1983</v>
      </c>
      <c r="F320" s="79"/>
      <c r="G320" s="86"/>
      <c r="H320" s="87"/>
      <c r="I320" s="79"/>
    </row>
    <row r="321" spans="1:9" ht="12.6" customHeight="1" x14ac:dyDescent="0.25">
      <c r="A321" s="71">
        <v>284</v>
      </c>
      <c r="B321" s="72" t="s">
        <v>1736</v>
      </c>
      <c r="C321" s="75" t="s">
        <v>1123</v>
      </c>
      <c r="D321" s="85" t="s">
        <v>112</v>
      </c>
      <c r="E321" s="72" t="s">
        <v>182</v>
      </c>
      <c r="F321" s="75" t="s">
        <v>135</v>
      </c>
      <c r="G321" s="76">
        <v>6388</v>
      </c>
      <c r="H321" s="77">
        <v>163</v>
      </c>
      <c r="I321" s="75" t="s">
        <v>1123</v>
      </c>
    </row>
    <row r="322" spans="1:9" ht="12.6" customHeight="1" x14ac:dyDescent="0.25">
      <c r="A322" s="71">
        <v>285</v>
      </c>
      <c r="B322" s="72" t="s">
        <v>1736</v>
      </c>
      <c r="C322" s="75" t="s">
        <v>1123</v>
      </c>
      <c r="D322" s="85" t="s">
        <v>113</v>
      </c>
      <c r="E322" s="72" t="s">
        <v>183</v>
      </c>
      <c r="F322" s="75" t="s">
        <v>135</v>
      </c>
      <c r="G322" s="76">
        <v>7879</v>
      </c>
      <c r="H322" s="77">
        <v>163</v>
      </c>
      <c r="I322" s="75" t="s">
        <v>1123</v>
      </c>
    </row>
    <row r="323" spans="1:9" ht="12.6" customHeight="1" x14ac:dyDescent="0.25">
      <c r="A323" s="71">
        <v>286</v>
      </c>
      <c r="B323" s="72" t="s">
        <v>1736</v>
      </c>
      <c r="C323" s="75" t="s">
        <v>1123</v>
      </c>
      <c r="D323" s="85" t="s">
        <v>114</v>
      </c>
      <c r="E323" s="72" t="s">
        <v>184</v>
      </c>
      <c r="F323" s="75" t="s">
        <v>135</v>
      </c>
      <c r="G323" s="76">
        <v>9898</v>
      </c>
      <c r="H323" s="77">
        <v>163</v>
      </c>
      <c r="I323" s="75" t="s">
        <v>1123</v>
      </c>
    </row>
    <row r="324" spans="1:9" ht="12.6" customHeight="1" x14ac:dyDescent="0.25">
      <c r="A324" s="71">
        <v>287</v>
      </c>
      <c r="B324" s="72" t="s">
        <v>1736</v>
      </c>
      <c r="C324" s="75" t="s">
        <v>1123</v>
      </c>
      <c r="D324" s="85" t="s">
        <v>124</v>
      </c>
      <c r="E324" s="72" t="s">
        <v>185</v>
      </c>
      <c r="F324" s="75" t="s">
        <v>135</v>
      </c>
      <c r="G324" s="76">
        <v>11389</v>
      </c>
      <c r="H324" s="77">
        <v>163</v>
      </c>
      <c r="I324" s="75" t="s">
        <v>1123</v>
      </c>
    </row>
    <row r="325" spans="1:9" ht="12.6" customHeight="1" x14ac:dyDescent="0.25">
      <c r="A325" s="71">
        <v>288</v>
      </c>
      <c r="B325" s="72" t="s">
        <v>1736</v>
      </c>
      <c r="C325" s="75" t="s">
        <v>1123</v>
      </c>
      <c r="D325" s="74">
        <v>6.36</v>
      </c>
      <c r="E325" s="78" t="s">
        <v>1984</v>
      </c>
      <c r="F325" s="75" t="s">
        <v>3</v>
      </c>
      <c r="G325" s="76">
        <v>9284</v>
      </c>
      <c r="H325" s="77">
        <v>2550</v>
      </c>
      <c r="I325" s="75" t="s">
        <v>1123</v>
      </c>
    </row>
    <row r="326" spans="1:9" ht="12.6" customHeight="1" x14ac:dyDescent="0.25">
      <c r="A326" s="71">
        <v>289</v>
      </c>
      <c r="B326" s="72" t="s">
        <v>1736</v>
      </c>
      <c r="C326" s="75" t="s">
        <v>1121</v>
      </c>
      <c r="D326" s="74">
        <v>6.37</v>
      </c>
      <c r="E326" s="78" t="s">
        <v>1985</v>
      </c>
      <c r="F326" s="75" t="s">
        <v>3</v>
      </c>
      <c r="G326" s="76">
        <v>1581</v>
      </c>
      <c r="H326" s="77">
        <v>262</v>
      </c>
      <c r="I326" s="75" t="s">
        <v>1478</v>
      </c>
    </row>
    <row r="327" spans="1:9" ht="12.6" customHeight="1" x14ac:dyDescent="0.25">
      <c r="A327" s="71">
        <v>290</v>
      </c>
      <c r="B327" s="72" t="s">
        <v>1736</v>
      </c>
      <c r="C327" s="75" t="s">
        <v>1127</v>
      </c>
      <c r="D327" s="74">
        <v>6.38</v>
      </c>
      <c r="E327" s="72" t="s">
        <v>186</v>
      </c>
      <c r="F327" s="75" t="s">
        <v>3</v>
      </c>
      <c r="G327" s="76">
        <v>4612</v>
      </c>
      <c r="H327" s="77">
        <v>893</v>
      </c>
      <c r="I327" s="75" t="s">
        <v>1127</v>
      </c>
    </row>
    <row r="328" spans="1:9" ht="12.6" customHeight="1" x14ac:dyDescent="0.25">
      <c r="A328" s="71">
        <v>291</v>
      </c>
      <c r="B328" s="72" t="s">
        <v>1736</v>
      </c>
      <c r="C328" s="75" t="s">
        <v>1127</v>
      </c>
      <c r="D328" s="74">
        <v>6.39</v>
      </c>
      <c r="E328" s="72" t="s">
        <v>187</v>
      </c>
      <c r="F328" s="75" t="s">
        <v>3</v>
      </c>
      <c r="G328" s="76">
        <v>5705</v>
      </c>
      <c r="H328" s="77">
        <v>893</v>
      </c>
      <c r="I328" s="75" t="s">
        <v>1127</v>
      </c>
    </row>
    <row r="329" spans="1:9" ht="12.6" customHeight="1" x14ac:dyDescent="0.25">
      <c r="A329" s="71">
        <v>292</v>
      </c>
      <c r="B329" s="72" t="s">
        <v>1736</v>
      </c>
      <c r="C329" s="75" t="s">
        <v>1127</v>
      </c>
      <c r="D329" s="74">
        <v>6.4</v>
      </c>
      <c r="E329" s="78" t="s">
        <v>1986</v>
      </c>
      <c r="F329" s="75" t="s">
        <v>3</v>
      </c>
      <c r="G329" s="76">
        <v>5443</v>
      </c>
      <c r="H329" s="77">
        <v>1516</v>
      </c>
      <c r="I329" s="75" t="s">
        <v>1127</v>
      </c>
    </row>
    <row r="330" spans="1:9" ht="12.6" customHeight="1" x14ac:dyDescent="0.25">
      <c r="A330" s="71">
        <v>293</v>
      </c>
      <c r="B330" s="72" t="s">
        <v>1736</v>
      </c>
      <c r="C330" s="75" t="s">
        <v>1127</v>
      </c>
      <c r="D330" s="74">
        <v>6.41</v>
      </c>
      <c r="E330" s="72" t="s">
        <v>188</v>
      </c>
      <c r="F330" s="75" t="s">
        <v>3</v>
      </c>
      <c r="G330" s="76">
        <v>17279</v>
      </c>
      <c r="H330" s="77">
        <v>2149</v>
      </c>
      <c r="I330" s="75" t="s">
        <v>1127</v>
      </c>
    </row>
    <row r="331" spans="1:9" ht="12.6" customHeight="1" x14ac:dyDescent="0.25">
      <c r="A331" s="71">
        <v>294</v>
      </c>
      <c r="B331" s="72" t="s">
        <v>1736</v>
      </c>
      <c r="C331" s="75" t="s">
        <v>1127</v>
      </c>
      <c r="D331" s="74">
        <v>6.42</v>
      </c>
      <c r="E331" s="72" t="s">
        <v>189</v>
      </c>
      <c r="F331" s="75" t="s">
        <v>3</v>
      </c>
      <c r="G331" s="76">
        <v>18423</v>
      </c>
      <c r="H331" s="77">
        <v>2149</v>
      </c>
      <c r="I331" s="75" t="s">
        <v>1127</v>
      </c>
    </row>
    <row r="332" spans="1:9" ht="12.6" customHeight="1" x14ac:dyDescent="0.25">
      <c r="A332" s="71">
        <v>295</v>
      </c>
      <c r="B332" s="72" t="s">
        <v>1736</v>
      </c>
      <c r="C332" s="75" t="s">
        <v>1127</v>
      </c>
      <c r="D332" s="74">
        <v>6.43</v>
      </c>
      <c r="E332" s="72" t="s">
        <v>190</v>
      </c>
      <c r="F332" s="75" t="s">
        <v>3</v>
      </c>
      <c r="G332" s="76">
        <v>20804</v>
      </c>
      <c r="H332" s="77">
        <v>2010</v>
      </c>
      <c r="I332" s="75" t="s">
        <v>1127</v>
      </c>
    </row>
    <row r="333" spans="1:9" ht="12.6" customHeight="1" x14ac:dyDescent="0.25">
      <c r="A333" s="71">
        <v>296</v>
      </c>
      <c r="B333" s="72" t="s">
        <v>1736</v>
      </c>
      <c r="C333" s="75" t="s">
        <v>1127</v>
      </c>
      <c r="D333" s="74">
        <v>6.44</v>
      </c>
      <c r="E333" s="72" t="s">
        <v>191</v>
      </c>
      <c r="F333" s="75" t="s">
        <v>3</v>
      </c>
      <c r="G333" s="76">
        <v>19512</v>
      </c>
      <c r="H333" s="77">
        <v>2347</v>
      </c>
      <c r="I333" s="75" t="s">
        <v>1127</v>
      </c>
    </row>
    <row r="334" spans="1:9" ht="12.6" customHeight="1" x14ac:dyDescent="0.25">
      <c r="A334" s="71">
        <v>297</v>
      </c>
      <c r="B334" s="72" t="s">
        <v>1736</v>
      </c>
      <c r="C334" s="75" t="s">
        <v>1127</v>
      </c>
      <c r="D334" s="74">
        <v>6.45</v>
      </c>
      <c r="E334" s="72" t="s">
        <v>192</v>
      </c>
      <c r="F334" s="75" t="s">
        <v>3</v>
      </c>
      <c r="G334" s="76">
        <v>21454</v>
      </c>
      <c r="H334" s="77">
        <v>2218</v>
      </c>
      <c r="I334" s="75" t="s">
        <v>1127</v>
      </c>
    </row>
    <row r="335" spans="1:9" ht="12.6" customHeight="1" x14ac:dyDescent="0.25">
      <c r="A335" s="71">
        <v>298</v>
      </c>
      <c r="B335" s="72" t="s">
        <v>1736</v>
      </c>
      <c r="C335" s="75" t="s">
        <v>1127</v>
      </c>
      <c r="D335" s="74">
        <v>6.46</v>
      </c>
      <c r="E335" s="72" t="s">
        <v>193</v>
      </c>
      <c r="F335" s="75" t="s">
        <v>3</v>
      </c>
      <c r="G335" s="76">
        <v>24751</v>
      </c>
      <c r="H335" s="77">
        <v>2334</v>
      </c>
      <c r="I335" s="75" t="s">
        <v>1127</v>
      </c>
    </row>
    <row r="336" spans="1:9" ht="12.6" customHeight="1" x14ac:dyDescent="0.25">
      <c r="A336" s="71">
        <v>299</v>
      </c>
      <c r="B336" s="72" t="s">
        <v>1736</v>
      </c>
      <c r="C336" s="75" t="s">
        <v>1127</v>
      </c>
      <c r="D336" s="74">
        <v>6.47</v>
      </c>
      <c r="E336" s="78" t="s">
        <v>1987</v>
      </c>
      <c r="F336" s="75" t="s">
        <v>3</v>
      </c>
      <c r="G336" s="76">
        <v>7835</v>
      </c>
      <c r="H336" s="77">
        <v>1384</v>
      </c>
      <c r="I336" s="75" t="s">
        <v>1127</v>
      </c>
    </row>
    <row r="337" spans="1:9" ht="12.6" customHeight="1" x14ac:dyDescent="0.25">
      <c r="A337" s="71">
        <v>300</v>
      </c>
      <c r="B337" s="72" t="s">
        <v>1736</v>
      </c>
      <c r="C337" s="75" t="s">
        <v>1128</v>
      </c>
      <c r="D337" s="74">
        <v>6.48</v>
      </c>
      <c r="E337" s="72" t="s">
        <v>194</v>
      </c>
      <c r="F337" s="75" t="s">
        <v>3</v>
      </c>
      <c r="G337" s="76">
        <v>10322</v>
      </c>
      <c r="H337" s="77">
        <v>1194</v>
      </c>
      <c r="I337" s="75" t="s">
        <v>1128</v>
      </c>
    </row>
    <row r="338" spans="1:9" ht="12.6" customHeight="1" x14ac:dyDescent="0.25">
      <c r="A338" s="71">
        <v>301</v>
      </c>
      <c r="B338" s="72" t="s">
        <v>1736</v>
      </c>
      <c r="C338" s="75" t="s">
        <v>1127</v>
      </c>
      <c r="D338" s="74">
        <v>6.49</v>
      </c>
      <c r="E338" s="78" t="s">
        <v>1988</v>
      </c>
      <c r="F338" s="75" t="s">
        <v>3</v>
      </c>
      <c r="G338" s="76">
        <v>11468</v>
      </c>
      <c r="H338" s="77">
        <v>1109</v>
      </c>
      <c r="I338" s="75" t="s">
        <v>1127</v>
      </c>
    </row>
    <row r="339" spans="1:9" ht="12.6" customHeight="1" x14ac:dyDescent="0.25">
      <c r="A339" s="71">
        <v>302</v>
      </c>
      <c r="B339" s="72" t="s">
        <v>1736</v>
      </c>
      <c r="C339" s="75" t="s">
        <v>1127</v>
      </c>
      <c r="D339" s="74">
        <v>6.5</v>
      </c>
      <c r="E339" s="72" t="s">
        <v>195</v>
      </c>
      <c r="F339" s="75" t="s">
        <v>3</v>
      </c>
      <c r="G339" s="76">
        <v>7322</v>
      </c>
      <c r="H339" s="77">
        <v>1069</v>
      </c>
      <c r="I339" s="75" t="s">
        <v>1127</v>
      </c>
    </row>
    <row r="340" spans="1:9" ht="12.6" customHeight="1" x14ac:dyDescent="0.25">
      <c r="A340" s="71">
        <v>303</v>
      </c>
      <c r="B340" s="72" t="s">
        <v>1736</v>
      </c>
      <c r="C340" s="75" t="s">
        <v>1127</v>
      </c>
      <c r="D340" s="74">
        <v>6.51</v>
      </c>
      <c r="E340" s="72" t="s">
        <v>196</v>
      </c>
      <c r="F340" s="75" t="s">
        <v>3</v>
      </c>
      <c r="G340" s="76">
        <v>7976</v>
      </c>
      <c r="H340" s="77">
        <v>999</v>
      </c>
      <c r="I340" s="75" t="s">
        <v>1127</v>
      </c>
    </row>
    <row r="341" spans="1:9" ht="12.6" customHeight="1" x14ac:dyDescent="0.25">
      <c r="A341" s="71">
        <v>304</v>
      </c>
      <c r="B341" s="72" t="s">
        <v>1736</v>
      </c>
      <c r="C341" s="75" t="s">
        <v>1127</v>
      </c>
      <c r="D341" s="74">
        <v>6.52</v>
      </c>
      <c r="E341" s="72" t="s">
        <v>197</v>
      </c>
      <c r="F341" s="75" t="s">
        <v>3</v>
      </c>
      <c r="G341" s="76">
        <v>8677</v>
      </c>
      <c r="H341" s="77">
        <v>873</v>
      </c>
      <c r="I341" s="75" t="s">
        <v>1127</v>
      </c>
    </row>
    <row r="342" spans="1:9" ht="12.6" customHeight="1" x14ac:dyDescent="0.25">
      <c r="A342" s="71">
        <v>305</v>
      </c>
      <c r="B342" s="72" t="s">
        <v>1736</v>
      </c>
      <c r="C342" s="75" t="s">
        <v>1127</v>
      </c>
      <c r="D342" s="74">
        <v>6.53</v>
      </c>
      <c r="E342" s="72" t="s">
        <v>198</v>
      </c>
      <c r="F342" s="75" t="s">
        <v>3</v>
      </c>
      <c r="G342" s="76">
        <v>4097</v>
      </c>
      <c r="H342" s="77">
        <v>816</v>
      </c>
      <c r="I342" s="75" t="s">
        <v>1127</v>
      </c>
    </row>
    <row r="343" spans="1:9" ht="12.6" customHeight="1" x14ac:dyDescent="0.25">
      <c r="A343" s="71">
        <v>306</v>
      </c>
      <c r="B343" s="72" t="s">
        <v>1736</v>
      </c>
      <c r="C343" s="75" t="s">
        <v>1127</v>
      </c>
      <c r="D343" s="74">
        <v>6.54</v>
      </c>
      <c r="E343" s="72" t="s">
        <v>199</v>
      </c>
      <c r="F343" s="75" t="s">
        <v>3</v>
      </c>
      <c r="G343" s="76">
        <v>4491</v>
      </c>
      <c r="H343" s="77">
        <v>816</v>
      </c>
      <c r="I343" s="75" t="s">
        <v>1127</v>
      </c>
    </row>
    <row r="344" spans="1:9" ht="12.6" customHeight="1" x14ac:dyDescent="0.25">
      <c r="A344" s="71">
        <v>307</v>
      </c>
      <c r="B344" s="72" t="s">
        <v>1736</v>
      </c>
      <c r="C344" s="75" t="s">
        <v>1127</v>
      </c>
      <c r="D344" s="74">
        <v>6.55</v>
      </c>
      <c r="E344" s="78" t="s">
        <v>1989</v>
      </c>
      <c r="F344" s="75" t="s">
        <v>3</v>
      </c>
      <c r="G344" s="76">
        <v>14486</v>
      </c>
      <c r="H344" s="77">
        <v>1779</v>
      </c>
      <c r="I344" s="75" t="s">
        <v>1127</v>
      </c>
    </row>
    <row r="345" spans="1:9" ht="12.6" customHeight="1" x14ac:dyDescent="0.25">
      <c r="A345" s="71">
        <v>308</v>
      </c>
      <c r="B345" s="72" t="s">
        <v>1736</v>
      </c>
      <c r="C345" s="75" t="s">
        <v>1127</v>
      </c>
      <c r="D345" s="74">
        <v>6.56</v>
      </c>
      <c r="E345" s="72" t="s">
        <v>200</v>
      </c>
      <c r="F345" s="75" t="s">
        <v>3</v>
      </c>
      <c r="G345" s="76">
        <v>14215</v>
      </c>
      <c r="H345" s="77">
        <v>1779</v>
      </c>
      <c r="I345" s="75" t="s">
        <v>1127</v>
      </c>
    </row>
    <row r="346" spans="1:9" ht="12.6" customHeight="1" x14ac:dyDescent="0.25">
      <c r="A346" s="71">
        <v>309</v>
      </c>
      <c r="B346" s="72" t="s">
        <v>1736</v>
      </c>
      <c r="C346" s="75" t="s">
        <v>1127</v>
      </c>
      <c r="D346" s="74">
        <v>6.57</v>
      </c>
      <c r="E346" s="72" t="s">
        <v>201</v>
      </c>
      <c r="F346" s="75" t="s">
        <v>3</v>
      </c>
      <c r="G346" s="76">
        <v>16425</v>
      </c>
      <c r="H346" s="77">
        <v>1779</v>
      </c>
      <c r="I346" s="75" t="s">
        <v>1127</v>
      </c>
    </row>
    <row r="347" spans="1:9" ht="12.6" customHeight="1" x14ac:dyDescent="0.25">
      <c r="A347" s="71">
        <v>310</v>
      </c>
      <c r="B347" s="72" t="s">
        <v>1736</v>
      </c>
      <c r="C347" s="75" t="s">
        <v>1127</v>
      </c>
      <c r="D347" s="74">
        <v>6.58</v>
      </c>
      <c r="E347" s="78" t="s">
        <v>1990</v>
      </c>
      <c r="F347" s="75" t="s">
        <v>3</v>
      </c>
      <c r="G347" s="76">
        <v>12300</v>
      </c>
      <c r="H347" s="77">
        <v>1144</v>
      </c>
      <c r="I347" s="75" t="s">
        <v>1127</v>
      </c>
    </row>
    <row r="348" spans="1:9" ht="12.6" customHeight="1" x14ac:dyDescent="0.25">
      <c r="A348" s="71">
        <v>311</v>
      </c>
      <c r="B348" s="72" t="s">
        <v>1737</v>
      </c>
      <c r="C348" s="75" t="s">
        <v>1129</v>
      </c>
      <c r="D348" s="74">
        <v>7.01</v>
      </c>
      <c r="E348" s="78" t="s">
        <v>1991</v>
      </c>
      <c r="F348" s="75" t="s">
        <v>16</v>
      </c>
      <c r="G348" s="76">
        <v>518</v>
      </c>
      <c r="H348" s="77">
        <v>161</v>
      </c>
      <c r="I348" s="75" t="s">
        <v>1129</v>
      </c>
    </row>
    <row r="349" spans="1:9" ht="12.6" customHeight="1" x14ac:dyDescent="0.25">
      <c r="A349" s="71">
        <v>312</v>
      </c>
      <c r="B349" s="72" t="s">
        <v>1737</v>
      </c>
      <c r="C349" s="75" t="s">
        <v>1129</v>
      </c>
      <c r="D349" s="74">
        <v>7.02</v>
      </c>
      <c r="E349" s="78" t="s">
        <v>1992</v>
      </c>
      <c r="F349" s="75" t="s">
        <v>16</v>
      </c>
      <c r="G349" s="76">
        <v>482</v>
      </c>
      <c r="H349" s="77">
        <v>155</v>
      </c>
      <c r="I349" s="75" t="s">
        <v>1129</v>
      </c>
    </row>
    <row r="350" spans="1:9" ht="12.6" customHeight="1" x14ac:dyDescent="0.25">
      <c r="A350" s="71">
        <v>313</v>
      </c>
      <c r="B350" s="72" t="s">
        <v>1737</v>
      </c>
      <c r="C350" s="75" t="s">
        <v>1129</v>
      </c>
      <c r="D350" s="74">
        <v>7.03</v>
      </c>
      <c r="E350" s="78" t="s">
        <v>1993</v>
      </c>
      <c r="F350" s="75" t="s">
        <v>16</v>
      </c>
      <c r="G350" s="76">
        <v>457</v>
      </c>
      <c r="H350" s="77">
        <v>150</v>
      </c>
      <c r="I350" s="75" t="s">
        <v>1129</v>
      </c>
    </row>
    <row r="351" spans="1:9" ht="12.6" customHeight="1" x14ac:dyDescent="0.25">
      <c r="A351" s="71">
        <v>314</v>
      </c>
      <c r="B351" s="72" t="s">
        <v>1737</v>
      </c>
      <c r="C351" s="75" t="s">
        <v>1129</v>
      </c>
      <c r="D351" s="74">
        <v>7.04</v>
      </c>
      <c r="E351" s="78" t="s">
        <v>1994</v>
      </c>
      <c r="F351" s="75" t="s">
        <v>16</v>
      </c>
      <c r="G351" s="76">
        <v>904</v>
      </c>
      <c r="H351" s="77">
        <v>201</v>
      </c>
      <c r="I351" s="75" t="s">
        <v>1129</v>
      </c>
    </row>
    <row r="352" spans="1:9" ht="12.6" customHeight="1" x14ac:dyDescent="0.25">
      <c r="A352" s="71">
        <v>315</v>
      </c>
      <c r="B352" s="72" t="s">
        <v>1737</v>
      </c>
      <c r="C352" s="75" t="s">
        <v>1129</v>
      </c>
      <c r="D352" s="74">
        <v>7.05</v>
      </c>
      <c r="E352" s="78" t="s">
        <v>1995</v>
      </c>
      <c r="F352" s="75" t="s">
        <v>16</v>
      </c>
      <c r="G352" s="76">
        <v>798</v>
      </c>
      <c r="H352" s="77">
        <v>178</v>
      </c>
      <c r="I352" s="75" t="s">
        <v>1129</v>
      </c>
    </row>
    <row r="353" spans="1:9" ht="12.6" customHeight="1" x14ac:dyDescent="0.25">
      <c r="A353" s="71">
        <v>316</v>
      </c>
      <c r="B353" s="72" t="s">
        <v>1737</v>
      </c>
      <c r="C353" s="75" t="s">
        <v>1129</v>
      </c>
      <c r="D353" s="74">
        <v>7.06</v>
      </c>
      <c r="E353" s="78" t="s">
        <v>1996</v>
      </c>
      <c r="F353" s="75" t="s">
        <v>16</v>
      </c>
      <c r="G353" s="76">
        <v>719</v>
      </c>
      <c r="H353" s="77">
        <v>164</v>
      </c>
      <c r="I353" s="75" t="s">
        <v>1129</v>
      </c>
    </row>
    <row r="354" spans="1:9" ht="12.6" customHeight="1" x14ac:dyDescent="0.25">
      <c r="A354" s="71">
        <v>317</v>
      </c>
      <c r="B354" s="72" t="s">
        <v>1737</v>
      </c>
      <c r="C354" s="75" t="s">
        <v>1119</v>
      </c>
      <c r="D354" s="74">
        <v>7.07</v>
      </c>
      <c r="E354" s="78" t="s">
        <v>1997</v>
      </c>
      <c r="F354" s="75" t="s">
        <v>16</v>
      </c>
      <c r="G354" s="76">
        <v>2863</v>
      </c>
      <c r="H354" s="77">
        <v>160</v>
      </c>
      <c r="I354" s="75" t="s">
        <v>1138</v>
      </c>
    </row>
    <row r="355" spans="1:9" ht="12.6" customHeight="1" x14ac:dyDescent="0.25">
      <c r="A355" s="71">
        <v>318</v>
      </c>
      <c r="B355" s="72" t="s">
        <v>1737</v>
      </c>
      <c r="C355" s="75" t="s">
        <v>1119</v>
      </c>
      <c r="D355" s="74">
        <v>7.08</v>
      </c>
      <c r="E355" s="78" t="s">
        <v>1998</v>
      </c>
      <c r="F355" s="75" t="s">
        <v>16</v>
      </c>
      <c r="G355" s="76">
        <v>2626</v>
      </c>
      <c r="H355" s="77">
        <v>132</v>
      </c>
      <c r="I355" s="75" t="s">
        <v>1138</v>
      </c>
    </row>
    <row r="356" spans="1:9" ht="12.6" customHeight="1" x14ac:dyDescent="0.25">
      <c r="A356" s="71">
        <v>319</v>
      </c>
      <c r="B356" s="72" t="s">
        <v>1737</v>
      </c>
      <c r="C356" s="75" t="s">
        <v>1119</v>
      </c>
      <c r="D356" s="74">
        <v>7.09</v>
      </c>
      <c r="E356" s="78" t="s">
        <v>1999</v>
      </c>
      <c r="F356" s="75" t="s">
        <v>16</v>
      </c>
      <c r="G356" s="76">
        <v>2480</v>
      </c>
      <c r="H356" s="77">
        <v>171</v>
      </c>
      <c r="I356" s="75" t="s">
        <v>1138</v>
      </c>
    </row>
    <row r="357" spans="1:9" ht="12.6" customHeight="1" x14ac:dyDescent="0.25">
      <c r="A357" s="71">
        <v>320</v>
      </c>
      <c r="B357" s="72" t="s">
        <v>1737</v>
      </c>
      <c r="C357" s="75" t="s">
        <v>1119</v>
      </c>
      <c r="D357" s="74">
        <v>7.1</v>
      </c>
      <c r="E357" s="72" t="s">
        <v>202</v>
      </c>
      <c r="F357" s="75" t="s">
        <v>16</v>
      </c>
      <c r="G357" s="76">
        <v>2958</v>
      </c>
      <c r="H357" s="77">
        <v>234</v>
      </c>
      <c r="I357" s="75" t="s">
        <v>1138</v>
      </c>
    </row>
    <row r="358" spans="1:9" ht="12.6" customHeight="1" x14ac:dyDescent="0.25">
      <c r="A358" s="71">
        <v>321</v>
      </c>
      <c r="B358" s="72" t="s">
        <v>1737</v>
      </c>
      <c r="C358" s="75" t="s">
        <v>1130</v>
      </c>
      <c r="D358" s="74">
        <v>7.11</v>
      </c>
      <c r="E358" s="72" t="s">
        <v>203</v>
      </c>
      <c r="F358" s="75" t="s">
        <v>7</v>
      </c>
      <c r="G358" s="76">
        <v>6378</v>
      </c>
      <c r="H358" s="77">
        <v>447</v>
      </c>
      <c r="I358" s="75" t="s">
        <v>1479</v>
      </c>
    </row>
    <row r="359" spans="1:9" ht="12.6" customHeight="1" x14ac:dyDescent="0.25">
      <c r="A359" s="71">
        <v>322</v>
      </c>
      <c r="B359" s="72" t="s">
        <v>1737</v>
      </c>
      <c r="C359" s="75" t="s">
        <v>1130</v>
      </c>
      <c r="D359" s="74">
        <v>7.12</v>
      </c>
      <c r="E359" s="78" t="s">
        <v>2000</v>
      </c>
      <c r="F359" s="75" t="s">
        <v>7</v>
      </c>
      <c r="G359" s="76">
        <v>578</v>
      </c>
      <c r="H359" s="77">
        <v>0</v>
      </c>
      <c r="I359" s="75" t="s">
        <v>1143</v>
      </c>
    </row>
    <row r="360" spans="1:9" ht="12.6" customHeight="1" x14ac:dyDescent="0.25">
      <c r="A360" s="71">
        <v>323</v>
      </c>
      <c r="B360" s="72" t="s">
        <v>1737</v>
      </c>
      <c r="C360" s="75" t="s">
        <v>1130</v>
      </c>
      <c r="D360" s="74">
        <v>7.13</v>
      </c>
      <c r="E360" s="78" t="s">
        <v>2001</v>
      </c>
      <c r="F360" s="75" t="s">
        <v>7</v>
      </c>
      <c r="G360" s="76">
        <v>1148</v>
      </c>
      <c r="H360" s="77">
        <v>0</v>
      </c>
      <c r="I360" s="75" t="s">
        <v>1143</v>
      </c>
    </row>
    <row r="361" spans="1:9" ht="12.6" customHeight="1" x14ac:dyDescent="0.25">
      <c r="A361" s="71">
        <v>324</v>
      </c>
      <c r="B361" s="72" t="s">
        <v>1737</v>
      </c>
      <c r="C361" s="75" t="s">
        <v>1130</v>
      </c>
      <c r="D361" s="74">
        <v>7.14</v>
      </c>
      <c r="E361" s="78" t="s">
        <v>2002</v>
      </c>
      <c r="F361" s="75" t="s">
        <v>7</v>
      </c>
      <c r="G361" s="76">
        <v>574</v>
      </c>
      <c r="H361" s="77">
        <v>43</v>
      </c>
      <c r="I361" s="75" t="s">
        <v>1143</v>
      </c>
    </row>
    <row r="362" spans="1:9" ht="12.6" customHeight="1" x14ac:dyDescent="0.25">
      <c r="A362" s="71">
        <v>325</v>
      </c>
      <c r="B362" s="72" t="s">
        <v>1737</v>
      </c>
      <c r="C362" s="75" t="s">
        <v>1130</v>
      </c>
      <c r="D362" s="74">
        <v>7.15</v>
      </c>
      <c r="E362" s="72" t="s">
        <v>204</v>
      </c>
      <c r="F362" s="75" t="s">
        <v>7</v>
      </c>
      <c r="G362" s="76">
        <v>14</v>
      </c>
      <c r="H362" s="77">
        <v>1</v>
      </c>
      <c r="I362" s="75" t="s">
        <v>1143</v>
      </c>
    </row>
    <row r="363" spans="1:9" ht="12.6" customHeight="1" x14ac:dyDescent="0.25">
      <c r="A363" s="71">
        <v>326</v>
      </c>
      <c r="B363" s="72" t="s">
        <v>1737</v>
      </c>
      <c r="C363" s="75" t="s">
        <v>1131</v>
      </c>
      <c r="D363" s="74">
        <v>7.16</v>
      </c>
      <c r="E363" s="78" t="s">
        <v>2003</v>
      </c>
      <c r="F363" s="75" t="s">
        <v>17</v>
      </c>
      <c r="G363" s="76">
        <v>164</v>
      </c>
      <c r="H363" s="77">
        <v>75</v>
      </c>
      <c r="I363" s="75" t="s">
        <v>1131</v>
      </c>
    </row>
    <row r="364" spans="1:9" ht="12.6" customHeight="1" x14ac:dyDescent="0.25">
      <c r="A364" s="71">
        <v>327</v>
      </c>
      <c r="B364" s="72" t="s">
        <v>1737</v>
      </c>
      <c r="C364" s="75" t="s">
        <v>1131</v>
      </c>
      <c r="D364" s="74">
        <v>7.17</v>
      </c>
      <c r="E364" s="78" t="s">
        <v>2004</v>
      </c>
      <c r="F364" s="75" t="s">
        <v>17</v>
      </c>
      <c r="G364" s="76">
        <v>164</v>
      </c>
      <c r="H364" s="77">
        <v>75</v>
      </c>
      <c r="I364" s="75" t="s">
        <v>1131</v>
      </c>
    </row>
    <row r="365" spans="1:9" ht="12.6" customHeight="1" x14ac:dyDescent="0.25">
      <c r="A365" s="71">
        <v>328</v>
      </c>
      <c r="B365" s="72" t="s">
        <v>1737</v>
      </c>
      <c r="C365" s="75" t="s">
        <v>1131</v>
      </c>
      <c r="D365" s="74">
        <v>7.18</v>
      </c>
      <c r="E365" s="78" t="s">
        <v>2005</v>
      </c>
      <c r="F365" s="75" t="s">
        <v>17</v>
      </c>
      <c r="G365" s="76">
        <v>164</v>
      </c>
      <c r="H365" s="77">
        <v>75</v>
      </c>
      <c r="I365" s="75" t="s">
        <v>1131</v>
      </c>
    </row>
    <row r="366" spans="1:9" ht="12.6" customHeight="1" x14ac:dyDescent="0.25">
      <c r="A366" s="71">
        <v>329</v>
      </c>
      <c r="B366" s="72" t="s">
        <v>1737</v>
      </c>
      <c r="C366" s="75" t="s">
        <v>1131</v>
      </c>
      <c r="D366" s="74">
        <v>7.19</v>
      </c>
      <c r="E366" s="78" t="s">
        <v>2006</v>
      </c>
      <c r="F366" s="75" t="s">
        <v>17</v>
      </c>
      <c r="G366" s="76">
        <v>154</v>
      </c>
      <c r="H366" s="77">
        <v>75</v>
      </c>
      <c r="I366" s="75" t="s">
        <v>1131</v>
      </c>
    </row>
    <row r="367" spans="1:9" ht="12.6" customHeight="1" x14ac:dyDescent="0.25">
      <c r="A367" s="71">
        <v>330</v>
      </c>
      <c r="B367" s="72" t="s">
        <v>1737</v>
      </c>
      <c r="C367" s="75" t="s">
        <v>1131</v>
      </c>
      <c r="D367" s="74">
        <v>7.2</v>
      </c>
      <c r="E367" s="78" t="s">
        <v>2007</v>
      </c>
      <c r="F367" s="75" t="s">
        <v>17</v>
      </c>
      <c r="G367" s="76">
        <v>231</v>
      </c>
      <c r="H367" s="77">
        <v>97</v>
      </c>
      <c r="I367" s="75" t="s">
        <v>1131</v>
      </c>
    </row>
    <row r="368" spans="1:9" ht="12.6" customHeight="1" x14ac:dyDescent="0.25">
      <c r="A368" s="71">
        <v>331</v>
      </c>
      <c r="B368" s="72" t="s">
        <v>1737</v>
      </c>
      <c r="C368" s="75" t="s">
        <v>1119</v>
      </c>
      <c r="D368" s="74">
        <v>7.21</v>
      </c>
      <c r="E368" s="72" t="s">
        <v>205</v>
      </c>
      <c r="F368" s="75" t="s">
        <v>5</v>
      </c>
      <c r="G368" s="76">
        <v>3638</v>
      </c>
      <c r="H368" s="77">
        <v>579</v>
      </c>
      <c r="I368" s="75" t="s">
        <v>1480</v>
      </c>
    </row>
    <row r="369" spans="1:9" ht="12.6" customHeight="1" x14ac:dyDescent="0.25">
      <c r="A369" s="71">
        <v>332</v>
      </c>
      <c r="B369" s="72" t="s">
        <v>1737</v>
      </c>
      <c r="C369" s="75" t="s">
        <v>1119</v>
      </c>
      <c r="D369" s="74">
        <v>7.22</v>
      </c>
      <c r="E369" s="78" t="s">
        <v>2008</v>
      </c>
      <c r="F369" s="75" t="s">
        <v>5</v>
      </c>
      <c r="G369" s="76">
        <v>3433</v>
      </c>
      <c r="H369" s="77">
        <v>684</v>
      </c>
      <c r="I369" s="75" t="s">
        <v>1480</v>
      </c>
    </row>
    <row r="370" spans="1:9" ht="12.6" customHeight="1" x14ac:dyDescent="0.25">
      <c r="A370" s="71">
        <v>333</v>
      </c>
      <c r="B370" s="72" t="s">
        <v>1737</v>
      </c>
      <c r="C370" s="75" t="s">
        <v>1131</v>
      </c>
      <c r="D370" s="74">
        <v>7.23</v>
      </c>
      <c r="E370" s="72" t="s">
        <v>206</v>
      </c>
      <c r="F370" s="75" t="s">
        <v>17</v>
      </c>
      <c r="G370" s="76">
        <v>160</v>
      </c>
      <c r="H370" s="77">
        <v>73</v>
      </c>
      <c r="I370" s="75" t="s">
        <v>1131</v>
      </c>
    </row>
    <row r="371" spans="1:9" ht="12.6" customHeight="1" x14ac:dyDescent="0.25">
      <c r="A371" s="71">
        <v>334</v>
      </c>
      <c r="B371" s="72" t="s">
        <v>1737</v>
      </c>
      <c r="C371" s="75" t="s">
        <v>1132</v>
      </c>
      <c r="D371" s="74">
        <v>7.24</v>
      </c>
      <c r="E371" s="72" t="s">
        <v>207</v>
      </c>
      <c r="F371" s="75" t="s">
        <v>17</v>
      </c>
      <c r="G371" s="76">
        <v>160</v>
      </c>
      <c r="H371" s="77">
        <v>73</v>
      </c>
      <c r="I371" s="75" t="s">
        <v>1131</v>
      </c>
    </row>
    <row r="372" spans="1:9" ht="12.6" customHeight="1" x14ac:dyDescent="0.25">
      <c r="A372" s="71">
        <v>335</v>
      </c>
      <c r="B372" s="72" t="s">
        <v>1737</v>
      </c>
      <c r="C372" s="75" t="s">
        <v>1099</v>
      </c>
      <c r="D372" s="74">
        <v>7.25</v>
      </c>
      <c r="E372" s="78" t="s">
        <v>2009</v>
      </c>
      <c r="F372" s="75" t="s">
        <v>3</v>
      </c>
      <c r="G372" s="76">
        <v>358</v>
      </c>
      <c r="H372" s="77">
        <v>337</v>
      </c>
      <c r="I372" s="75" t="s">
        <v>1099</v>
      </c>
    </row>
    <row r="373" spans="1:9" ht="12.6" customHeight="1" x14ac:dyDescent="0.25">
      <c r="A373" s="81"/>
      <c r="B373" s="72" t="s">
        <v>1737</v>
      </c>
      <c r="C373" s="75" t="s">
        <v>1133</v>
      </c>
      <c r="D373" s="74">
        <v>7.26</v>
      </c>
      <c r="E373" s="72" t="s">
        <v>44</v>
      </c>
      <c r="F373" s="75" t="s">
        <v>17</v>
      </c>
      <c r="G373" s="90"/>
      <c r="H373" s="91"/>
      <c r="I373" s="75" t="s">
        <v>1133</v>
      </c>
    </row>
    <row r="374" spans="1:9" ht="12.6" customHeight="1" x14ac:dyDescent="0.25">
      <c r="A374" s="81"/>
      <c r="B374" s="72" t="s">
        <v>1737</v>
      </c>
      <c r="C374" s="75" t="s">
        <v>1104</v>
      </c>
      <c r="D374" s="74">
        <v>7.27</v>
      </c>
      <c r="E374" s="72" t="s">
        <v>44</v>
      </c>
      <c r="F374" s="75" t="s">
        <v>5</v>
      </c>
      <c r="G374" s="90"/>
      <c r="H374" s="91"/>
      <c r="I374" s="75" t="s">
        <v>1104</v>
      </c>
    </row>
    <row r="375" spans="1:9" ht="12.6" customHeight="1" x14ac:dyDescent="0.25">
      <c r="A375" s="81"/>
      <c r="B375" s="72" t="s">
        <v>1737</v>
      </c>
      <c r="C375" s="75" t="s">
        <v>1129</v>
      </c>
      <c r="D375" s="74">
        <v>7.28</v>
      </c>
      <c r="E375" s="72" t="s">
        <v>44</v>
      </c>
      <c r="F375" s="75" t="s">
        <v>5</v>
      </c>
      <c r="G375" s="90"/>
      <c r="H375" s="91"/>
      <c r="I375" s="75" t="s">
        <v>1104</v>
      </c>
    </row>
    <row r="376" spans="1:9" ht="12.6" customHeight="1" x14ac:dyDescent="0.25">
      <c r="A376" s="71">
        <v>336</v>
      </c>
      <c r="B376" s="72" t="s">
        <v>1737</v>
      </c>
      <c r="C376" s="75" t="s">
        <v>1134</v>
      </c>
      <c r="D376" s="74">
        <v>7.29</v>
      </c>
      <c r="E376" s="72" t="s">
        <v>208</v>
      </c>
      <c r="F376" s="75" t="s">
        <v>209</v>
      </c>
      <c r="G376" s="76">
        <v>836</v>
      </c>
      <c r="H376" s="77">
        <v>81</v>
      </c>
      <c r="I376" s="75" t="s">
        <v>1134</v>
      </c>
    </row>
    <row r="377" spans="1:9" ht="12.6" customHeight="1" x14ac:dyDescent="0.25">
      <c r="A377" s="71">
        <v>337</v>
      </c>
      <c r="B377" s="72" t="s">
        <v>1737</v>
      </c>
      <c r="C377" s="75" t="s">
        <v>1135</v>
      </c>
      <c r="D377" s="74">
        <v>7.3</v>
      </c>
      <c r="E377" s="78" t="s">
        <v>2010</v>
      </c>
      <c r="F377" s="75" t="s">
        <v>16</v>
      </c>
      <c r="G377" s="76">
        <v>4445</v>
      </c>
      <c r="H377" s="77">
        <v>240</v>
      </c>
      <c r="I377" s="75" t="s">
        <v>1135</v>
      </c>
    </row>
    <row r="378" spans="1:9" ht="12.6" customHeight="1" x14ac:dyDescent="0.25">
      <c r="A378" s="71">
        <v>338</v>
      </c>
      <c r="B378" s="72" t="s">
        <v>1737</v>
      </c>
      <c r="C378" s="75" t="s">
        <v>1135</v>
      </c>
      <c r="D378" s="74">
        <v>7.31</v>
      </c>
      <c r="E378" s="72" t="s">
        <v>210</v>
      </c>
      <c r="F378" s="75" t="s">
        <v>16</v>
      </c>
      <c r="G378" s="76">
        <v>6343</v>
      </c>
      <c r="H378" s="77">
        <v>240</v>
      </c>
      <c r="I378" s="75" t="s">
        <v>1135</v>
      </c>
    </row>
    <row r="379" spans="1:9" ht="12.6" customHeight="1" x14ac:dyDescent="0.25">
      <c r="A379" s="71">
        <v>339</v>
      </c>
      <c r="B379" s="72" t="s">
        <v>1737</v>
      </c>
      <c r="C379" s="75" t="s">
        <v>1136</v>
      </c>
      <c r="D379" s="74">
        <v>7.32</v>
      </c>
      <c r="E379" s="72" t="s">
        <v>211</v>
      </c>
      <c r="F379" s="75" t="s">
        <v>16</v>
      </c>
      <c r="G379" s="76">
        <v>2277</v>
      </c>
      <c r="H379" s="77">
        <v>144</v>
      </c>
      <c r="I379" s="75" t="s">
        <v>1136</v>
      </c>
    </row>
    <row r="380" spans="1:9" ht="12.6" customHeight="1" x14ac:dyDescent="0.25">
      <c r="A380" s="71">
        <v>340</v>
      </c>
      <c r="B380" s="72" t="s">
        <v>1737</v>
      </c>
      <c r="C380" s="75" t="s">
        <v>1136</v>
      </c>
      <c r="D380" s="74">
        <v>7.33</v>
      </c>
      <c r="E380" s="78" t="s">
        <v>2011</v>
      </c>
      <c r="F380" s="75" t="s">
        <v>16</v>
      </c>
      <c r="G380" s="76">
        <v>1985</v>
      </c>
      <c r="H380" s="77">
        <v>71</v>
      </c>
      <c r="I380" s="75" t="s">
        <v>1136</v>
      </c>
    </row>
    <row r="381" spans="1:9" ht="12.6" customHeight="1" x14ac:dyDescent="0.25">
      <c r="A381" s="71">
        <v>341</v>
      </c>
      <c r="B381" s="72" t="s">
        <v>1737</v>
      </c>
      <c r="C381" s="75" t="s">
        <v>1136</v>
      </c>
      <c r="D381" s="74">
        <v>7.34</v>
      </c>
      <c r="E381" s="72" t="s">
        <v>212</v>
      </c>
      <c r="F381" s="75" t="s">
        <v>16</v>
      </c>
      <c r="G381" s="76">
        <v>1049</v>
      </c>
      <c r="H381" s="77">
        <v>95</v>
      </c>
      <c r="I381" s="75" t="s">
        <v>1136</v>
      </c>
    </row>
    <row r="382" spans="1:9" ht="12.6" customHeight="1" x14ac:dyDescent="0.25">
      <c r="A382" s="71">
        <v>342</v>
      </c>
      <c r="B382" s="72" t="s">
        <v>1737</v>
      </c>
      <c r="C382" s="75" t="s">
        <v>1137</v>
      </c>
      <c r="D382" s="74">
        <v>7.35</v>
      </c>
      <c r="E382" s="78" t="s">
        <v>2012</v>
      </c>
      <c r="F382" s="75" t="s">
        <v>16</v>
      </c>
      <c r="G382" s="76">
        <v>3747</v>
      </c>
      <c r="H382" s="77">
        <v>112</v>
      </c>
      <c r="I382" s="75" t="s">
        <v>1137</v>
      </c>
    </row>
    <row r="383" spans="1:9" ht="12.6" customHeight="1" x14ac:dyDescent="0.25">
      <c r="A383" s="71">
        <v>343</v>
      </c>
      <c r="B383" s="72" t="s">
        <v>1737</v>
      </c>
      <c r="C383" s="75" t="s">
        <v>1137</v>
      </c>
      <c r="D383" s="74">
        <v>7.36</v>
      </c>
      <c r="E383" s="78" t="s">
        <v>2013</v>
      </c>
      <c r="F383" s="75" t="s">
        <v>16</v>
      </c>
      <c r="G383" s="76">
        <v>3550</v>
      </c>
      <c r="H383" s="77">
        <v>112</v>
      </c>
      <c r="I383" s="75" t="s">
        <v>1137</v>
      </c>
    </row>
    <row r="384" spans="1:9" ht="12.6" customHeight="1" x14ac:dyDescent="0.25">
      <c r="A384" s="71">
        <v>344</v>
      </c>
      <c r="B384" s="72" t="s">
        <v>1737</v>
      </c>
      <c r="C384" s="75" t="s">
        <v>1137</v>
      </c>
      <c r="D384" s="74">
        <v>7.37</v>
      </c>
      <c r="E384" s="78" t="s">
        <v>2014</v>
      </c>
      <c r="F384" s="75" t="s">
        <v>16</v>
      </c>
      <c r="G384" s="76">
        <v>3570</v>
      </c>
      <c r="H384" s="77">
        <v>112</v>
      </c>
      <c r="I384" s="75" t="s">
        <v>1137</v>
      </c>
    </row>
    <row r="385" spans="1:9" ht="12.6" customHeight="1" x14ac:dyDescent="0.25">
      <c r="A385" s="71">
        <v>345</v>
      </c>
      <c r="B385" s="72" t="s">
        <v>1738</v>
      </c>
      <c r="C385" s="75" t="s">
        <v>1138</v>
      </c>
      <c r="D385" s="74">
        <v>8.01</v>
      </c>
      <c r="E385" s="72" t="s">
        <v>213</v>
      </c>
      <c r="F385" s="75" t="s">
        <v>17</v>
      </c>
      <c r="G385" s="76">
        <v>68</v>
      </c>
      <c r="H385" s="77">
        <v>67</v>
      </c>
      <c r="I385" s="75" t="s">
        <v>1143</v>
      </c>
    </row>
    <row r="386" spans="1:9" ht="12.6" customHeight="1" x14ac:dyDescent="0.25">
      <c r="A386" s="71">
        <v>346</v>
      </c>
      <c r="B386" s="72" t="s">
        <v>1738</v>
      </c>
      <c r="C386" s="75" t="s">
        <v>1138</v>
      </c>
      <c r="D386" s="74">
        <v>8.02</v>
      </c>
      <c r="E386" s="78" t="s">
        <v>2015</v>
      </c>
      <c r="F386" s="75" t="s">
        <v>17</v>
      </c>
      <c r="G386" s="76">
        <v>87</v>
      </c>
      <c r="H386" s="77">
        <v>58</v>
      </c>
      <c r="I386" s="75" t="s">
        <v>1143</v>
      </c>
    </row>
    <row r="387" spans="1:9" ht="12.6" customHeight="1" x14ac:dyDescent="0.25">
      <c r="A387" s="71">
        <v>347</v>
      </c>
      <c r="B387" s="72" t="s">
        <v>1738</v>
      </c>
      <c r="C387" s="75" t="s">
        <v>1139</v>
      </c>
      <c r="D387" s="74">
        <v>8.0299999999999994</v>
      </c>
      <c r="E387" s="78" t="s">
        <v>2016</v>
      </c>
      <c r="F387" s="75" t="s">
        <v>5</v>
      </c>
      <c r="G387" s="76">
        <v>185</v>
      </c>
      <c r="H387" s="77">
        <v>121</v>
      </c>
      <c r="I387" s="75" t="s">
        <v>1139</v>
      </c>
    </row>
    <row r="388" spans="1:9" ht="12.6" customHeight="1" x14ac:dyDescent="0.25">
      <c r="A388" s="71">
        <v>348</v>
      </c>
      <c r="B388" s="72" t="s">
        <v>1738</v>
      </c>
      <c r="C388" s="75" t="s">
        <v>1140</v>
      </c>
      <c r="D388" s="74">
        <v>8.0399999999999991</v>
      </c>
      <c r="E388" s="72" t="s">
        <v>214</v>
      </c>
      <c r="F388" s="75" t="s">
        <v>17</v>
      </c>
      <c r="G388" s="76">
        <v>47</v>
      </c>
      <c r="H388" s="77">
        <v>16</v>
      </c>
      <c r="I388" s="75" t="s">
        <v>1140</v>
      </c>
    </row>
    <row r="389" spans="1:9" ht="12.6" customHeight="1" x14ac:dyDescent="0.25">
      <c r="A389" s="71">
        <v>349</v>
      </c>
      <c r="B389" s="72" t="s">
        <v>1738</v>
      </c>
      <c r="C389" s="75" t="s">
        <v>1140</v>
      </c>
      <c r="D389" s="74">
        <v>8.0500000000000007</v>
      </c>
      <c r="E389" s="78" t="s">
        <v>2017</v>
      </c>
      <c r="F389" s="75" t="s">
        <v>17</v>
      </c>
      <c r="G389" s="76">
        <v>20</v>
      </c>
      <c r="H389" s="77">
        <v>15</v>
      </c>
      <c r="I389" s="75" t="s">
        <v>1140</v>
      </c>
    </row>
    <row r="390" spans="1:9" ht="12.6" customHeight="1" x14ac:dyDescent="0.25">
      <c r="A390" s="71">
        <v>350</v>
      </c>
      <c r="B390" s="72" t="s">
        <v>1738</v>
      </c>
      <c r="C390" s="75" t="s">
        <v>1141</v>
      </c>
      <c r="D390" s="74">
        <v>8.06</v>
      </c>
      <c r="E390" s="72" t="s">
        <v>215</v>
      </c>
      <c r="F390" s="75" t="s">
        <v>5</v>
      </c>
      <c r="G390" s="76">
        <v>6637</v>
      </c>
      <c r="H390" s="77">
        <v>125</v>
      </c>
      <c r="I390" s="75" t="s">
        <v>1141</v>
      </c>
    </row>
    <row r="391" spans="1:9" ht="12.6" customHeight="1" x14ac:dyDescent="0.25">
      <c r="A391" s="71">
        <v>351</v>
      </c>
      <c r="B391" s="72" t="s">
        <v>1738</v>
      </c>
      <c r="C391" s="75" t="s">
        <v>1138</v>
      </c>
      <c r="D391" s="74">
        <v>8.07</v>
      </c>
      <c r="E391" s="78" t="s">
        <v>2018</v>
      </c>
      <c r="F391" s="75" t="s">
        <v>17</v>
      </c>
      <c r="G391" s="76">
        <v>227</v>
      </c>
      <c r="H391" s="77">
        <v>7</v>
      </c>
      <c r="I391" s="79" t="s">
        <v>2019</v>
      </c>
    </row>
    <row r="392" spans="1:9" ht="12.6" customHeight="1" x14ac:dyDescent="0.25">
      <c r="A392" s="71">
        <v>352</v>
      </c>
      <c r="B392" s="72" t="s">
        <v>1738</v>
      </c>
      <c r="C392" s="75" t="s">
        <v>1141</v>
      </c>
      <c r="D392" s="74">
        <v>8.08</v>
      </c>
      <c r="E392" s="72" t="s">
        <v>216</v>
      </c>
      <c r="F392" s="75" t="s">
        <v>17</v>
      </c>
      <c r="G392" s="76">
        <v>326</v>
      </c>
      <c r="H392" s="77">
        <v>63</v>
      </c>
      <c r="I392" s="75" t="s">
        <v>1141</v>
      </c>
    </row>
    <row r="393" spans="1:9" ht="12.6" customHeight="1" x14ac:dyDescent="0.25">
      <c r="A393" s="71">
        <v>353</v>
      </c>
      <c r="B393" s="72" t="s">
        <v>1738</v>
      </c>
      <c r="C393" s="75" t="s">
        <v>1138</v>
      </c>
      <c r="D393" s="74">
        <v>8.09</v>
      </c>
      <c r="E393" s="72" t="s">
        <v>217</v>
      </c>
      <c r="F393" s="75" t="s">
        <v>17</v>
      </c>
      <c r="G393" s="76">
        <v>100</v>
      </c>
      <c r="H393" s="77">
        <v>17</v>
      </c>
      <c r="I393" s="75" t="s">
        <v>1143</v>
      </c>
    </row>
    <row r="394" spans="1:9" ht="12.6" customHeight="1" x14ac:dyDescent="0.25">
      <c r="A394" s="71">
        <v>354</v>
      </c>
      <c r="B394" s="72" t="s">
        <v>1738</v>
      </c>
      <c r="C394" s="75" t="s">
        <v>1138</v>
      </c>
      <c r="D394" s="74">
        <v>8.1</v>
      </c>
      <c r="E394" s="78" t="s">
        <v>2020</v>
      </c>
      <c r="F394" s="75" t="s">
        <v>17</v>
      </c>
      <c r="G394" s="76">
        <v>104</v>
      </c>
      <c r="H394" s="77">
        <v>13</v>
      </c>
      <c r="I394" s="75" t="s">
        <v>1143</v>
      </c>
    </row>
    <row r="395" spans="1:9" ht="12.6" customHeight="1" x14ac:dyDescent="0.25">
      <c r="A395" s="71">
        <v>355</v>
      </c>
      <c r="B395" s="72" t="s">
        <v>1738</v>
      </c>
      <c r="C395" s="75" t="s">
        <v>1138</v>
      </c>
      <c r="D395" s="74">
        <v>8.11</v>
      </c>
      <c r="E395" s="78" t="s">
        <v>2021</v>
      </c>
      <c r="F395" s="75" t="s">
        <v>17</v>
      </c>
      <c r="G395" s="76">
        <v>235</v>
      </c>
      <c r="H395" s="77">
        <v>54</v>
      </c>
      <c r="I395" s="79" t="s">
        <v>2019</v>
      </c>
    </row>
    <row r="396" spans="1:9" ht="12.6" customHeight="1" x14ac:dyDescent="0.25">
      <c r="A396" s="71">
        <v>356</v>
      </c>
      <c r="B396" s="72" t="s">
        <v>1738</v>
      </c>
      <c r="C396" s="75" t="s">
        <v>1138</v>
      </c>
      <c r="D396" s="74">
        <v>8.1199999999999992</v>
      </c>
      <c r="E396" s="78" t="s">
        <v>2022</v>
      </c>
      <c r="F396" s="75" t="s">
        <v>16</v>
      </c>
      <c r="G396" s="76">
        <v>17</v>
      </c>
      <c r="H396" s="77">
        <v>17</v>
      </c>
      <c r="I396" s="79" t="s">
        <v>2019</v>
      </c>
    </row>
    <row r="397" spans="1:9" ht="12.6" customHeight="1" x14ac:dyDescent="0.25">
      <c r="A397" s="71">
        <v>357</v>
      </c>
      <c r="B397" s="72" t="s">
        <v>1738</v>
      </c>
      <c r="C397" s="75" t="s">
        <v>1138</v>
      </c>
      <c r="D397" s="74">
        <v>8.1300000000000008</v>
      </c>
      <c r="E397" s="78" t="s">
        <v>2023</v>
      </c>
      <c r="F397" s="75" t="s">
        <v>3</v>
      </c>
      <c r="G397" s="76">
        <v>2306</v>
      </c>
      <c r="H397" s="77">
        <v>1096</v>
      </c>
      <c r="I397" s="79" t="s">
        <v>2019</v>
      </c>
    </row>
    <row r="398" spans="1:9" ht="12.6" customHeight="1" x14ac:dyDescent="0.25">
      <c r="A398" s="71">
        <v>358</v>
      </c>
      <c r="B398" s="72" t="s">
        <v>1738</v>
      </c>
      <c r="C398" s="75" t="s">
        <v>1138</v>
      </c>
      <c r="D398" s="74">
        <v>8.14</v>
      </c>
      <c r="E398" s="78" t="s">
        <v>2024</v>
      </c>
      <c r="F398" s="75" t="s">
        <v>7</v>
      </c>
      <c r="G398" s="76">
        <v>4506</v>
      </c>
      <c r="H398" s="77">
        <v>2916</v>
      </c>
      <c r="I398" s="79" t="s">
        <v>2019</v>
      </c>
    </row>
    <row r="399" spans="1:9" ht="12.6" customHeight="1" x14ac:dyDescent="0.25">
      <c r="A399" s="71">
        <v>359</v>
      </c>
      <c r="B399" s="72" t="s">
        <v>1738</v>
      </c>
      <c r="C399" s="75" t="s">
        <v>1138</v>
      </c>
      <c r="D399" s="74">
        <v>8.15</v>
      </c>
      <c r="E399" s="72" t="s">
        <v>218</v>
      </c>
      <c r="F399" s="75" t="s">
        <v>7</v>
      </c>
      <c r="G399" s="76">
        <v>1021</v>
      </c>
      <c r="H399" s="77">
        <v>707</v>
      </c>
      <c r="I399" s="75" t="s">
        <v>1143</v>
      </c>
    </row>
    <row r="400" spans="1:9" ht="12.6" customHeight="1" x14ac:dyDescent="0.25">
      <c r="A400" s="71">
        <v>360</v>
      </c>
      <c r="B400" s="72" t="s">
        <v>1738</v>
      </c>
      <c r="C400" s="75" t="s">
        <v>1138</v>
      </c>
      <c r="D400" s="74">
        <v>8.16</v>
      </c>
      <c r="E400" s="78" t="s">
        <v>2025</v>
      </c>
      <c r="F400" s="75" t="s">
        <v>3</v>
      </c>
      <c r="G400" s="76">
        <v>239</v>
      </c>
      <c r="H400" s="77">
        <v>175</v>
      </c>
      <c r="I400" s="79" t="s">
        <v>2019</v>
      </c>
    </row>
    <row r="401" spans="1:9" ht="12.6" customHeight="1" x14ac:dyDescent="0.25">
      <c r="A401" s="71">
        <v>361</v>
      </c>
      <c r="B401" s="72" t="s">
        <v>1738</v>
      </c>
      <c r="C401" s="75" t="s">
        <v>1138</v>
      </c>
      <c r="D401" s="74">
        <v>8.17</v>
      </c>
      <c r="E401" s="78" t="s">
        <v>2026</v>
      </c>
      <c r="F401" s="75" t="s">
        <v>17</v>
      </c>
      <c r="G401" s="76">
        <v>8</v>
      </c>
      <c r="H401" s="77">
        <v>8</v>
      </c>
      <c r="I401" s="79" t="s">
        <v>2019</v>
      </c>
    </row>
    <row r="402" spans="1:9" ht="12.6" customHeight="1" x14ac:dyDescent="0.25">
      <c r="A402" s="71">
        <v>362</v>
      </c>
      <c r="B402" s="72" t="s">
        <v>1738</v>
      </c>
      <c r="C402" s="75" t="s">
        <v>1138</v>
      </c>
      <c r="D402" s="74">
        <v>8.18</v>
      </c>
      <c r="E402" s="78" t="s">
        <v>2027</v>
      </c>
      <c r="F402" s="75" t="s">
        <v>7</v>
      </c>
      <c r="G402" s="76">
        <v>1012</v>
      </c>
      <c r="H402" s="77">
        <v>446</v>
      </c>
      <c r="I402" s="79" t="s">
        <v>2019</v>
      </c>
    </row>
    <row r="403" spans="1:9" ht="12.6" customHeight="1" x14ac:dyDescent="0.25">
      <c r="A403" s="71">
        <v>363</v>
      </c>
      <c r="B403" s="72" t="s">
        <v>1738</v>
      </c>
      <c r="C403" s="75" t="s">
        <v>1138</v>
      </c>
      <c r="D403" s="74">
        <v>8.19</v>
      </c>
      <c r="E403" s="72" t="s">
        <v>219</v>
      </c>
      <c r="F403" s="75" t="s">
        <v>16</v>
      </c>
      <c r="G403" s="76">
        <v>405</v>
      </c>
      <c r="H403" s="77">
        <v>224</v>
      </c>
      <c r="I403" s="79" t="s">
        <v>2019</v>
      </c>
    </row>
    <row r="404" spans="1:9" ht="12.6" customHeight="1" x14ac:dyDescent="0.25">
      <c r="A404" s="71">
        <v>364</v>
      </c>
      <c r="B404" s="72" t="s">
        <v>1738</v>
      </c>
      <c r="C404" s="75" t="s">
        <v>1138</v>
      </c>
      <c r="D404" s="74">
        <v>8.1999999999999993</v>
      </c>
      <c r="E404" s="72" t="s">
        <v>220</v>
      </c>
      <c r="F404" s="75" t="s">
        <v>16</v>
      </c>
      <c r="G404" s="76">
        <v>773</v>
      </c>
      <c r="H404" s="77">
        <v>323</v>
      </c>
      <c r="I404" s="79" t="s">
        <v>2019</v>
      </c>
    </row>
    <row r="405" spans="1:9" ht="12.6" customHeight="1" x14ac:dyDescent="0.25">
      <c r="A405" s="71">
        <v>365</v>
      </c>
      <c r="B405" s="72" t="s">
        <v>1738</v>
      </c>
      <c r="C405" s="75" t="s">
        <v>1138</v>
      </c>
      <c r="D405" s="74">
        <v>8.2100000000000009</v>
      </c>
      <c r="E405" s="78" t="s">
        <v>2028</v>
      </c>
      <c r="F405" s="75" t="s">
        <v>16</v>
      </c>
      <c r="G405" s="76">
        <v>477</v>
      </c>
      <c r="H405" s="77">
        <v>371</v>
      </c>
      <c r="I405" s="79" t="s">
        <v>2019</v>
      </c>
    </row>
    <row r="406" spans="1:9" ht="12.6" customHeight="1" x14ac:dyDescent="0.25">
      <c r="A406" s="71">
        <v>366</v>
      </c>
      <c r="B406" s="72" t="s">
        <v>1738</v>
      </c>
      <c r="C406" s="75" t="s">
        <v>1138</v>
      </c>
      <c r="D406" s="74">
        <v>8.2200000000000006</v>
      </c>
      <c r="E406" s="78" t="s">
        <v>2029</v>
      </c>
      <c r="F406" s="75" t="s">
        <v>17</v>
      </c>
      <c r="G406" s="76">
        <v>23</v>
      </c>
      <c r="H406" s="77">
        <v>15</v>
      </c>
      <c r="I406" s="79" t="s">
        <v>2019</v>
      </c>
    </row>
    <row r="407" spans="1:9" ht="12.6" customHeight="1" x14ac:dyDescent="0.25">
      <c r="A407" s="71">
        <v>367</v>
      </c>
      <c r="B407" s="72" t="s">
        <v>1738</v>
      </c>
      <c r="C407" s="75" t="s">
        <v>1138</v>
      </c>
      <c r="D407" s="74">
        <v>8.23</v>
      </c>
      <c r="E407" s="78" t="s">
        <v>2030</v>
      </c>
      <c r="F407" s="75" t="s">
        <v>17</v>
      </c>
      <c r="G407" s="76">
        <v>9</v>
      </c>
      <c r="H407" s="77">
        <v>0</v>
      </c>
      <c r="I407" s="75" t="s">
        <v>1143</v>
      </c>
    </row>
    <row r="408" spans="1:9" ht="12.6" customHeight="1" x14ac:dyDescent="0.25">
      <c r="A408" s="71">
        <v>368</v>
      </c>
      <c r="B408" s="72" t="s">
        <v>1738</v>
      </c>
      <c r="C408" s="75" t="s">
        <v>1130</v>
      </c>
      <c r="D408" s="74">
        <v>8.24</v>
      </c>
      <c r="E408" s="72" t="s">
        <v>221</v>
      </c>
      <c r="F408" s="75" t="s">
        <v>17</v>
      </c>
      <c r="G408" s="76">
        <v>932</v>
      </c>
      <c r="H408" s="77">
        <v>45</v>
      </c>
      <c r="I408" s="75" t="s">
        <v>1143</v>
      </c>
    </row>
    <row r="409" spans="1:9" ht="12.6" customHeight="1" x14ac:dyDescent="0.25">
      <c r="A409" s="71">
        <v>369</v>
      </c>
      <c r="B409" s="72" t="s">
        <v>1738</v>
      </c>
      <c r="C409" s="75" t="s">
        <v>1142</v>
      </c>
      <c r="D409" s="74">
        <v>8.25</v>
      </c>
      <c r="E409" s="72" t="s">
        <v>222</v>
      </c>
      <c r="F409" s="75" t="s">
        <v>17</v>
      </c>
      <c r="G409" s="76">
        <v>100</v>
      </c>
      <c r="H409" s="77">
        <v>14</v>
      </c>
      <c r="I409" s="75" t="s">
        <v>1143</v>
      </c>
    </row>
    <row r="410" spans="1:9" ht="12.6" customHeight="1" x14ac:dyDescent="0.25">
      <c r="A410" s="71">
        <v>370</v>
      </c>
      <c r="B410" s="72" t="s">
        <v>1738</v>
      </c>
      <c r="C410" s="75" t="s">
        <v>1142</v>
      </c>
      <c r="D410" s="74">
        <v>8.26</v>
      </c>
      <c r="E410" s="72" t="s">
        <v>223</v>
      </c>
      <c r="F410" s="75" t="s">
        <v>17</v>
      </c>
      <c r="G410" s="76">
        <v>94</v>
      </c>
      <c r="H410" s="77">
        <v>4</v>
      </c>
      <c r="I410" s="75" t="s">
        <v>1143</v>
      </c>
    </row>
    <row r="411" spans="1:9" ht="12.6" customHeight="1" x14ac:dyDescent="0.25">
      <c r="A411" s="71">
        <v>371</v>
      </c>
      <c r="B411" s="72" t="s">
        <v>1738</v>
      </c>
      <c r="C411" s="75" t="s">
        <v>1129</v>
      </c>
      <c r="D411" s="74">
        <v>8.27</v>
      </c>
      <c r="E411" s="78" t="s">
        <v>2031</v>
      </c>
      <c r="F411" s="75" t="s">
        <v>16</v>
      </c>
      <c r="G411" s="76">
        <v>295</v>
      </c>
      <c r="H411" s="77">
        <v>47</v>
      </c>
      <c r="I411" s="75" t="s">
        <v>1143</v>
      </c>
    </row>
    <row r="412" spans="1:9" ht="12.6" customHeight="1" x14ac:dyDescent="0.25">
      <c r="A412" s="71">
        <v>372</v>
      </c>
      <c r="B412" s="72" t="s">
        <v>1738</v>
      </c>
      <c r="C412" s="75" t="s">
        <v>1143</v>
      </c>
      <c r="D412" s="74">
        <v>8.2799999999999994</v>
      </c>
      <c r="E412" s="72" t="s">
        <v>224</v>
      </c>
      <c r="F412" s="75" t="s">
        <v>17</v>
      </c>
      <c r="G412" s="76">
        <v>502</v>
      </c>
      <c r="H412" s="77">
        <v>97</v>
      </c>
      <c r="I412" s="79"/>
    </row>
    <row r="413" spans="1:9" ht="12.6" customHeight="1" x14ac:dyDescent="0.25">
      <c r="A413" s="71">
        <v>373</v>
      </c>
      <c r="B413" s="72" t="s">
        <v>1738</v>
      </c>
      <c r="C413" s="75" t="s">
        <v>1143</v>
      </c>
      <c r="D413" s="74">
        <v>8.2899999999999991</v>
      </c>
      <c r="E413" s="78" t="s">
        <v>2032</v>
      </c>
      <c r="F413" s="75" t="s">
        <v>3</v>
      </c>
      <c r="G413" s="76">
        <v>402</v>
      </c>
      <c r="H413" s="77">
        <v>97</v>
      </c>
      <c r="I413" s="79"/>
    </row>
    <row r="414" spans="1:9" ht="12.6" customHeight="1" x14ac:dyDescent="0.25">
      <c r="A414" s="71">
        <v>374</v>
      </c>
      <c r="B414" s="72" t="s">
        <v>1738</v>
      </c>
      <c r="C414" s="75" t="s">
        <v>1143</v>
      </c>
      <c r="D414" s="80">
        <v>8.3000000000000007</v>
      </c>
      <c r="E414" s="72" t="s">
        <v>225</v>
      </c>
      <c r="F414" s="75" t="s">
        <v>3</v>
      </c>
      <c r="G414" s="76">
        <v>226</v>
      </c>
      <c r="H414" s="77">
        <v>4</v>
      </c>
      <c r="I414" s="79"/>
    </row>
    <row r="415" spans="1:9" ht="12.6" customHeight="1" x14ac:dyDescent="0.25">
      <c r="A415" s="71">
        <v>375</v>
      </c>
      <c r="B415" s="72" t="s">
        <v>1738</v>
      </c>
      <c r="C415" s="75" t="s">
        <v>1143</v>
      </c>
      <c r="D415" s="74">
        <v>8.31</v>
      </c>
      <c r="E415" s="78" t="s">
        <v>2033</v>
      </c>
      <c r="F415" s="75" t="s">
        <v>3</v>
      </c>
      <c r="G415" s="76">
        <v>181</v>
      </c>
      <c r="H415" s="77">
        <v>3</v>
      </c>
      <c r="I415" s="79"/>
    </row>
    <row r="416" spans="1:9" ht="12.6" customHeight="1" x14ac:dyDescent="0.25">
      <c r="A416" s="71">
        <v>376</v>
      </c>
      <c r="B416" s="72" t="s">
        <v>1738</v>
      </c>
      <c r="C416" s="75" t="s">
        <v>1144</v>
      </c>
      <c r="D416" s="74">
        <v>8.32</v>
      </c>
      <c r="E416" s="78" t="s">
        <v>2034</v>
      </c>
      <c r="F416" s="75" t="s">
        <v>226</v>
      </c>
      <c r="G416" s="76">
        <v>555</v>
      </c>
      <c r="H416" s="77">
        <v>114</v>
      </c>
      <c r="I416" s="75" t="s">
        <v>1143</v>
      </c>
    </row>
    <row r="417" spans="1:9" ht="12.6" customHeight="1" x14ac:dyDescent="0.25">
      <c r="A417" s="71">
        <v>377</v>
      </c>
      <c r="B417" s="72" t="s">
        <v>1738</v>
      </c>
      <c r="C417" s="75" t="s">
        <v>1145</v>
      </c>
      <c r="D417" s="74">
        <v>8.33</v>
      </c>
      <c r="E417" s="78" t="s">
        <v>2035</v>
      </c>
      <c r="F417" s="75" t="s">
        <v>226</v>
      </c>
      <c r="G417" s="76">
        <v>447</v>
      </c>
      <c r="H417" s="77">
        <v>114</v>
      </c>
      <c r="I417" s="75" t="s">
        <v>1143</v>
      </c>
    </row>
    <row r="418" spans="1:9" ht="12.6" customHeight="1" x14ac:dyDescent="0.25">
      <c r="A418" s="71">
        <v>378</v>
      </c>
      <c r="B418" s="72" t="s">
        <v>1738</v>
      </c>
      <c r="C418" s="75" t="s">
        <v>1107</v>
      </c>
      <c r="D418" s="74">
        <v>8.34</v>
      </c>
      <c r="E418" s="78" t="s">
        <v>2036</v>
      </c>
      <c r="F418" s="75" t="s">
        <v>226</v>
      </c>
      <c r="G418" s="76">
        <v>270</v>
      </c>
      <c r="H418" s="77">
        <v>5</v>
      </c>
      <c r="I418" s="75" t="s">
        <v>1143</v>
      </c>
    </row>
    <row r="419" spans="1:9" ht="12.6" customHeight="1" x14ac:dyDescent="0.25">
      <c r="A419" s="71">
        <v>379</v>
      </c>
      <c r="B419" s="72" t="s">
        <v>1738</v>
      </c>
      <c r="C419" s="75" t="s">
        <v>1107</v>
      </c>
      <c r="D419" s="74">
        <v>8.35</v>
      </c>
      <c r="E419" s="78" t="s">
        <v>2037</v>
      </c>
      <c r="F419" s="75" t="s">
        <v>226</v>
      </c>
      <c r="G419" s="76">
        <v>212</v>
      </c>
      <c r="H419" s="77">
        <v>4</v>
      </c>
      <c r="I419" s="75" t="s">
        <v>1143</v>
      </c>
    </row>
    <row r="420" spans="1:9" ht="12.6" customHeight="1" x14ac:dyDescent="0.25">
      <c r="A420" s="71">
        <v>380</v>
      </c>
      <c r="B420" s="78" t="s">
        <v>2038</v>
      </c>
      <c r="C420" s="75" t="s">
        <v>1146</v>
      </c>
      <c r="D420" s="74">
        <v>11.01</v>
      </c>
      <c r="E420" s="78" t="s">
        <v>2039</v>
      </c>
      <c r="F420" s="75" t="s">
        <v>227</v>
      </c>
      <c r="G420" s="76">
        <v>1621</v>
      </c>
      <c r="H420" s="77">
        <v>417</v>
      </c>
      <c r="I420" s="75" t="s">
        <v>1481</v>
      </c>
    </row>
    <row r="421" spans="1:9" ht="12.6" customHeight="1" x14ac:dyDescent="0.25">
      <c r="A421" s="71">
        <v>381</v>
      </c>
      <c r="B421" s="72" t="s">
        <v>1739</v>
      </c>
      <c r="C421" s="75" t="s">
        <v>1147</v>
      </c>
      <c r="D421" s="74">
        <v>11.02</v>
      </c>
      <c r="E421" s="78" t="s">
        <v>2040</v>
      </c>
      <c r="F421" s="75" t="s">
        <v>227</v>
      </c>
      <c r="G421" s="76">
        <v>6207</v>
      </c>
      <c r="H421" s="77">
        <v>417</v>
      </c>
      <c r="I421" s="75" t="s">
        <v>1482</v>
      </c>
    </row>
    <row r="422" spans="1:9" ht="12.6" customHeight="1" x14ac:dyDescent="0.25">
      <c r="A422" s="71">
        <v>382</v>
      </c>
      <c r="B422" s="72" t="s">
        <v>1739</v>
      </c>
      <c r="C422" s="73"/>
      <c r="D422" s="74">
        <v>11.03</v>
      </c>
      <c r="E422" s="78" t="s">
        <v>2041</v>
      </c>
      <c r="F422" s="73"/>
      <c r="G422" s="76">
        <v>5570</v>
      </c>
      <c r="H422" s="77">
        <v>1448</v>
      </c>
      <c r="I422" s="73"/>
    </row>
    <row r="423" spans="1:9" ht="12.6" customHeight="1" x14ac:dyDescent="0.25">
      <c r="A423" s="71">
        <v>383</v>
      </c>
      <c r="B423" s="72" t="s">
        <v>1739</v>
      </c>
      <c r="C423" s="75" t="s">
        <v>1148</v>
      </c>
      <c r="D423" s="74">
        <v>11.04</v>
      </c>
      <c r="E423" s="78" t="s">
        <v>2042</v>
      </c>
      <c r="F423" s="75" t="s">
        <v>227</v>
      </c>
      <c r="G423" s="76">
        <v>5780</v>
      </c>
      <c r="H423" s="77">
        <v>1448</v>
      </c>
      <c r="I423" s="75" t="s">
        <v>1483</v>
      </c>
    </row>
    <row r="424" spans="1:9" ht="12.6" customHeight="1" x14ac:dyDescent="0.25">
      <c r="A424" s="71">
        <v>384</v>
      </c>
      <c r="B424" s="72" t="s">
        <v>1739</v>
      </c>
      <c r="C424" s="75" t="s">
        <v>1149</v>
      </c>
      <c r="D424" s="74">
        <v>11.06</v>
      </c>
      <c r="E424" s="78" t="s">
        <v>2043</v>
      </c>
      <c r="F424" s="75" t="s">
        <v>135</v>
      </c>
      <c r="G424" s="76">
        <v>2197</v>
      </c>
      <c r="H424" s="77">
        <v>926</v>
      </c>
      <c r="I424" s="75" t="s">
        <v>1484</v>
      </c>
    </row>
    <row r="425" spans="1:9" ht="12.6" customHeight="1" x14ac:dyDescent="0.25">
      <c r="A425" s="71">
        <v>385</v>
      </c>
      <c r="B425" s="72" t="s">
        <v>1739</v>
      </c>
      <c r="C425" s="75" t="s">
        <v>1150</v>
      </c>
      <c r="D425" s="74">
        <v>11.07</v>
      </c>
      <c r="E425" s="72" t="s">
        <v>228</v>
      </c>
      <c r="F425" s="75" t="s">
        <v>227</v>
      </c>
      <c r="G425" s="76">
        <v>5486</v>
      </c>
      <c r="H425" s="77">
        <v>2045</v>
      </c>
      <c r="I425" s="75" t="s">
        <v>1485</v>
      </c>
    </row>
    <row r="426" spans="1:9" ht="12.6" customHeight="1" x14ac:dyDescent="0.25">
      <c r="A426" s="71">
        <v>386</v>
      </c>
      <c r="B426" s="72" t="s">
        <v>1739</v>
      </c>
      <c r="C426" s="75" t="s">
        <v>1151</v>
      </c>
      <c r="D426" s="74">
        <v>11.08</v>
      </c>
      <c r="E426" s="72" t="s">
        <v>229</v>
      </c>
      <c r="F426" s="75" t="s">
        <v>16</v>
      </c>
      <c r="G426" s="76">
        <v>1927</v>
      </c>
      <c r="H426" s="77">
        <v>2045</v>
      </c>
      <c r="I426" s="75" t="s">
        <v>1486</v>
      </c>
    </row>
    <row r="427" spans="1:9" ht="12.6" customHeight="1" x14ac:dyDescent="0.25">
      <c r="A427" s="71">
        <v>387</v>
      </c>
      <c r="B427" s="72" t="s">
        <v>1739</v>
      </c>
      <c r="C427" s="75" t="s">
        <v>1151</v>
      </c>
      <c r="D427" s="74">
        <v>11.09</v>
      </c>
      <c r="E427" s="72" t="s">
        <v>230</v>
      </c>
      <c r="F427" s="75" t="s">
        <v>16</v>
      </c>
      <c r="G427" s="76">
        <v>2678</v>
      </c>
      <c r="H427" s="77">
        <v>407</v>
      </c>
      <c r="I427" s="75" t="s">
        <v>1486</v>
      </c>
    </row>
    <row r="428" spans="1:9" ht="12.6" customHeight="1" x14ac:dyDescent="0.25">
      <c r="A428" s="71">
        <v>388</v>
      </c>
      <c r="B428" s="72" t="s">
        <v>1739</v>
      </c>
      <c r="C428" s="75" t="s">
        <v>1151</v>
      </c>
      <c r="D428" s="74">
        <v>11.1</v>
      </c>
      <c r="E428" s="72" t="s">
        <v>231</v>
      </c>
      <c r="F428" s="75" t="s">
        <v>16</v>
      </c>
      <c r="G428" s="76">
        <v>4078</v>
      </c>
      <c r="H428" s="77">
        <v>407</v>
      </c>
      <c r="I428" s="75" t="s">
        <v>1486</v>
      </c>
    </row>
    <row r="429" spans="1:9" ht="12.6" customHeight="1" x14ac:dyDescent="0.25">
      <c r="A429" s="71">
        <v>389</v>
      </c>
      <c r="B429" s="72" t="s">
        <v>1739</v>
      </c>
      <c r="C429" s="75" t="s">
        <v>1151</v>
      </c>
      <c r="D429" s="74">
        <v>11.11</v>
      </c>
      <c r="E429" s="72" t="s">
        <v>232</v>
      </c>
      <c r="F429" s="75" t="s">
        <v>16</v>
      </c>
      <c r="G429" s="76">
        <v>4790</v>
      </c>
      <c r="H429" s="77">
        <v>407</v>
      </c>
      <c r="I429" s="75" t="s">
        <v>1486</v>
      </c>
    </row>
    <row r="430" spans="1:9" ht="12.6" customHeight="1" x14ac:dyDescent="0.25">
      <c r="A430" s="71">
        <v>390</v>
      </c>
      <c r="B430" s="72" t="s">
        <v>1739</v>
      </c>
      <c r="C430" s="75" t="s">
        <v>1151</v>
      </c>
      <c r="D430" s="74">
        <v>11.12</v>
      </c>
      <c r="E430" s="72" t="s">
        <v>233</v>
      </c>
      <c r="F430" s="75" t="s">
        <v>16</v>
      </c>
      <c r="G430" s="76">
        <v>5378</v>
      </c>
      <c r="H430" s="77">
        <v>407</v>
      </c>
      <c r="I430" s="75" t="s">
        <v>1486</v>
      </c>
    </row>
    <row r="431" spans="1:9" ht="12.6" customHeight="1" x14ac:dyDescent="0.25">
      <c r="A431" s="71">
        <v>391</v>
      </c>
      <c r="B431" s="72" t="s">
        <v>1739</v>
      </c>
      <c r="C431" s="75" t="s">
        <v>1151</v>
      </c>
      <c r="D431" s="74">
        <v>11.13</v>
      </c>
      <c r="E431" s="72" t="s">
        <v>234</v>
      </c>
      <c r="F431" s="75" t="s">
        <v>16</v>
      </c>
      <c r="G431" s="76">
        <v>7561</v>
      </c>
      <c r="H431" s="77">
        <v>407</v>
      </c>
      <c r="I431" s="75" t="s">
        <v>1486</v>
      </c>
    </row>
    <row r="432" spans="1:9" ht="12.6" customHeight="1" x14ac:dyDescent="0.25">
      <c r="A432" s="71">
        <v>392</v>
      </c>
      <c r="B432" s="78" t="s">
        <v>2038</v>
      </c>
      <c r="C432" s="75" t="s">
        <v>1151</v>
      </c>
      <c r="D432" s="74">
        <v>11.14</v>
      </c>
      <c r="E432" s="78" t="s">
        <v>2044</v>
      </c>
      <c r="F432" s="75" t="s">
        <v>16</v>
      </c>
      <c r="G432" s="76">
        <v>4750</v>
      </c>
      <c r="H432" s="77">
        <v>685</v>
      </c>
      <c r="I432" s="75" t="s">
        <v>1486</v>
      </c>
    </row>
    <row r="433" spans="1:9" ht="12.6" customHeight="1" x14ac:dyDescent="0.25">
      <c r="A433" s="71">
        <v>393</v>
      </c>
      <c r="B433" s="78" t="s">
        <v>2038</v>
      </c>
      <c r="C433" s="75" t="s">
        <v>1151</v>
      </c>
      <c r="D433" s="74">
        <v>11.15</v>
      </c>
      <c r="E433" s="78" t="s">
        <v>2045</v>
      </c>
      <c r="F433" s="75" t="s">
        <v>16</v>
      </c>
      <c r="G433" s="76">
        <v>7416</v>
      </c>
      <c r="H433" s="77">
        <v>685</v>
      </c>
      <c r="I433" s="75" t="s">
        <v>1486</v>
      </c>
    </row>
    <row r="434" spans="1:9" ht="12.6" customHeight="1" x14ac:dyDescent="0.25">
      <c r="A434" s="71">
        <v>394</v>
      </c>
      <c r="B434" s="78" t="s">
        <v>2038</v>
      </c>
      <c r="C434" s="75" t="s">
        <v>1151</v>
      </c>
      <c r="D434" s="74">
        <v>11.16</v>
      </c>
      <c r="E434" s="78" t="s">
        <v>2046</v>
      </c>
      <c r="F434" s="75" t="s">
        <v>16</v>
      </c>
      <c r="G434" s="76">
        <v>8233</v>
      </c>
      <c r="H434" s="77">
        <v>685</v>
      </c>
      <c r="I434" s="75" t="s">
        <v>1486</v>
      </c>
    </row>
    <row r="435" spans="1:9" ht="12.6" customHeight="1" x14ac:dyDescent="0.25">
      <c r="A435" s="71">
        <v>395</v>
      </c>
      <c r="B435" s="78" t="s">
        <v>2038</v>
      </c>
      <c r="C435" s="75" t="s">
        <v>1151</v>
      </c>
      <c r="D435" s="74">
        <v>11.17</v>
      </c>
      <c r="E435" s="78" t="s">
        <v>2047</v>
      </c>
      <c r="F435" s="75" t="s">
        <v>16</v>
      </c>
      <c r="G435" s="76">
        <v>9052</v>
      </c>
      <c r="H435" s="77">
        <v>685</v>
      </c>
      <c r="I435" s="75" t="s">
        <v>1486</v>
      </c>
    </row>
    <row r="436" spans="1:9" ht="12.6" customHeight="1" x14ac:dyDescent="0.25">
      <c r="A436" s="71">
        <v>396</v>
      </c>
      <c r="B436" s="78" t="s">
        <v>2038</v>
      </c>
      <c r="C436" s="75" t="s">
        <v>1151</v>
      </c>
      <c r="D436" s="74">
        <v>11.18</v>
      </c>
      <c r="E436" s="78" t="s">
        <v>2048</v>
      </c>
      <c r="F436" s="75" t="s">
        <v>16</v>
      </c>
      <c r="G436" s="76">
        <v>11756</v>
      </c>
      <c r="H436" s="77">
        <v>685</v>
      </c>
      <c r="I436" s="75" t="s">
        <v>1486</v>
      </c>
    </row>
    <row r="437" spans="1:9" ht="12.6" customHeight="1" x14ac:dyDescent="0.25">
      <c r="A437" s="71">
        <v>397</v>
      </c>
      <c r="B437" s="78" t="s">
        <v>2038</v>
      </c>
      <c r="C437" s="75" t="s">
        <v>1151</v>
      </c>
      <c r="D437" s="74">
        <v>11.19</v>
      </c>
      <c r="E437" s="78" t="s">
        <v>2049</v>
      </c>
      <c r="F437" s="75" t="s">
        <v>16</v>
      </c>
      <c r="G437" s="76">
        <v>9045</v>
      </c>
      <c r="H437" s="77">
        <v>685</v>
      </c>
      <c r="I437" s="75" t="s">
        <v>1487</v>
      </c>
    </row>
    <row r="438" spans="1:9" ht="12.6" customHeight="1" x14ac:dyDescent="0.25">
      <c r="A438" s="71">
        <v>398</v>
      </c>
      <c r="B438" s="78" t="s">
        <v>2038</v>
      </c>
      <c r="C438" s="75" t="s">
        <v>1151</v>
      </c>
      <c r="D438" s="74">
        <v>11.2</v>
      </c>
      <c r="E438" s="78" t="s">
        <v>2050</v>
      </c>
      <c r="F438" s="75" t="s">
        <v>16</v>
      </c>
      <c r="G438" s="76">
        <v>11042</v>
      </c>
      <c r="H438" s="77">
        <v>685</v>
      </c>
      <c r="I438" s="75" t="s">
        <v>1487</v>
      </c>
    </row>
    <row r="439" spans="1:9" ht="12.6" customHeight="1" x14ac:dyDescent="0.25">
      <c r="A439" s="71">
        <v>399</v>
      </c>
      <c r="B439" s="78" t="s">
        <v>2038</v>
      </c>
      <c r="C439" s="75" t="s">
        <v>1151</v>
      </c>
      <c r="D439" s="74">
        <v>11.21</v>
      </c>
      <c r="E439" s="78" t="s">
        <v>2051</v>
      </c>
      <c r="F439" s="75" t="s">
        <v>16</v>
      </c>
      <c r="G439" s="76">
        <v>12943</v>
      </c>
      <c r="H439" s="77">
        <v>685</v>
      </c>
      <c r="I439" s="75" t="s">
        <v>1487</v>
      </c>
    </row>
    <row r="440" spans="1:9" ht="12.6" customHeight="1" x14ac:dyDescent="0.25">
      <c r="A440" s="71">
        <v>400</v>
      </c>
      <c r="B440" s="72" t="s">
        <v>1739</v>
      </c>
      <c r="C440" s="75" t="s">
        <v>1152</v>
      </c>
      <c r="D440" s="74">
        <v>11.22</v>
      </c>
      <c r="E440" s="72" t="s">
        <v>235</v>
      </c>
      <c r="F440" s="75" t="s">
        <v>227</v>
      </c>
      <c r="G440" s="76">
        <v>8354</v>
      </c>
      <c r="H440" s="77">
        <v>2986</v>
      </c>
      <c r="I440" s="75" t="s">
        <v>1488</v>
      </c>
    </row>
    <row r="441" spans="1:9" ht="12.6" customHeight="1" x14ac:dyDescent="0.25">
      <c r="A441" s="71">
        <v>401</v>
      </c>
      <c r="B441" s="78" t="s">
        <v>2038</v>
      </c>
      <c r="C441" s="75" t="s">
        <v>1153</v>
      </c>
      <c r="D441" s="74">
        <v>11.24</v>
      </c>
      <c r="E441" s="78" t="s">
        <v>2052</v>
      </c>
      <c r="F441" s="75" t="s">
        <v>227</v>
      </c>
      <c r="G441" s="76">
        <v>615</v>
      </c>
      <c r="H441" s="77">
        <v>216</v>
      </c>
      <c r="I441" s="75" t="s">
        <v>1489</v>
      </c>
    </row>
    <row r="442" spans="1:9" ht="12.6" customHeight="1" x14ac:dyDescent="0.25">
      <c r="A442" s="71">
        <v>402</v>
      </c>
      <c r="B442" s="72" t="s">
        <v>1739</v>
      </c>
      <c r="C442" s="75" t="s">
        <v>1154</v>
      </c>
      <c r="D442" s="74">
        <v>11.25</v>
      </c>
      <c r="E442" s="72" t="s">
        <v>236</v>
      </c>
      <c r="F442" s="75" t="s">
        <v>227</v>
      </c>
      <c r="G442" s="76">
        <v>7572</v>
      </c>
      <c r="H442" s="77">
        <v>1442</v>
      </c>
      <c r="I442" s="79" t="s">
        <v>2053</v>
      </c>
    </row>
    <row r="443" spans="1:9" ht="12.6" customHeight="1" x14ac:dyDescent="0.25">
      <c r="A443" s="71">
        <v>403</v>
      </c>
      <c r="B443" s="78" t="s">
        <v>2038</v>
      </c>
      <c r="C443" s="75" t="s">
        <v>1153</v>
      </c>
      <c r="D443" s="74">
        <v>11.27</v>
      </c>
      <c r="E443" s="78" t="s">
        <v>2054</v>
      </c>
      <c r="F443" s="75" t="s">
        <v>3</v>
      </c>
      <c r="G443" s="76">
        <v>963</v>
      </c>
      <c r="H443" s="77">
        <v>183</v>
      </c>
      <c r="I443" s="75" t="s">
        <v>1490</v>
      </c>
    </row>
    <row r="444" spans="1:9" ht="12.6" customHeight="1" x14ac:dyDescent="0.25">
      <c r="A444" s="71">
        <v>404</v>
      </c>
      <c r="B444" s="72" t="s">
        <v>1739</v>
      </c>
      <c r="C444" s="75" t="s">
        <v>1154</v>
      </c>
      <c r="D444" s="74">
        <v>11.28</v>
      </c>
      <c r="E444" s="72" t="s">
        <v>237</v>
      </c>
      <c r="F444" s="75" t="s">
        <v>227</v>
      </c>
      <c r="G444" s="76">
        <v>8751</v>
      </c>
      <c r="H444" s="77">
        <v>2986</v>
      </c>
      <c r="I444" s="75" t="s">
        <v>1491</v>
      </c>
    </row>
    <row r="445" spans="1:9" ht="12.6" customHeight="1" x14ac:dyDescent="0.25">
      <c r="A445" s="71">
        <v>405</v>
      </c>
      <c r="B445" s="72" t="s">
        <v>1739</v>
      </c>
      <c r="C445" s="75" t="s">
        <v>1154</v>
      </c>
      <c r="D445" s="74">
        <v>11.29</v>
      </c>
      <c r="E445" s="78" t="s">
        <v>2055</v>
      </c>
      <c r="F445" s="75" t="s">
        <v>227</v>
      </c>
      <c r="G445" s="76">
        <v>9953</v>
      </c>
      <c r="H445" s="77">
        <v>2986</v>
      </c>
      <c r="I445" s="75" t="s">
        <v>1491</v>
      </c>
    </row>
    <row r="446" spans="1:9" ht="12.6" customHeight="1" x14ac:dyDescent="0.25">
      <c r="A446" s="71">
        <v>406</v>
      </c>
      <c r="B446" s="72" t="s">
        <v>1739</v>
      </c>
      <c r="C446" s="75" t="s">
        <v>1154</v>
      </c>
      <c r="D446" s="74">
        <v>11.3</v>
      </c>
      <c r="E446" s="78" t="s">
        <v>2056</v>
      </c>
      <c r="F446" s="75" t="s">
        <v>227</v>
      </c>
      <c r="G446" s="76">
        <v>9276</v>
      </c>
      <c r="H446" s="77">
        <v>2986</v>
      </c>
      <c r="I446" s="75" t="s">
        <v>1492</v>
      </c>
    </row>
    <row r="447" spans="1:9" ht="12.6" customHeight="1" x14ac:dyDescent="0.25">
      <c r="A447" s="71">
        <v>407</v>
      </c>
      <c r="B447" s="72" t="s">
        <v>1739</v>
      </c>
      <c r="C447" s="75" t="s">
        <v>1154</v>
      </c>
      <c r="D447" s="74">
        <v>11.31</v>
      </c>
      <c r="E447" s="78" t="s">
        <v>2057</v>
      </c>
      <c r="F447" s="75" t="s">
        <v>227</v>
      </c>
      <c r="G447" s="76">
        <v>9454</v>
      </c>
      <c r="H447" s="77">
        <v>2986</v>
      </c>
      <c r="I447" s="75" t="s">
        <v>1493</v>
      </c>
    </row>
    <row r="448" spans="1:9" ht="12.6" customHeight="1" x14ac:dyDescent="0.25">
      <c r="A448" s="71">
        <v>408</v>
      </c>
      <c r="B448" s="72" t="s">
        <v>1740</v>
      </c>
      <c r="C448" s="75" t="s">
        <v>1155</v>
      </c>
      <c r="D448" s="74">
        <v>12.02</v>
      </c>
      <c r="E448" s="78" t="s">
        <v>2058</v>
      </c>
      <c r="F448" s="75" t="s">
        <v>5</v>
      </c>
      <c r="G448" s="76">
        <v>225</v>
      </c>
      <c r="H448" s="77">
        <v>225</v>
      </c>
      <c r="I448" s="75" t="s">
        <v>1494</v>
      </c>
    </row>
    <row r="449" spans="1:9" ht="12.6" customHeight="1" x14ac:dyDescent="0.25">
      <c r="A449" s="71">
        <v>409</v>
      </c>
      <c r="B449" s="72" t="s">
        <v>1740</v>
      </c>
      <c r="C449" s="75" t="s">
        <v>1155</v>
      </c>
      <c r="D449" s="74">
        <v>12.03</v>
      </c>
      <c r="E449" s="78" t="s">
        <v>2059</v>
      </c>
      <c r="F449" s="75" t="s">
        <v>5</v>
      </c>
      <c r="G449" s="76">
        <v>86</v>
      </c>
      <c r="H449" s="77">
        <v>12</v>
      </c>
      <c r="I449" s="75" t="s">
        <v>1494</v>
      </c>
    </row>
    <row r="450" spans="1:9" ht="12.6" customHeight="1" x14ac:dyDescent="0.25">
      <c r="A450" s="71">
        <v>410</v>
      </c>
      <c r="B450" s="72" t="s">
        <v>1740</v>
      </c>
      <c r="C450" s="75" t="s">
        <v>1156</v>
      </c>
      <c r="D450" s="74">
        <v>12.04</v>
      </c>
      <c r="E450" s="78" t="s">
        <v>2060</v>
      </c>
      <c r="F450" s="75" t="s">
        <v>5</v>
      </c>
      <c r="G450" s="76">
        <v>222</v>
      </c>
      <c r="H450" s="77">
        <v>109</v>
      </c>
      <c r="I450" s="75" t="s">
        <v>1494</v>
      </c>
    </row>
    <row r="451" spans="1:9" ht="12.6" customHeight="1" x14ac:dyDescent="0.25">
      <c r="A451" s="71">
        <v>411</v>
      </c>
      <c r="B451" s="72" t="s">
        <v>1740</v>
      </c>
      <c r="C451" s="75" t="s">
        <v>1157</v>
      </c>
      <c r="D451" s="74">
        <v>12.06</v>
      </c>
      <c r="E451" s="78" t="s">
        <v>2061</v>
      </c>
      <c r="F451" s="75" t="s">
        <v>5</v>
      </c>
      <c r="G451" s="76">
        <v>265</v>
      </c>
      <c r="H451" s="77">
        <v>146</v>
      </c>
      <c r="I451" s="75" t="s">
        <v>1494</v>
      </c>
    </row>
    <row r="452" spans="1:9" ht="12.6" customHeight="1" x14ac:dyDescent="0.25">
      <c r="A452" s="71">
        <v>412</v>
      </c>
      <c r="B452" s="72" t="s">
        <v>1740</v>
      </c>
      <c r="C452" s="75" t="s">
        <v>1158</v>
      </c>
      <c r="D452" s="74">
        <v>12.08</v>
      </c>
      <c r="E452" s="78" t="s">
        <v>2062</v>
      </c>
      <c r="F452" s="75" t="s">
        <v>5</v>
      </c>
      <c r="G452" s="76">
        <v>526</v>
      </c>
      <c r="H452" s="77">
        <v>219</v>
      </c>
      <c r="I452" s="75" t="s">
        <v>1494</v>
      </c>
    </row>
    <row r="453" spans="1:9" ht="12.6" customHeight="1" x14ac:dyDescent="0.25">
      <c r="A453" s="71">
        <v>413</v>
      </c>
      <c r="B453" s="72" t="s">
        <v>1740</v>
      </c>
      <c r="C453" s="75" t="s">
        <v>1159</v>
      </c>
      <c r="D453" s="74">
        <v>12.09</v>
      </c>
      <c r="E453" s="78" t="s">
        <v>2063</v>
      </c>
      <c r="F453" s="75" t="s">
        <v>5</v>
      </c>
      <c r="G453" s="76">
        <v>1168</v>
      </c>
      <c r="H453" s="77">
        <v>360</v>
      </c>
      <c r="I453" s="75" t="s">
        <v>1494</v>
      </c>
    </row>
    <row r="454" spans="1:9" ht="12.6" customHeight="1" x14ac:dyDescent="0.25">
      <c r="A454" s="71">
        <v>414</v>
      </c>
      <c r="B454" s="72" t="s">
        <v>1740</v>
      </c>
      <c r="C454" s="75" t="s">
        <v>1159</v>
      </c>
      <c r="D454" s="74">
        <v>12.1</v>
      </c>
      <c r="E454" s="78" t="s">
        <v>2064</v>
      </c>
      <c r="F454" s="75" t="s">
        <v>5</v>
      </c>
      <c r="G454" s="76">
        <v>1262</v>
      </c>
      <c r="H454" s="77">
        <v>396</v>
      </c>
      <c r="I454" s="75" t="s">
        <v>1494</v>
      </c>
    </row>
    <row r="455" spans="1:9" ht="12.6" customHeight="1" x14ac:dyDescent="0.25">
      <c r="A455" s="71">
        <v>415</v>
      </c>
      <c r="B455" s="72" t="s">
        <v>1740</v>
      </c>
      <c r="C455" s="75" t="s">
        <v>1160</v>
      </c>
      <c r="D455" s="74">
        <v>12.11</v>
      </c>
      <c r="E455" s="78" t="s">
        <v>2065</v>
      </c>
      <c r="F455" s="75" t="s">
        <v>5</v>
      </c>
      <c r="G455" s="76">
        <v>1821</v>
      </c>
      <c r="H455" s="77">
        <v>1704</v>
      </c>
      <c r="I455" s="75" t="s">
        <v>1495</v>
      </c>
    </row>
    <row r="456" spans="1:9" ht="12.6" customHeight="1" x14ac:dyDescent="0.25">
      <c r="A456" s="71">
        <v>416</v>
      </c>
      <c r="B456" s="72" t="s">
        <v>1740</v>
      </c>
      <c r="C456" s="75" t="s">
        <v>1161</v>
      </c>
      <c r="D456" s="74">
        <v>12.12</v>
      </c>
      <c r="E456" s="78" t="s">
        <v>2066</v>
      </c>
      <c r="F456" s="75" t="s">
        <v>5</v>
      </c>
      <c r="G456" s="76">
        <v>1669</v>
      </c>
      <c r="H456" s="77">
        <v>1514</v>
      </c>
      <c r="I456" s="75" t="s">
        <v>1494</v>
      </c>
    </row>
    <row r="457" spans="1:9" ht="12.6" customHeight="1" x14ac:dyDescent="0.25">
      <c r="A457" s="71">
        <v>417</v>
      </c>
      <c r="B457" s="72" t="s">
        <v>1740</v>
      </c>
      <c r="C457" s="75" t="s">
        <v>1161</v>
      </c>
      <c r="D457" s="74">
        <v>12.13</v>
      </c>
      <c r="E457" s="78" t="s">
        <v>2067</v>
      </c>
      <c r="F457" s="75" t="s">
        <v>3</v>
      </c>
      <c r="G457" s="76">
        <v>1460</v>
      </c>
      <c r="H457" s="77">
        <v>436</v>
      </c>
      <c r="I457" s="75" t="s">
        <v>1496</v>
      </c>
    </row>
    <row r="458" spans="1:9" ht="12.6" customHeight="1" x14ac:dyDescent="0.25">
      <c r="A458" s="71">
        <v>418</v>
      </c>
      <c r="B458" s="72" t="s">
        <v>1740</v>
      </c>
      <c r="C458" s="75" t="s">
        <v>1162</v>
      </c>
      <c r="D458" s="74">
        <v>12.22</v>
      </c>
      <c r="E458" s="78" t="s">
        <v>2068</v>
      </c>
      <c r="F458" s="75" t="s">
        <v>238</v>
      </c>
      <c r="G458" s="76">
        <v>171</v>
      </c>
      <c r="H458" s="77">
        <v>128</v>
      </c>
      <c r="I458" s="75" t="s">
        <v>1497</v>
      </c>
    </row>
    <row r="459" spans="1:9" ht="12.6" customHeight="1" x14ac:dyDescent="0.25">
      <c r="A459" s="71">
        <v>419</v>
      </c>
      <c r="B459" s="72" t="s">
        <v>1740</v>
      </c>
      <c r="C459" s="75" t="s">
        <v>1162</v>
      </c>
      <c r="D459" s="74">
        <v>12.23</v>
      </c>
      <c r="E459" s="78" t="s">
        <v>2069</v>
      </c>
      <c r="F459" s="75" t="s">
        <v>238</v>
      </c>
      <c r="G459" s="76">
        <v>193</v>
      </c>
      <c r="H459" s="77">
        <v>128</v>
      </c>
      <c r="I459" s="75" t="s">
        <v>1497</v>
      </c>
    </row>
    <row r="460" spans="1:9" ht="12.6" customHeight="1" x14ac:dyDescent="0.25">
      <c r="A460" s="71">
        <v>420</v>
      </c>
      <c r="B460" s="72" t="s">
        <v>1740</v>
      </c>
      <c r="C460" s="75" t="s">
        <v>1162</v>
      </c>
      <c r="D460" s="74">
        <v>12.24</v>
      </c>
      <c r="E460" s="78" t="s">
        <v>2070</v>
      </c>
      <c r="F460" s="75" t="s">
        <v>238</v>
      </c>
      <c r="G460" s="76">
        <v>215</v>
      </c>
      <c r="H460" s="77">
        <v>128</v>
      </c>
      <c r="I460" s="75" t="s">
        <v>1497</v>
      </c>
    </row>
    <row r="461" spans="1:9" ht="12.6" customHeight="1" x14ac:dyDescent="0.25">
      <c r="A461" s="71">
        <v>421</v>
      </c>
      <c r="B461" s="72" t="s">
        <v>1740</v>
      </c>
      <c r="C461" s="75" t="s">
        <v>1163</v>
      </c>
      <c r="D461" s="74">
        <v>12.25</v>
      </c>
      <c r="E461" s="72" t="s">
        <v>239</v>
      </c>
      <c r="F461" s="75" t="s">
        <v>5</v>
      </c>
      <c r="G461" s="76">
        <v>5206</v>
      </c>
      <c r="H461" s="77">
        <v>815</v>
      </c>
      <c r="I461" s="75" t="s">
        <v>1498</v>
      </c>
    </row>
    <row r="462" spans="1:9" ht="12.6" customHeight="1" x14ac:dyDescent="0.25">
      <c r="A462" s="71">
        <v>422</v>
      </c>
      <c r="B462" s="72" t="s">
        <v>1740</v>
      </c>
      <c r="C462" s="75" t="s">
        <v>1164</v>
      </c>
      <c r="D462" s="74">
        <v>12.27</v>
      </c>
      <c r="E462" s="78" t="s">
        <v>2071</v>
      </c>
      <c r="F462" s="75" t="s">
        <v>5</v>
      </c>
      <c r="G462" s="76">
        <v>4695</v>
      </c>
      <c r="H462" s="77">
        <v>2263</v>
      </c>
      <c r="I462" s="75" t="s">
        <v>1499</v>
      </c>
    </row>
    <row r="463" spans="1:9" ht="12.6" customHeight="1" x14ac:dyDescent="0.25">
      <c r="A463" s="71">
        <v>423</v>
      </c>
      <c r="B463" s="72" t="s">
        <v>1740</v>
      </c>
      <c r="C463" s="75" t="s">
        <v>1165</v>
      </c>
      <c r="D463" s="74">
        <v>12.28</v>
      </c>
      <c r="E463" s="72" t="s">
        <v>240</v>
      </c>
      <c r="F463" s="75" t="s">
        <v>241</v>
      </c>
      <c r="G463" s="76">
        <v>71402</v>
      </c>
      <c r="H463" s="77">
        <v>18640</v>
      </c>
      <c r="I463" s="75" t="s">
        <v>1500</v>
      </c>
    </row>
    <row r="464" spans="1:9" ht="12.6" customHeight="1" x14ac:dyDescent="0.25">
      <c r="A464" s="71">
        <v>424</v>
      </c>
      <c r="B464" s="72" t="s">
        <v>1740</v>
      </c>
      <c r="C464" s="75" t="s">
        <v>1166</v>
      </c>
      <c r="D464" s="74">
        <v>12.29</v>
      </c>
      <c r="E464" s="72" t="s">
        <v>242</v>
      </c>
      <c r="F464" s="75" t="s">
        <v>5</v>
      </c>
      <c r="G464" s="76">
        <v>5014</v>
      </c>
      <c r="H464" s="77">
        <v>1106</v>
      </c>
      <c r="I464" s="75" t="s">
        <v>1501</v>
      </c>
    </row>
    <row r="465" spans="1:9" ht="12.6" customHeight="1" x14ac:dyDescent="0.25">
      <c r="A465" s="71">
        <v>425</v>
      </c>
      <c r="B465" s="72" t="s">
        <v>1740</v>
      </c>
      <c r="C465" s="75" t="s">
        <v>1167</v>
      </c>
      <c r="D465" s="74">
        <v>12.31</v>
      </c>
      <c r="E465" s="72" t="s">
        <v>243</v>
      </c>
      <c r="F465" s="75" t="s">
        <v>241</v>
      </c>
      <c r="G465" s="76">
        <v>65018</v>
      </c>
      <c r="H465" s="77">
        <v>11109</v>
      </c>
      <c r="I465" s="75" t="s">
        <v>1502</v>
      </c>
    </row>
    <row r="466" spans="1:9" ht="12.6" customHeight="1" x14ac:dyDescent="0.25">
      <c r="A466" s="71">
        <v>426</v>
      </c>
      <c r="B466" s="72" t="s">
        <v>1740</v>
      </c>
      <c r="C466" s="75" t="s">
        <v>1168</v>
      </c>
      <c r="D466" s="74">
        <v>12.32</v>
      </c>
      <c r="E466" s="78" t="s">
        <v>2072</v>
      </c>
      <c r="F466" s="75" t="s">
        <v>5</v>
      </c>
      <c r="G466" s="76">
        <v>6522</v>
      </c>
      <c r="H466" s="77">
        <v>1205</v>
      </c>
      <c r="I466" s="75" t="s">
        <v>1503</v>
      </c>
    </row>
    <row r="467" spans="1:9" ht="12.6" customHeight="1" x14ac:dyDescent="0.25">
      <c r="A467" s="71">
        <v>427</v>
      </c>
      <c r="B467" s="72" t="s">
        <v>1740</v>
      </c>
      <c r="C467" s="75" t="s">
        <v>1168</v>
      </c>
      <c r="D467" s="74">
        <v>12.34</v>
      </c>
      <c r="E467" s="78" t="s">
        <v>2073</v>
      </c>
      <c r="F467" s="75" t="s">
        <v>5</v>
      </c>
      <c r="G467" s="76">
        <v>6600</v>
      </c>
      <c r="H467" s="77">
        <v>1205</v>
      </c>
      <c r="I467" s="75" t="s">
        <v>1503</v>
      </c>
    </row>
    <row r="468" spans="1:9" ht="12.6" customHeight="1" x14ac:dyDescent="0.25">
      <c r="A468" s="71">
        <v>428</v>
      </c>
      <c r="B468" s="72" t="s">
        <v>1740</v>
      </c>
      <c r="C468" s="75" t="s">
        <v>1169</v>
      </c>
      <c r="D468" s="74">
        <v>12.36</v>
      </c>
      <c r="E468" s="72" t="s">
        <v>244</v>
      </c>
      <c r="F468" s="75" t="s">
        <v>5</v>
      </c>
      <c r="G468" s="76">
        <v>6862</v>
      </c>
      <c r="H468" s="77">
        <v>1204</v>
      </c>
      <c r="I468" s="75" t="s">
        <v>1503</v>
      </c>
    </row>
    <row r="469" spans="1:9" ht="12.6" customHeight="1" x14ac:dyDescent="0.25">
      <c r="A469" s="71">
        <v>429</v>
      </c>
      <c r="B469" s="72" t="s">
        <v>1740</v>
      </c>
      <c r="C469" s="75" t="s">
        <v>1169</v>
      </c>
      <c r="D469" s="74">
        <v>12.38</v>
      </c>
      <c r="E469" s="72" t="s">
        <v>245</v>
      </c>
      <c r="F469" s="75" t="s">
        <v>5</v>
      </c>
      <c r="G469" s="76">
        <v>6940</v>
      </c>
      <c r="H469" s="77">
        <v>1204</v>
      </c>
      <c r="I469" s="75" t="s">
        <v>1503</v>
      </c>
    </row>
    <row r="470" spans="1:9" ht="12.6" customHeight="1" x14ac:dyDescent="0.25">
      <c r="A470" s="71">
        <v>430</v>
      </c>
      <c r="B470" s="72" t="s">
        <v>1740</v>
      </c>
      <c r="C470" s="75" t="s">
        <v>1170</v>
      </c>
      <c r="D470" s="74">
        <v>12.4</v>
      </c>
      <c r="E470" s="78" t="s">
        <v>2074</v>
      </c>
      <c r="F470" s="75" t="s">
        <v>16</v>
      </c>
      <c r="G470" s="76">
        <v>39114</v>
      </c>
      <c r="H470" s="77">
        <v>8692</v>
      </c>
      <c r="I470" s="75" t="s">
        <v>1504</v>
      </c>
    </row>
    <row r="471" spans="1:9" ht="12.6" customHeight="1" x14ac:dyDescent="0.25">
      <c r="A471" s="71">
        <v>431</v>
      </c>
      <c r="B471" s="72" t="s">
        <v>1740</v>
      </c>
      <c r="C471" s="75" t="s">
        <v>1170</v>
      </c>
      <c r="D471" s="74">
        <v>12.41</v>
      </c>
      <c r="E471" s="78" t="s">
        <v>2075</v>
      </c>
      <c r="F471" s="75" t="s">
        <v>16</v>
      </c>
      <c r="G471" s="76">
        <v>49430</v>
      </c>
      <c r="H471" s="77">
        <v>9335</v>
      </c>
      <c r="I471" s="75" t="s">
        <v>1504</v>
      </c>
    </row>
    <row r="472" spans="1:9" ht="12.6" customHeight="1" x14ac:dyDescent="0.25">
      <c r="A472" s="71">
        <v>432</v>
      </c>
      <c r="B472" s="72" t="s">
        <v>1740</v>
      </c>
      <c r="C472" s="75" t="s">
        <v>1170</v>
      </c>
      <c r="D472" s="74">
        <v>12.42</v>
      </c>
      <c r="E472" s="78" t="s">
        <v>2076</v>
      </c>
      <c r="F472" s="75" t="s">
        <v>16</v>
      </c>
      <c r="G472" s="76">
        <v>54104</v>
      </c>
      <c r="H472" s="77">
        <v>11201</v>
      </c>
      <c r="I472" s="75" t="s">
        <v>1504</v>
      </c>
    </row>
    <row r="473" spans="1:9" ht="12.6" customHeight="1" x14ac:dyDescent="0.25">
      <c r="A473" s="71">
        <v>433</v>
      </c>
      <c r="B473" s="72" t="s">
        <v>1740</v>
      </c>
      <c r="C473" s="75" t="s">
        <v>1170</v>
      </c>
      <c r="D473" s="74">
        <v>12.43</v>
      </c>
      <c r="E473" s="78" t="s">
        <v>2077</v>
      </c>
      <c r="F473" s="75" t="s">
        <v>16</v>
      </c>
      <c r="G473" s="76">
        <v>76235</v>
      </c>
      <c r="H473" s="77">
        <v>13651</v>
      </c>
      <c r="I473" s="75" t="s">
        <v>1504</v>
      </c>
    </row>
    <row r="474" spans="1:9" ht="12.6" customHeight="1" x14ac:dyDescent="0.25">
      <c r="A474" s="71">
        <v>434</v>
      </c>
      <c r="B474" s="72" t="s">
        <v>1740</v>
      </c>
      <c r="C474" s="75" t="s">
        <v>1170</v>
      </c>
      <c r="D474" s="74">
        <v>12.44</v>
      </c>
      <c r="E474" s="78" t="s">
        <v>2078</v>
      </c>
      <c r="F474" s="75" t="s">
        <v>16</v>
      </c>
      <c r="G474" s="76">
        <v>85513</v>
      </c>
      <c r="H474" s="77">
        <v>17384</v>
      </c>
      <c r="I474" s="75" t="s">
        <v>1504</v>
      </c>
    </row>
    <row r="475" spans="1:9" ht="12.6" customHeight="1" x14ac:dyDescent="0.25">
      <c r="A475" s="71">
        <v>435</v>
      </c>
      <c r="B475" s="72" t="s">
        <v>1740</v>
      </c>
      <c r="C475" s="75" t="s">
        <v>1170</v>
      </c>
      <c r="D475" s="74">
        <v>12.45</v>
      </c>
      <c r="E475" s="78" t="s">
        <v>2079</v>
      </c>
      <c r="F475" s="75" t="s">
        <v>16</v>
      </c>
      <c r="G475" s="76">
        <v>91425</v>
      </c>
      <c r="H475" s="77">
        <v>18609</v>
      </c>
      <c r="I475" s="75" t="s">
        <v>1504</v>
      </c>
    </row>
    <row r="476" spans="1:9" ht="12.6" customHeight="1" x14ac:dyDescent="0.25">
      <c r="A476" s="71">
        <v>436</v>
      </c>
      <c r="B476" s="72" t="s">
        <v>1740</v>
      </c>
      <c r="C476" s="75" t="s">
        <v>1170</v>
      </c>
      <c r="D476" s="74">
        <v>12.46</v>
      </c>
      <c r="E476" s="72" t="s">
        <v>246</v>
      </c>
      <c r="F476" s="75" t="s">
        <v>5</v>
      </c>
      <c r="G476" s="76">
        <v>2679</v>
      </c>
      <c r="H476" s="77">
        <v>2493</v>
      </c>
      <c r="I476" s="75" t="s">
        <v>1505</v>
      </c>
    </row>
    <row r="477" spans="1:9" ht="12.6" customHeight="1" x14ac:dyDescent="0.25">
      <c r="A477" s="71">
        <v>437</v>
      </c>
      <c r="B477" s="72" t="s">
        <v>1740</v>
      </c>
      <c r="C477" s="75" t="s">
        <v>1171</v>
      </c>
      <c r="D477" s="74">
        <v>12.47</v>
      </c>
      <c r="E477" s="78" t="s">
        <v>2080</v>
      </c>
      <c r="F477" s="75" t="s">
        <v>3</v>
      </c>
      <c r="G477" s="76">
        <v>6856</v>
      </c>
      <c r="H477" s="77">
        <v>1288</v>
      </c>
      <c r="I477" s="75" t="s">
        <v>1506</v>
      </c>
    </row>
    <row r="478" spans="1:9" ht="12.6" customHeight="1" x14ac:dyDescent="0.25">
      <c r="A478" s="71">
        <v>438</v>
      </c>
      <c r="B478" s="72" t="s">
        <v>1740</v>
      </c>
      <c r="C478" s="75" t="s">
        <v>1172</v>
      </c>
      <c r="D478" s="74">
        <v>12.48</v>
      </c>
      <c r="E478" s="72" t="s">
        <v>247</v>
      </c>
      <c r="F478" s="75" t="s">
        <v>3</v>
      </c>
      <c r="G478" s="76">
        <v>7246</v>
      </c>
      <c r="H478" s="77">
        <v>1610</v>
      </c>
      <c r="I478" s="79" t="s">
        <v>2081</v>
      </c>
    </row>
    <row r="479" spans="1:9" ht="12.6" customHeight="1" x14ac:dyDescent="0.25">
      <c r="A479" s="71">
        <v>439</v>
      </c>
      <c r="B479" s="72" t="s">
        <v>1740</v>
      </c>
      <c r="C479" s="75" t="s">
        <v>1173</v>
      </c>
      <c r="D479" s="74">
        <v>12.49</v>
      </c>
      <c r="E479" s="78" t="s">
        <v>2082</v>
      </c>
      <c r="F479" s="75" t="s">
        <v>5</v>
      </c>
      <c r="G479" s="76">
        <v>6526</v>
      </c>
      <c r="H479" s="77">
        <v>1653</v>
      </c>
      <c r="I479" s="75" t="s">
        <v>1507</v>
      </c>
    </row>
    <row r="480" spans="1:9" ht="12.6" customHeight="1" x14ac:dyDescent="0.25">
      <c r="A480" s="71">
        <v>440</v>
      </c>
      <c r="B480" s="72" t="s">
        <v>1740</v>
      </c>
      <c r="C480" s="75" t="s">
        <v>1174</v>
      </c>
      <c r="D480" s="74">
        <v>12.51</v>
      </c>
      <c r="E480" s="72" t="s">
        <v>248</v>
      </c>
      <c r="F480" s="75" t="s">
        <v>5</v>
      </c>
      <c r="G480" s="76">
        <v>7091</v>
      </c>
      <c r="H480" s="77">
        <v>2116</v>
      </c>
      <c r="I480" s="75" t="s">
        <v>1507</v>
      </c>
    </row>
    <row r="481" spans="1:9" ht="12.6" customHeight="1" x14ac:dyDescent="0.25">
      <c r="A481" s="71">
        <v>441</v>
      </c>
      <c r="B481" s="72" t="s">
        <v>1740</v>
      </c>
      <c r="C481" s="75" t="s">
        <v>1175</v>
      </c>
      <c r="D481" s="74">
        <v>12.55</v>
      </c>
      <c r="E481" s="78" t="s">
        <v>2083</v>
      </c>
      <c r="F481" s="75" t="s">
        <v>5</v>
      </c>
      <c r="G481" s="76">
        <v>6590</v>
      </c>
      <c r="H481" s="77">
        <v>1296</v>
      </c>
      <c r="I481" s="75" t="s">
        <v>1496</v>
      </c>
    </row>
    <row r="482" spans="1:9" ht="12.6" customHeight="1" x14ac:dyDescent="0.25">
      <c r="A482" s="71">
        <v>442</v>
      </c>
      <c r="B482" s="72" t="s">
        <v>1740</v>
      </c>
      <c r="C482" s="75" t="s">
        <v>1175</v>
      </c>
      <c r="D482" s="74">
        <v>12.57</v>
      </c>
      <c r="E482" s="72" t="s">
        <v>249</v>
      </c>
      <c r="F482" s="75" t="s">
        <v>5</v>
      </c>
      <c r="G482" s="76">
        <v>7400</v>
      </c>
      <c r="H482" s="77">
        <v>1296</v>
      </c>
      <c r="I482" s="75" t="s">
        <v>1496</v>
      </c>
    </row>
    <row r="483" spans="1:9" ht="12.6" customHeight="1" x14ac:dyDescent="0.25">
      <c r="A483" s="71">
        <v>443</v>
      </c>
      <c r="B483" s="72" t="s">
        <v>1740</v>
      </c>
      <c r="C483" s="75" t="s">
        <v>1175</v>
      </c>
      <c r="D483" s="74">
        <v>12.59</v>
      </c>
      <c r="E483" s="72" t="s">
        <v>250</v>
      </c>
      <c r="F483" s="75" t="s">
        <v>5</v>
      </c>
      <c r="G483" s="76">
        <v>7475</v>
      </c>
      <c r="H483" s="77">
        <v>1296</v>
      </c>
      <c r="I483" s="75" t="s">
        <v>1496</v>
      </c>
    </row>
    <row r="484" spans="1:9" ht="12.6" customHeight="1" x14ac:dyDescent="0.25">
      <c r="A484" s="71">
        <v>444</v>
      </c>
      <c r="B484" s="72" t="s">
        <v>1740</v>
      </c>
      <c r="C484" s="75" t="s">
        <v>1169</v>
      </c>
      <c r="D484" s="85" t="s">
        <v>251</v>
      </c>
      <c r="E484" s="78" t="s">
        <v>2084</v>
      </c>
      <c r="F484" s="75" t="s">
        <v>3</v>
      </c>
      <c r="G484" s="76">
        <v>72282</v>
      </c>
      <c r="H484" s="77">
        <v>10819</v>
      </c>
      <c r="I484" s="75" t="s">
        <v>1508</v>
      </c>
    </row>
    <row r="485" spans="1:9" ht="12.6" customHeight="1" x14ac:dyDescent="0.25">
      <c r="A485" s="71">
        <v>445</v>
      </c>
      <c r="B485" s="72" t="s">
        <v>1740</v>
      </c>
      <c r="C485" s="75" t="s">
        <v>1169</v>
      </c>
      <c r="D485" s="85" t="s">
        <v>252</v>
      </c>
      <c r="E485" s="78" t="s">
        <v>2085</v>
      </c>
      <c r="F485" s="75" t="s">
        <v>3</v>
      </c>
      <c r="G485" s="76">
        <v>336374</v>
      </c>
      <c r="H485" s="77">
        <v>84650</v>
      </c>
      <c r="I485" s="75" t="s">
        <v>1508</v>
      </c>
    </row>
    <row r="486" spans="1:9" ht="12.6" customHeight="1" x14ac:dyDescent="0.25">
      <c r="A486" s="71">
        <v>446</v>
      </c>
      <c r="B486" s="72" t="s">
        <v>1740</v>
      </c>
      <c r="C486" s="75" t="s">
        <v>1169</v>
      </c>
      <c r="D486" s="85" t="s">
        <v>253</v>
      </c>
      <c r="E486" s="78" t="s">
        <v>2086</v>
      </c>
      <c r="F486" s="75" t="s">
        <v>3</v>
      </c>
      <c r="G486" s="76">
        <v>41931</v>
      </c>
      <c r="H486" s="77">
        <v>6086</v>
      </c>
      <c r="I486" s="75" t="s">
        <v>1508</v>
      </c>
    </row>
    <row r="487" spans="1:9" ht="12.6" customHeight="1" x14ac:dyDescent="0.25">
      <c r="A487" s="71">
        <v>447</v>
      </c>
      <c r="B487" s="72" t="s">
        <v>1740</v>
      </c>
      <c r="C487" s="75" t="s">
        <v>1169</v>
      </c>
      <c r="D487" s="85" t="s">
        <v>254</v>
      </c>
      <c r="E487" s="78" t="s">
        <v>2087</v>
      </c>
      <c r="F487" s="75" t="s">
        <v>3</v>
      </c>
      <c r="G487" s="76">
        <v>208446</v>
      </c>
      <c r="H487" s="77">
        <v>57615</v>
      </c>
      <c r="I487" s="75" t="s">
        <v>1508</v>
      </c>
    </row>
    <row r="488" spans="1:9" ht="12.6" customHeight="1" x14ac:dyDescent="0.25">
      <c r="A488" s="71">
        <v>448</v>
      </c>
      <c r="B488" s="72" t="s">
        <v>1741</v>
      </c>
      <c r="C488" s="75" t="s">
        <v>1130</v>
      </c>
      <c r="D488" s="74">
        <v>12.7</v>
      </c>
      <c r="E488" s="72" t="s">
        <v>255</v>
      </c>
      <c r="F488" s="75" t="s">
        <v>5</v>
      </c>
      <c r="G488" s="76">
        <v>770</v>
      </c>
      <c r="H488" s="77">
        <v>105</v>
      </c>
      <c r="I488" s="75" t="s">
        <v>1509</v>
      </c>
    </row>
    <row r="489" spans="1:9" ht="12.6" customHeight="1" x14ac:dyDescent="0.25">
      <c r="A489" s="71">
        <v>449</v>
      </c>
      <c r="B489" s="72" t="s">
        <v>1741</v>
      </c>
      <c r="C489" s="75" t="s">
        <v>1130</v>
      </c>
      <c r="D489" s="74">
        <v>12.71</v>
      </c>
      <c r="E489" s="72" t="s">
        <v>256</v>
      </c>
      <c r="F489" s="75" t="s">
        <v>5</v>
      </c>
      <c r="G489" s="76">
        <v>1792</v>
      </c>
      <c r="H489" s="77">
        <v>105</v>
      </c>
      <c r="I489" s="75" t="s">
        <v>1509</v>
      </c>
    </row>
    <row r="490" spans="1:9" ht="12.6" customHeight="1" x14ac:dyDescent="0.25">
      <c r="A490" s="71">
        <v>450</v>
      </c>
      <c r="B490" s="72" t="s">
        <v>1741</v>
      </c>
      <c r="C490" s="75" t="s">
        <v>1130</v>
      </c>
      <c r="D490" s="74">
        <v>12.72</v>
      </c>
      <c r="E490" s="78" t="s">
        <v>2088</v>
      </c>
      <c r="F490" s="75" t="s">
        <v>5</v>
      </c>
      <c r="G490" s="76">
        <v>1193</v>
      </c>
      <c r="H490" s="77">
        <v>140</v>
      </c>
      <c r="I490" s="75" t="s">
        <v>1509</v>
      </c>
    </row>
    <row r="491" spans="1:9" ht="12.6" customHeight="1" x14ac:dyDescent="0.25">
      <c r="A491" s="71">
        <v>451</v>
      </c>
      <c r="B491" s="72" t="s">
        <v>1742</v>
      </c>
      <c r="C491" s="75" t="s">
        <v>1176</v>
      </c>
      <c r="D491" s="74">
        <v>13.01</v>
      </c>
      <c r="E491" s="72" t="s">
        <v>257</v>
      </c>
      <c r="F491" s="79" t="s">
        <v>3201</v>
      </c>
      <c r="G491" s="76">
        <v>2</v>
      </c>
      <c r="H491" s="77">
        <v>1</v>
      </c>
      <c r="I491" s="79" t="s">
        <v>2089</v>
      </c>
    </row>
    <row r="492" spans="1:9" ht="12.6" customHeight="1" x14ac:dyDescent="0.25">
      <c r="A492" s="71">
        <v>452</v>
      </c>
      <c r="B492" s="72" t="s">
        <v>1742</v>
      </c>
      <c r="C492" s="75" t="s">
        <v>1169</v>
      </c>
      <c r="D492" s="74">
        <v>13.02</v>
      </c>
      <c r="E492" s="72" t="s">
        <v>258</v>
      </c>
      <c r="F492" s="75" t="s">
        <v>17</v>
      </c>
      <c r="G492" s="76">
        <v>92</v>
      </c>
      <c r="H492" s="77">
        <v>32</v>
      </c>
      <c r="I492" s="79" t="s">
        <v>1842</v>
      </c>
    </row>
    <row r="493" spans="1:9" ht="12.6" customHeight="1" x14ac:dyDescent="0.25">
      <c r="A493" s="71">
        <v>453</v>
      </c>
      <c r="B493" s="72" t="s">
        <v>1742</v>
      </c>
      <c r="C493" s="75" t="s">
        <v>1130</v>
      </c>
      <c r="D493" s="74">
        <v>13.04</v>
      </c>
      <c r="E493" s="78" t="s">
        <v>2090</v>
      </c>
      <c r="F493" s="75" t="s">
        <v>241</v>
      </c>
      <c r="G493" s="76">
        <v>310</v>
      </c>
      <c r="H493" s="77">
        <v>4</v>
      </c>
      <c r="I493" s="79" t="s">
        <v>2091</v>
      </c>
    </row>
    <row r="494" spans="1:9" ht="12.6" customHeight="1" x14ac:dyDescent="0.25">
      <c r="A494" s="71">
        <v>454</v>
      </c>
      <c r="B494" s="72" t="s">
        <v>1742</v>
      </c>
      <c r="C494" s="75" t="s">
        <v>1130</v>
      </c>
      <c r="D494" s="74">
        <v>13.05</v>
      </c>
      <c r="E494" s="78" t="s">
        <v>2092</v>
      </c>
      <c r="F494" s="75" t="s">
        <v>241</v>
      </c>
      <c r="G494" s="76">
        <v>310</v>
      </c>
      <c r="H494" s="77">
        <v>4</v>
      </c>
      <c r="I494" s="79" t="s">
        <v>2093</v>
      </c>
    </row>
    <row r="495" spans="1:9" ht="12.6" customHeight="1" x14ac:dyDescent="0.25">
      <c r="A495" s="71">
        <v>455</v>
      </c>
      <c r="B495" s="72" t="s">
        <v>1742</v>
      </c>
      <c r="C495" s="75" t="s">
        <v>1130</v>
      </c>
      <c r="D495" s="74">
        <v>13.06</v>
      </c>
      <c r="E495" s="78" t="s">
        <v>2094</v>
      </c>
      <c r="F495" s="75" t="s">
        <v>241</v>
      </c>
      <c r="G495" s="76">
        <v>287</v>
      </c>
      <c r="H495" s="77">
        <v>16</v>
      </c>
      <c r="I495" s="79" t="s">
        <v>2093</v>
      </c>
    </row>
    <row r="496" spans="1:9" ht="12.6" customHeight="1" x14ac:dyDescent="0.25">
      <c r="A496" s="71">
        <v>456</v>
      </c>
      <c r="B496" s="72" t="s">
        <v>1742</v>
      </c>
      <c r="C496" s="75" t="s">
        <v>1130</v>
      </c>
      <c r="D496" s="74">
        <v>13.07</v>
      </c>
      <c r="E496" s="78" t="s">
        <v>2095</v>
      </c>
      <c r="F496" s="75" t="s">
        <v>259</v>
      </c>
      <c r="G496" s="76">
        <v>1</v>
      </c>
      <c r="H496" s="77">
        <v>0</v>
      </c>
      <c r="I496" s="79" t="s">
        <v>2093</v>
      </c>
    </row>
    <row r="497" spans="1:9" ht="12.6" customHeight="1" x14ac:dyDescent="0.25">
      <c r="A497" s="71">
        <v>457</v>
      </c>
      <c r="B497" s="72" t="s">
        <v>1742</v>
      </c>
      <c r="C497" s="75" t="s">
        <v>1130</v>
      </c>
      <c r="D497" s="74">
        <v>13.08</v>
      </c>
      <c r="E497" s="78" t="s">
        <v>2096</v>
      </c>
      <c r="F497" s="75" t="s">
        <v>241</v>
      </c>
      <c r="G497" s="76">
        <v>278</v>
      </c>
      <c r="H497" s="77">
        <v>9</v>
      </c>
      <c r="I497" s="79" t="s">
        <v>2093</v>
      </c>
    </row>
    <row r="498" spans="1:9" ht="12.6" customHeight="1" x14ac:dyDescent="0.25">
      <c r="A498" s="71">
        <v>458</v>
      </c>
      <c r="B498" s="72" t="s">
        <v>1742</v>
      </c>
      <c r="C498" s="75" t="s">
        <v>1130</v>
      </c>
      <c r="D498" s="74">
        <v>13.09</v>
      </c>
      <c r="E498" s="72" t="s">
        <v>260</v>
      </c>
      <c r="F498" s="75" t="s">
        <v>241</v>
      </c>
      <c r="G498" s="76">
        <v>206</v>
      </c>
      <c r="H498" s="77">
        <v>7</v>
      </c>
      <c r="I498" s="79" t="s">
        <v>2093</v>
      </c>
    </row>
    <row r="499" spans="1:9" ht="12.6" customHeight="1" x14ac:dyDescent="0.25">
      <c r="A499" s="71">
        <v>459</v>
      </c>
      <c r="B499" s="78" t="s">
        <v>2097</v>
      </c>
      <c r="C499" s="75" t="s">
        <v>1177</v>
      </c>
      <c r="D499" s="74">
        <v>14.01</v>
      </c>
      <c r="E499" s="78" t="s">
        <v>2098</v>
      </c>
      <c r="F499" s="75" t="s">
        <v>241</v>
      </c>
      <c r="G499" s="76">
        <v>69888</v>
      </c>
      <c r="H499" s="77">
        <v>7809</v>
      </c>
      <c r="I499" s="79" t="s">
        <v>2099</v>
      </c>
    </row>
    <row r="500" spans="1:9" ht="12.6" customHeight="1" x14ac:dyDescent="0.25">
      <c r="A500" s="71">
        <v>460</v>
      </c>
      <c r="B500" s="78" t="s">
        <v>2097</v>
      </c>
      <c r="C500" s="75" t="s">
        <v>1178</v>
      </c>
      <c r="D500" s="74">
        <v>14.02</v>
      </c>
      <c r="E500" s="78" t="s">
        <v>2100</v>
      </c>
      <c r="F500" s="75" t="s">
        <v>3</v>
      </c>
      <c r="G500" s="76">
        <v>1173</v>
      </c>
      <c r="H500" s="77">
        <v>720</v>
      </c>
      <c r="I500" s="79" t="s">
        <v>1842</v>
      </c>
    </row>
    <row r="501" spans="1:9" ht="12.6" customHeight="1" x14ac:dyDescent="0.25">
      <c r="A501" s="71">
        <v>461</v>
      </c>
      <c r="B501" s="78" t="s">
        <v>2097</v>
      </c>
      <c r="C501" s="75" t="s">
        <v>1179</v>
      </c>
      <c r="D501" s="74">
        <v>14.03</v>
      </c>
      <c r="E501" s="78" t="s">
        <v>2101</v>
      </c>
      <c r="F501" s="75" t="s">
        <v>3</v>
      </c>
      <c r="G501" s="76">
        <v>1374</v>
      </c>
      <c r="H501" s="77">
        <v>720</v>
      </c>
      <c r="I501" s="79" t="s">
        <v>2089</v>
      </c>
    </row>
    <row r="502" spans="1:9" ht="12.6" customHeight="1" x14ac:dyDescent="0.25">
      <c r="A502" s="71">
        <v>462</v>
      </c>
      <c r="B502" s="78" t="s">
        <v>2097</v>
      </c>
      <c r="C502" s="75" t="s">
        <v>1180</v>
      </c>
      <c r="D502" s="74">
        <v>14.04</v>
      </c>
      <c r="E502" s="72" t="s">
        <v>261</v>
      </c>
      <c r="F502" s="75" t="s">
        <v>3</v>
      </c>
      <c r="G502" s="76">
        <v>403</v>
      </c>
      <c r="H502" s="77">
        <v>305</v>
      </c>
      <c r="I502" s="79" t="s">
        <v>2102</v>
      </c>
    </row>
    <row r="503" spans="1:9" ht="12.6" customHeight="1" x14ac:dyDescent="0.25">
      <c r="A503" s="71">
        <v>463</v>
      </c>
      <c r="B503" s="78" t="s">
        <v>2097</v>
      </c>
      <c r="C503" s="75" t="s">
        <v>1181</v>
      </c>
      <c r="D503" s="74">
        <v>14.05</v>
      </c>
      <c r="E503" s="72" t="s">
        <v>262</v>
      </c>
      <c r="F503" s="75" t="s">
        <v>3</v>
      </c>
      <c r="G503" s="76">
        <v>410</v>
      </c>
      <c r="H503" s="77">
        <v>305</v>
      </c>
      <c r="I503" s="79" t="s">
        <v>2102</v>
      </c>
    </row>
    <row r="504" spans="1:9" ht="12.6" customHeight="1" x14ac:dyDescent="0.25">
      <c r="A504" s="71">
        <v>464</v>
      </c>
      <c r="B504" s="72" t="s">
        <v>1743</v>
      </c>
      <c r="C504" s="75" t="s">
        <v>1169</v>
      </c>
      <c r="D504" s="74">
        <v>14.06</v>
      </c>
      <c r="E504" s="72" t="s">
        <v>263</v>
      </c>
      <c r="F504" s="75" t="s">
        <v>241</v>
      </c>
      <c r="G504" s="76">
        <v>164449</v>
      </c>
      <c r="H504" s="77">
        <v>8955</v>
      </c>
      <c r="I504" s="75" t="s">
        <v>1496</v>
      </c>
    </row>
    <row r="505" spans="1:9" ht="12.6" customHeight="1" x14ac:dyDescent="0.25">
      <c r="A505" s="71">
        <v>465</v>
      </c>
      <c r="B505" s="72" t="s">
        <v>1743</v>
      </c>
      <c r="C505" s="75" t="s">
        <v>1182</v>
      </c>
      <c r="D505" s="74">
        <v>14.07</v>
      </c>
      <c r="E505" s="78" t="s">
        <v>2103</v>
      </c>
      <c r="F505" s="75" t="s">
        <v>5</v>
      </c>
      <c r="G505" s="76">
        <v>9579</v>
      </c>
      <c r="H505" s="77">
        <v>2986</v>
      </c>
      <c r="I505" s="75" t="s">
        <v>1510</v>
      </c>
    </row>
    <row r="506" spans="1:9" ht="12.6" customHeight="1" x14ac:dyDescent="0.25">
      <c r="A506" s="71">
        <v>466</v>
      </c>
      <c r="B506" s="72" t="s">
        <v>1743</v>
      </c>
      <c r="C506" s="75" t="s">
        <v>1169</v>
      </c>
      <c r="D506" s="74">
        <v>14.15</v>
      </c>
      <c r="E506" s="78" t="s">
        <v>2104</v>
      </c>
      <c r="F506" s="75" t="s">
        <v>5</v>
      </c>
      <c r="G506" s="76">
        <v>10181</v>
      </c>
      <c r="H506" s="77">
        <v>2986</v>
      </c>
      <c r="I506" s="75" t="s">
        <v>1511</v>
      </c>
    </row>
    <row r="507" spans="1:9" ht="12.6" customHeight="1" x14ac:dyDescent="0.25">
      <c r="A507" s="71">
        <v>467</v>
      </c>
      <c r="B507" s="72" t="s">
        <v>1743</v>
      </c>
      <c r="C507" s="75" t="s">
        <v>1169</v>
      </c>
      <c r="D507" s="74">
        <v>14.17</v>
      </c>
      <c r="E507" s="78" t="s">
        <v>2105</v>
      </c>
      <c r="F507" s="75" t="s">
        <v>5</v>
      </c>
      <c r="G507" s="76">
        <v>10284</v>
      </c>
      <c r="H507" s="77">
        <v>2986</v>
      </c>
      <c r="I507" s="75" t="s">
        <v>1510</v>
      </c>
    </row>
    <row r="508" spans="1:9" ht="12.6" customHeight="1" x14ac:dyDescent="0.25">
      <c r="A508" s="71">
        <v>468</v>
      </c>
      <c r="B508" s="72" t="s">
        <v>1743</v>
      </c>
      <c r="C508" s="75" t="s">
        <v>1182</v>
      </c>
      <c r="D508" s="74">
        <v>14.19</v>
      </c>
      <c r="E508" s="78" t="s">
        <v>2106</v>
      </c>
      <c r="F508" s="75" t="s">
        <v>5</v>
      </c>
      <c r="G508" s="76">
        <v>9916</v>
      </c>
      <c r="H508" s="77">
        <v>2986</v>
      </c>
      <c r="I508" s="75" t="s">
        <v>1511</v>
      </c>
    </row>
    <row r="509" spans="1:9" ht="12.6" customHeight="1" x14ac:dyDescent="0.25">
      <c r="A509" s="71">
        <v>469</v>
      </c>
      <c r="B509" s="72" t="s">
        <v>1743</v>
      </c>
      <c r="C509" s="75" t="s">
        <v>1169</v>
      </c>
      <c r="D509" s="74">
        <v>14.27</v>
      </c>
      <c r="E509" s="78" t="s">
        <v>2107</v>
      </c>
      <c r="F509" s="75" t="s">
        <v>5</v>
      </c>
      <c r="G509" s="76">
        <v>10539</v>
      </c>
      <c r="H509" s="77">
        <v>2986</v>
      </c>
      <c r="I509" s="75" t="s">
        <v>1511</v>
      </c>
    </row>
    <row r="510" spans="1:9" ht="12.6" customHeight="1" x14ac:dyDescent="0.25">
      <c r="A510" s="71">
        <v>470</v>
      </c>
      <c r="B510" s="72" t="s">
        <v>1743</v>
      </c>
      <c r="C510" s="75" t="s">
        <v>1169</v>
      </c>
      <c r="D510" s="74">
        <v>14.29</v>
      </c>
      <c r="E510" s="78" t="s">
        <v>2108</v>
      </c>
      <c r="F510" s="75" t="s">
        <v>5</v>
      </c>
      <c r="G510" s="76">
        <v>10646</v>
      </c>
      <c r="H510" s="77">
        <v>2986</v>
      </c>
      <c r="I510" s="75" t="s">
        <v>1511</v>
      </c>
    </row>
    <row r="511" spans="1:9" ht="12.6" customHeight="1" x14ac:dyDescent="0.25">
      <c r="A511" s="71">
        <v>471</v>
      </c>
      <c r="B511" s="72" t="s">
        <v>1743</v>
      </c>
      <c r="C511" s="75" t="s">
        <v>1183</v>
      </c>
      <c r="D511" s="74">
        <v>14.31</v>
      </c>
      <c r="E511" s="78" t="s">
        <v>2109</v>
      </c>
      <c r="F511" s="75" t="s">
        <v>16</v>
      </c>
      <c r="G511" s="76">
        <v>914</v>
      </c>
      <c r="H511" s="77">
        <v>201</v>
      </c>
      <c r="I511" s="75" t="s">
        <v>1512</v>
      </c>
    </row>
    <row r="512" spans="1:9" ht="12.6" customHeight="1" x14ac:dyDescent="0.25">
      <c r="A512" s="71">
        <v>472</v>
      </c>
      <c r="B512" s="78" t="s">
        <v>2097</v>
      </c>
      <c r="C512" s="75" t="s">
        <v>1184</v>
      </c>
      <c r="D512" s="74">
        <v>14.32</v>
      </c>
      <c r="E512" s="72" t="s">
        <v>264</v>
      </c>
      <c r="F512" s="75" t="s">
        <v>16</v>
      </c>
      <c r="G512" s="76">
        <v>4119</v>
      </c>
      <c r="H512" s="77">
        <v>201</v>
      </c>
      <c r="I512" s="79" t="s">
        <v>2110</v>
      </c>
    </row>
    <row r="513" spans="1:9" ht="12.6" customHeight="1" x14ac:dyDescent="0.25">
      <c r="A513" s="71">
        <v>473</v>
      </c>
      <c r="B513" s="78" t="s">
        <v>2097</v>
      </c>
      <c r="C513" s="75" t="s">
        <v>1185</v>
      </c>
      <c r="D513" s="74">
        <v>14.33</v>
      </c>
      <c r="E513" s="72" t="s">
        <v>265</v>
      </c>
      <c r="F513" s="75" t="s">
        <v>17</v>
      </c>
      <c r="G513" s="76">
        <v>993</v>
      </c>
      <c r="H513" s="77">
        <v>122</v>
      </c>
      <c r="I513" s="79" t="s">
        <v>2110</v>
      </c>
    </row>
    <row r="514" spans="1:9" ht="12.6" customHeight="1" x14ac:dyDescent="0.25">
      <c r="A514" s="71">
        <v>474</v>
      </c>
      <c r="B514" s="72" t="s">
        <v>1743</v>
      </c>
      <c r="C514" s="75" t="s">
        <v>1186</v>
      </c>
      <c r="D514" s="74">
        <v>14.34</v>
      </c>
      <c r="E514" s="72" t="s">
        <v>266</v>
      </c>
      <c r="F514" s="75" t="s">
        <v>5</v>
      </c>
      <c r="G514" s="76">
        <v>4824</v>
      </c>
      <c r="H514" s="77">
        <v>992</v>
      </c>
      <c r="I514" s="75" t="s">
        <v>1513</v>
      </c>
    </row>
    <row r="515" spans="1:9" ht="12.6" customHeight="1" x14ac:dyDescent="0.25">
      <c r="A515" s="71">
        <v>475</v>
      </c>
      <c r="B515" s="78" t="s">
        <v>2097</v>
      </c>
      <c r="C515" s="75" t="s">
        <v>1187</v>
      </c>
      <c r="D515" s="74">
        <v>14.36</v>
      </c>
      <c r="E515" s="78" t="s">
        <v>2111</v>
      </c>
      <c r="F515" s="75" t="s">
        <v>5</v>
      </c>
      <c r="G515" s="76">
        <v>878</v>
      </c>
      <c r="H515" s="77">
        <v>116</v>
      </c>
      <c r="I515" s="79" t="s">
        <v>2112</v>
      </c>
    </row>
    <row r="516" spans="1:9" ht="12.6" customHeight="1" x14ac:dyDescent="0.25">
      <c r="A516" s="71">
        <v>476</v>
      </c>
      <c r="B516" s="72" t="s">
        <v>1743</v>
      </c>
      <c r="C516" s="75" t="s">
        <v>1169</v>
      </c>
      <c r="D516" s="74">
        <v>14.39</v>
      </c>
      <c r="E516" s="72" t="s">
        <v>267</v>
      </c>
      <c r="F516" s="75" t="s">
        <v>5</v>
      </c>
      <c r="G516" s="76">
        <v>6022</v>
      </c>
      <c r="H516" s="77">
        <v>1094</v>
      </c>
      <c r="I516" s="75" t="s">
        <v>1514</v>
      </c>
    </row>
    <row r="517" spans="1:9" ht="12.6" customHeight="1" x14ac:dyDescent="0.25">
      <c r="A517" s="71">
        <v>477</v>
      </c>
      <c r="B517" s="78" t="s">
        <v>2097</v>
      </c>
      <c r="C517" s="75" t="s">
        <v>1188</v>
      </c>
      <c r="D517" s="74">
        <v>14.41</v>
      </c>
      <c r="E517" s="78" t="s">
        <v>2113</v>
      </c>
      <c r="F517" s="75" t="s">
        <v>3</v>
      </c>
      <c r="G517" s="76">
        <v>602</v>
      </c>
      <c r="H517" s="77">
        <v>58</v>
      </c>
      <c r="I517" s="79" t="s">
        <v>2114</v>
      </c>
    </row>
    <row r="518" spans="1:9" ht="12.6" customHeight="1" x14ac:dyDescent="0.25">
      <c r="A518" s="71">
        <v>478</v>
      </c>
      <c r="B518" s="72" t="s">
        <v>1743</v>
      </c>
      <c r="C518" s="75" t="s">
        <v>1169</v>
      </c>
      <c r="D518" s="85" t="s">
        <v>268</v>
      </c>
      <c r="E518" s="78" t="s">
        <v>2115</v>
      </c>
      <c r="F518" s="75" t="s">
        <v>5</v>
      </c>
      <c r="G518" s="76">
        <v>8866</v>
      </c>
      <c r="H518" s="77">
        <v>2937</v>
      </c>
      <c r="I518" s="75" t="s">
        <v>1515</v>
      </c>
    </row>
    <row r="519" spans="1:9" ht="12.6" customHeight="1" x14ac:dyDescent="0.25">
      <c r="A519" s="71">
        <v>479</v>
      </c>
      <c r="B519" s="72" t="s">
        <v>1743</v>
      </c>
      <c r="C519" s="75" t="s">
        <v>1169</v>
      </c>
      <c r="D519" s="85" t="s">
        <v>269</v>
      </c>
      <c r="E519" s="78" t="s">
        <v>2116</v>
      </c>
      <c r="F519" s="75" t="s">
        <v>5</v>
      </c>
      <c r="G519" s="76">
        <v>9564</v>
      </c>
      <c r="H519" s="77">
        <v>2937</v>
      </c>
      <c r="I519" s="75" t="s">
        <v>1515</v>
      </c>
    </row>
    <row r="520" spans="1:9" ht="12.6" customHeight="1" x14ac:dyDescent="0.25">
      <c r="A520" s="71">
        <v>480</v>
      </c>
      <c r="B520" s="72" t="s">
        <v>1743</v>
      </c>
      <c r="C520" s="75" t="s">
        <v>1169</v>
      </c>
      <c r="D520" s="85" t="s">
        <v>270</v>
      </c>
      <c r="E520" s="78" t="s">
        <v>2117</v>
      </c>
      <c r="F520" s="75" t="s">
        <v>5</v>
      </c>
      <c r="G520" s="76">
        <v>10262</v>
      </c>
      <c r="H520" s="77">
        <v>2937</v>
      </c>
      <c r="I520" s="75" t="s">
        <v>1515</v>
      </c>
    </row>
    <row r="521" spans="1:9" ht="12.6" customHeight="1" x14ac:dyDescent="0.25">
      <c r="A521" s="71">
        <v>481</v>
      </c>
      <c r="B521" s="72" t="s">
        <v>1743</v>
      </c>
      <c r="C521" s="75" t="s">
        <v>1169</v>
      </c>
      <c r="D521" s="74">
        <v>14.47</v>
      </c>
      <c r="E521" s="72" t="s">
        <v>271</v>
      </c>
      <c r="F521" s="75" t="s">
        <v>16</v>
      </c>
      <c r="G521" s="76">
        <v>1969</v>
      </c>
      <c r="H521" s="77">
        <v>889</v>
      </c>
      <c r="I521" s="75" t="s">
        <v>1516</v>
      </c>
    </row>
    <row r="522" spans="1:9" ht="12.6" customHeight="1" x14ac:dyDescent="0.25">
      <c r="A522" s="71">
        <v>482</v>
      </c>
      <c r="B522" s="72" t="s">
        <v>1743</v>
      </c>
      <c r="C522" s="75" t="s">
        <v>1189</v>
      </c>
      <c r="D522" s="74">
        <v>14.48</v>
      </c>
      <c r="E522" s="72" t="s">
        <v>272</v>
      </c>
      <c r="F522" s="75" t="s">
        <v>16</v>
      </c>
      <c r="G522" s="76">
        <v>3337</v>
      </c>
      <c r="H522" s="77">
        <v>35</v>
      </c>
      <c r="I522" s="75" t="s">
        <v>1517</v>
      </c>
    </row>
    <row r="523" spans="1:9" ht="12.6" customHeight="1" x14ac:dyDescent="0.25">
      <c r="A523" s="71">
        <v>483</v>
      </c>
      <c r="B523" s="72" t="s">
        <v>1743</v>
      </c>
      <c r="C523" s="75" t="s">
        <v>1190</v>
      </c>
      <c r="D523" s="74">
        <v>14.49</v>
      </c>
      <c r="E523" s="72" t="s">
        <v>273</v>
      </c>
      <c r="F523" s="75" t="s">
        <v>16</v>
      </c>
      <c r="G523" s="76">
        <v>2089</v>
      </c>
      <c r="H523" s="77">
        <v>283</v>
      </c>
      <c r="I523" s="75" t="s">
        <v>1518</v>
      </c>
    </row>
    <row r="524" spans="1:9" ht="12.6" customHeight="1" x14ac:dyDescent="0.25">
      <c r="A524" s="71">
        <v>484</v>
      </c>
      <c r="B524" s="78" t="s">
        <v>2097</v>
      </c>
      <c r="C524" s="75" t="s">
        <v>1191</v>
      </c>
      <c r="D524" s="74">
        <v>14.5</v>
      </c>
      <c r="E524" s="78" t="s">
        <v>2118</v>
      </c>
      <c r="F524" s="75" t="s">
        <v>3</v>
      </c>
      <c r="G524" s="76">
        <v>988</v>
      </c>
      <c r="H524" s="77">
        <v>290</v>
      </c>
      <c r="I524" s="79" t="s">
        <v>2119</v>
      </c>
    </row>
    <row r="525" spans="1:9" ht="12.6" customHeight="1" x14ac:dyDescent="0.25">
      <c r="A525" s="71">
        <v>485</v>
      </c>
      <c r="B525" s="72" t="s">
        <v>1743</v>
      </c>
      <c r="C525" s="75" t="s">
        <v>1130</v>
      </c>
      <c r="D525" s="74">
        <v>14.55</v>
      </c>
      <c r="E525" s="72" t="s">
        <v>274</v>
      </c>
      <c r="F525" s="75" t="s">
        <v>17</v>
      </c>
      <c r="G525" s="76">
        <v>310</v>
      </c>
      <c r="H525" s="77">
        <v>57</v>
      </c>
      <c r="I525" s="75" t="s">
        <v>1519</v>
      </c>
    </row>
    <row r="526" spans="1:9" ht="12.6" customHeight="1" x14ac:dyDescent="0.25">
      <c r="A526" s="71">
        <v>486</v>
      </c>
      <c r="B526" s="72" t="s">
        <v>1743</v>
      </c>
      <c r="C526" s="75" t="s">
        <v>1130</v>
      </c>
      <c r="D526" s="85" t="s">
        <v>275</v>
      </c>
      <c r="E526" s="72" t="s">
        <v>276</v>
      </c>
      <c r="F526" s="75" t="s">
        <v>17</v>
      </c>
      <c r="G526" s="76">
        <v>442</v>
      </c>
      <c r="H526" s="77">
        <v>103</v>
      </c>
      <c r="I526" s="75" t="s">
        <v>1519</v>
      </c>
    </row>
    <row r="527" spans="1:9" ht="12.6" customHeight="1" x14ac:dyDescent="0.25">
      <c r="A527" s="71">
        <v>487</v>
      </c>
      <c r="B527" s="72" t="s">
        <v>1743</v>
      </c>
      <c r="C527" s="75" t="s">
        <v>1130</v>
      </c>
      <c r="D527" s="74">
        <v>14.56</v>
      </c>
      <c r="E527" s="78" t="s">
        <v>2120</v>
      </c>
      <c r="F527" s="75" t="s">
        <v>16</v>
      </c>
      <c r="G527" s="76">
        <v>1877</v>
      </c>
      <c r="H527" s="77">
        <v>202</v>
      </c>
      <c r="I527" s="79" t="s">
        <v>2121</v>
      </c>
    </row>
    <row r="528" spans="1:9" ht="12.6" customHeight="1" x14ac:dyDescent="0.25">
      <c r="A528" s="71">
        <v>488</v>
      </c>
      <c r="B528" s="72" t="s">
        <v>1743</v>
      </c>
      <c r="C528" s="75" t="s">
        <v>1130</v>
      </c>
      <c r="D528" s="74">
        <v>14.57</v>
      </c>
      <c r="E528" s="72" t="s">
        <v>277</v>
      </c>
      <c r="F528" s="75" t="s">
        <v>16</v>
      </c>
      <c r="G528" s="76">
        <v>1981</v>
      </c>
      <c r="H528" s="77">
        <v>202</v>
      </c>
      <c r="I528" s="79" t="s">
        <v>2121</v>
      </c>
    </row>
    <row r="529" spans="1:9" ht="12.6" customHeight="1" x14ac:dyDescent="0.25">
      <c r="A529" s="71">
        <v>489</v>
      </c>
      <c r="B529" s="72" t="s">
        <v>1743</v>
      </c>
      <c r="C529" s="75" t="s">
        <v>1130</v>
      </c>
      <c r="D529" s="74">
        <v>14.58</v>
      </c>
      <c r="E529" s="78" t="s">
        <v>2122</v>
      </c>
      <c r="F529" s="75" t="s">
        <v>5</v>
      </c>
      <c r="G529" s="76">
        <v>5481</v>
      </c>
      <c r="H529" s="77">
        <v>873</v>
      </c>
      <c r="I529" s="79" t="s">
        <v>2123</v>
      </c>
    </row>
    <row r="530" spans="1:9" ht="12.6" customHeight="1" x14ac:dyDescent="0.25">
      <c r="A530" s="71">
        <v>490</v>
      </c>
      <c r="B530" s="72" t="s">
        <v>1743</v>
      </c>
      <c r="C530" s="75" t="s">
        <v>1130</v>
      </c>
      <c r="D530" s="74">
        <v>14.59</v>
      </c>
      <c r="E530" s="78" t="s">
        <v>2124</v>
      </c>
      <c r="F530" s="75" t="s">
        <v>5</v>
      </c>
      <c r="G530" s="76">
        <v>9840</v>
      </c>
      <c r="H530" s="77">
        <v>1215</v>
      </c>
      <c r="I530" s="79" t="s">
        <v>2125</v>
      </c>
    </row>
    <row r="531" spans="1:9" ht="12.6" customHeight="1" x14ac:dyDescent="0.25">
      <c r="A531" s="71">
        <v>491</v>
      </c>
      <c r="B531" s="78" t="s">
        <v>2097</v>
      </c>
      <c r="C531" s="75" t="s">
        <v>1130</v>
      </c>
      <c r="D531" s="74">
        <v>14.6</v>
      </c>
      <c r="E531" s="78" t="s">
        <v>2126</v>
      </c>
      <c r="F531" s="75" t="s">
        <v>5</v>
      </c>
      <c r="G531" s="76">
        <v>24201</v>
      </c>
      <c r="H531" s="77">
        <v>4185</v>
      </c>
      <c r="I531" s="79" t="s">
        <v>2127</v>
      </c>
    </row>
    <row r="532" spans="1:9" ht="12.6" customHeight="1" x14ac:dyDescent="0.25">
      <c r="A532" s="71">
        <v>492</v>
      </c>
      <c r="B532" s="72" t="s">
        <v>1743</v>
      </c>
      <c r="C532" s="75" t="s">
        <v>1130</v>
      </c>
      <c r="D532" s="74">
        <v>14.61</v>
      </c>
      <c r="E532" s="72" t="s">
        <v>278</v>
      </c>
      <c r="F532" s="75" t="s">
        <v>17</v>
      </c>
      <c r="G532" s="76">
        <v>207</v>
      </c>
      <c r="H532" s="77">
        <v>32</v>
      </c>
      <c r="I532" s="75" t="s">
        <v>1520</v>
      </c>
    </row>
    <row r="533" spans="1:9" ht="12.6" customHeight="1" x14ac:dyDescent="0.25">
      <c r="A533" s="71">
        <v>493</v>
      </c>
      <c r="B533" s="72" t="s">
        <v>1743</v>
      </c>
      <c r="C533" s="75" t="s">
        <v>1130</v>
      </c>
      <c r="D533" s="74">
        <v>14.62</v>
      </c>
      <c r="E533" s="78" t="s">
        <v>2128</v>
      </c>
      <c r="F533" s="75" t="s">
        <v>16</v>
      </c>
      <c r="G533" s="76">
        <v>1971</v>
      </c>
      <c r="H533" s="77">
        <v>30</v>
      </c>
      <c r="I533" s="75" t="s">
        <v>1521</v>
      </c>
    </row>
    <row r="534" spans="1:9" ht="12.6" customHeight="1" x14ac:dyDescent="0.25">
      <c r="A534" s="71">
        <v>494</v>
      </c>
      <c r="B534" s="78" t="s">
        <v>2097</v>
      </c>
      <c r="C534" s="75" t="s">
        <v>1130</v>
      </c>
      <c r="D534" s="74">
        <v>14.63</v>
      </c>
      <c r="E534" s="78" t="s">
        <v>2129</v>
      </c>
      <c r="F534" s="75" t="s">
        <v>16</v>
      </c>
      <c r="G534" s="76">
        <v>376</v>
      </c>
      <c r="H534" s="77">
        <v>10</v>
      </c>
      <c r="I534" s="75" t="s">
        <v>1522</v>
      </c>
    </row>
    <row r="535" spans="1:9" ht="12.6" customHeight="1" x14ac:dyDescent="0.25">
      <c r="A535" s="71">
        <v>495</v>
      </c>
      <c r="B535" s="78" t="s">
        <v>2097</v>
      </c>
      <c r="C535" s="75" t="s">
        <v>1130</v>
      </c>
      <c r="D535" s="74">
        <v>14.64</v>
      </c>
      <c r="E535" s="78" t="s">
        <v>2130</v>
      </c>
      <c r="F535" s="75" t="s">
        <v>16</v>
      </c>
      <c r="G535" s="76">
        <v>43</v>
      </c>
      <c r="H535" s="77">
        <v>30</v>
      </c>
      <c r="I535" s="75" t="s">
        <v>1522</v>
      </c>
    </row>
    <row r="536" spans="1:9" ht="12.6" customHeight="1" x14ac:dyDescent="0.25">
      <c r="A536" s="71">
        <v>496</v>
      </c>
      <c r="B536" s="72" t="s">
        <v>1743</v>
      </c>
      <c r="C536" s="75" t="s">
        <v>1130</v>
      </c>
      <c r="D536" s="74">
        <v>14.65</v>
      </c>
      <c r="E536" s="78" t="s">
        <v>2131</v>
      </c>
      <c r="F536" s="75" t="s">
        <v>16</v>
      </c>
      <c r="G536" s="76">
        <v>1551</v>
      </c>
      <c r="H536" s="77">
        <v>67</v>
      </c>
      <c r="I536" s="75" t="s">
        <v>1522</v>
      </c>
    </row>
    <row r="537" spans="1:9" ht="12.6" customHeight="1" x14ac:dyDescent="0.25">
      <c r="A537" s="71">
        <v>497</v>
      </c>
      <c r="B537" s="72" t="s">
        <v>1743</v>
      </c>
      <c r="C537" s="75" t="s">
        <v>1130</v>
      </c>
      <c r="D537" s="74">
        <v>14.66</v>
      </c>
      <c r="E537" s="72" t="s">
        <v>279</v>
      </c>
      <c r="F537" s="75" t="s">
        <v>16</v>
      </c>
      <c r="G537" s="76">
        <v>12671</v>
      </c>
      <c r="H537" s="77">
        <v>93</v>
      </c>
      <c r="I537" s="75" t="s">
        <v>1521</v>
      </c>
    </row>
    <row r="538" spans="1:9" ht="12.6" customHeight="1" x14ac:dyDescent="0.25">
      <c r="A538" s="71">
        <v>498</v>
      </c>
      <c r="B538" s="72" t="s">
        <v>1743</v>
      </c>
      <c r="C538" s="75" t="s">
        <v>1130</v>
      </c>
      <c r="D538" s="74">
        <v>14.67</v>
      </c>
      <c r="E538" s="78" t="s">
        <v>2132</v>
      </c>
      <c r="F538" s="75" t="s">
        <v>16</v>
      </c>
      <c r="G538" s="76">
        <v>4584</v>
      </c>
      <c r="H538" s="77">
        <v>56</v>
      </c>
      <c r="I538" s="75" t="s">
        <v>1523</v>
      </c>
    </row>
    <row r="539" spans="1:9" ht="12.6" customHeight="1" x14ac:dyDescent="0.25">
      <c r="A539" s="71">
        <v>499</v>
      </c>
      <c r="B539" s="72" t="s">
        <v>1743</v>
      </c>
      <c r="C539" s="75" t="s">
        <v>1130</v>
      </c>
      <c r="D539" s="74">
        <v>14.68</v>
      </c>
      <c r="E539" s="72" t="s">
        <v>280</v>
      </c>
      <c r="F539" s="75" t="s">
        <v>16</v>
      </c>
      <c r="G539" s="76">
        <v>12655</v>
      </c>
      <c r="H539" s="77">
        <v>77</v>
      </c>
      <c r="I539" s="75" t="s">
        <v>1523</v>
      </c>
    </row>
    <row r="540" spans="1:9" ht="12.6" customHeight="1" x14ac:dyDescent="0.25">
      <c r="A540" s="71">
        <v>500</v>
      </c>
      <c r="B540" s="72" t="s">
        <v>1743</v>
      </c>
      <c r="C540" s="75" t="s">
        <v>1130</v>
      </c>
      <c r="D540" s="74">
        <v>14.69</v>
      </c>
      <c r="E540" s="78" t="s">
        <v>2133</v>
      </c>
      <c r="F540" s="75" t="s">
        <v>5</v>
      </c>
      <c r="G540" s="76">
        <v>1762</v>
      </c>
      <c r="H540" s="77">
        <v>828</v>
      </c>
      <c r="I540" s="75" t="s">
        <v>1524</v>
      </c>
    </row>
    <row r="541" spans="1:9" ht="12.6" customHeight="1" x14ac:dyDescent="0.25">
      <c r="A541" s="71">
        <v>501</v>
      </c>
      <c r="B541" s="72" t="s">
        <v>1743</v>
      </c>
      <c r="C541" s="75" t="s">
        <v>1130</v>
      </c>
      <c r="D541" s="74">
        <v>14.7</v>
      </c>
      <c r="E541" s="72" t="s">
        <v>281</v>
      </c>
      <c r="F541" s="75" t="s">
        <v>5</v>
      </c>
      <c r="G541" s="76">
        <v>2537</v>
      </c>
      <c r="H541" s="77">
        <v>595</v>
      </c>
      <c r="I541" s="75" t="s">
        <v>1524</v>
      </c>
    </row>
    <row r="542" spans="1:9" ht="12.6" customHeight="1" x14ac:dyDescent="0.25">
      <c r="A542" s="71">
        <v>502</v>
      </c>
      <c r="B542" s="72" t="s">
        <v>1743</v>
      </c>
      <c r="C542" s="75" t="s">
        <v>1130</v>
      </c>
      <c r="D542" s="74">
        <v>14.71</v>
      </c>
      <c r="E542" s="72" t="s">
        <v>282</v>
      </c>
      <c r="F542" s="75" t="s">
        <v>5</v>
      </c>
      <c r="G542" s="76">
        <v>6026</v>
      </c>
      <c r="H542" s="77">
        <v>1204</v>
      </c>
      <c r="I542" s="75" t="s">
        <v>1524</v>
      </c>
    </row>
    <row r="543" spans="1:9" ht="12.6" customHeight="1" x14ac:dyDescent="0.25">
      <c r="A543" s="71">
        <v>503</v>
      </c>
      <c r="B543" s="72" t="s">
        <v>1743</v>
      </c>
      <c r="C543" s="75" t="s">
        <v>1130</v>
      </c>
      <c r="D543" s="74">
        <v>14.72</v>
      </c>
      <c r="E543" s="78" t="s">
        <v>2134</v>
      </c>
      <c r="F543" s="75" t="s">
        <v>5</v>
      </c>
      <c r="G543" s="76">
        <v>1762</v>
      </c>
      <c r="H543" s="77">
        <v>828</v>
      </c>
      <c r="I543" s="75" t="s">
        <v>1524</v>
      </c>
    </row>
    <row r="544" spans="1:9" ht="12.6" customHeight="1" x14ac:dyDescent="0.25">
      <c r="A544" s="71">
        <v>504</v>
      </c>
      <c r="B544" s="72" t="s">
        <v>1743</v>
      </c>
      <c r="C544" s="75" t="s">
        <v>1130</v>
      </c>
      <c r="D544" s="74">
        <v>14.73</v>
      </c>
      <c r="E544" s="78" t="s">
        <v>2135</v>
      </c>
      <c r="F544" s="75" t="s">
        <v>5</v>
      </c>
      <c r="G544" s="76">
        <v>5871</v>
      </c>
      <c r="H544" s="77">
        <v>1056</v>
      </c>
      <c r="I544" s="75" t="s">
        <v>1524</v>
      </c>
    </row>
    <row r="545" spans="1:9" ht="12.6" customHeight="1" x14ac:dyDescent="0.25">
      <c r="A545" s="71">
        <v>505</v>
      </c>
      <c r="B545" s="78" t="s">
        <v>2097</v>
      </c>
      <c r="C545" s="75" t="s">
        <v>1130</v>
      </c>
      <c r="D545" s="74">
        <v>14.74</v>
      </c>
      <c r="E545" s="78" t="s">
        <v>2136</v>
      </c>
      <c r="F545" s="75" t="s">
        <v>5</v>
      </c>
      <c r="G545" s="76">
        <v>2370</v>
      </c>
      <c r="H545" s="77">
        <v>924</v>
      </c>
      <c r="I545" s="75" t="s">
        <v>1524</v>
      </c>
    </row>
    <row r="546" spans="1:9" ht="12.6" customHeight="1" x14ac:dyDescent="0.25">
      <c r="A546" s="71">
        <v>506</v>
      </c>
      <c r="B546" s="72" t="s">
        <v>1743</v>
      </c>
      <c r="C546" s="75" t="s">
        <v>1130</v>
      </c>
      <c r="D546" s="74">
        <v>14.75</v>
      </c>
      <c r="E546" s="72" t="s">
        <v>283</v>
      </c>
      <c r="F546" s="75" t="s">
        <v>17</v>
      </c>
      <c r="G546" s="76">
        <v>259</v>
      </c>
      <c r="H546" s="77">
        <v>183</v>
      </c>
      <c r="I546" s="79" t="s">
        <v>2137</v>
      </c>
    </row>
    <row r="547" spans="1:9" ht="12.6" customHeight="1" x14ac:dyDescent="0.25">
      <c r="A547" s="71">
        <v>507</v>
      </c>
      <c r="B547" s="78" t="s">
        <v>2097</v>
      </c>
      <c r="C547" s="75" t="s">
        <v>1130</v>
      </c>
      <c r="D547" s="74">
        <v>14.76</v>
      </c>
      <c r="E547" s="78" t="s">
        <v>2138</v>
      </c>
      <c r="F547" s="75" t="s">
        <v>5</v>
      </c>
      <c r="G547" s="76">
        <v>6219</v>
      </c>
      <c r="H547" s="77">
        <v>2101</v>
      </c>
      <c r="I547" s="75" t="s">
        <v>1525</v>
      </c>
    </row>
    <row r="548" spans="1:9" ht="12.6" customHeight="1" x14ac:dyDescent="0.25">
      <c r="A548" s="71">
        <v>508</v>
      </c>
      <c r="B548" s="78" t="s">
        <v>2097</v>
      </c>
      <c r="C548" s="75" t="s">
        <v>1130</v>
      </c>
      <c r="D548" s="74">
        <v>14.77</v>
      </c>
      <c r="E548" s="78" t="s">
        <v>2139</v>
      </c>
      <c r="F548" s="75" t="s">
        <v>5</v>
      </c>
      <c r="G548" s="76">
        <v>7144</v>
      </c>
      <c r="H548" s="77">
        <v>1563</v>
      </c>
      <c r="I548" s="75" t="s">
        <v>1525</v>
      </c>
    </row>
    <row r="549" spans="1:9" ht="12.6" customHeight="1" x14ac:dyDescent="0.25">
      <c r="A549" s="71">
        <v>509</v>
      </c>
      <c r="B549" s="78" t="s">
        <v>2097</v>
      </c>
      <c r="C549" s="75" t="s">
        <v>1130</v>
      </c>
      <c r="D549" s="74">
        <v>14.78</v>
      </c>
      <c r="E549" s="72" t="s">
        <v>284</v>
      </c>
      <c r="F549" s="75" t="s">
        <v>5</v>
      </c>
      <c r="G549" s="76">
        <v>3501</v>
      </c>
      <c r="H549" s="77">
        <v>2567</v>
      </c>
      <c r="I549" s="75" t="s">
        <v>1525</v>
      </c>
    </row>
    <row r="550" spans="1:9" ht="12.6" customHeight="1" x14ac:dyDescent="0.25">
      <c r="A550" s="71">
        <v>510</v>
      </c>
      <c r="B550" s="78" t="s">
        <v>2097</v>
      </c>
      <c r="C550" s="75" t="s">
        <v>1130</v>
      </c>
      <c r="D550" s="74">
        <v>14.79</v>
      </c>
      <c r="E550" s="78" t="s">
        <v>2140</v>
      </c>
      <c r="F550" s="75" t="s">
        <v>5</v>
      </c>
      <c r="G550" s="76">
        <v>5542</v>
      </c>
      <c r="H550" s="77">
        <v>2725</v>
      </c>
      <c r="I550" s="75" t="s">
        <v>1526</v>
      </c>
    </row>
    <row r="551" spans="1:9" ht="12.6" customHeight="1" x14ac:dyDescent="0.25">
      <c r="A551" s="71">
        <v>511</v>
      </c>
      <c r="B551" s="78" t="s">
        <v>2097</v>
      </c>
      <c r="C551" s="75" t="s">
        <v>1130</v>
      </c>
      <c r="D551" s="74">
        <v>14.81</v>
      </c>
      <c r="E551" s="78" t="s">
        <v>2141</v>
      </c>
      <c r="F551" s="75" t="s">
        <v>5</v>
      </c>
      <c r="G551" s="76">
        <v>1867</v>
      </c>
      <c r="H551" s="77">
        <v>933</v>
      </c>
      <c r="I551" s="75" t="s">
        <v>1527</v>
      </c>
    </row>
    <row r="552" spans="1:9" ht="12.6" customHeight="1" x14ac:dyDescent="0.25">
      <c r="A552" s="71">
        <v>512</v>
      </c>
      <c r="B552" s="72" t="s">
        <v>1743</v>
      </c>
      <c r="C552" s="75" t="s">
        <v>1130</v>
      </c>
      <c r="D552" s="74">
        <v>14.82</v>
      </c>
      <c r="E552" s="78" t="s">
        <v>2142</v>
      </c>
      <c r="F552" s="75" t="s">
        <v>5</v>
      </c>
      <c r="G552" s="76">
        <v>2485</v>
      </c>
      <c r="H552" s="77">
        <v>195</v>
      </c>
      <c r="I552" s="75" t="s">
        <v>1524</v>
      </c>
    </row>
    <row r="553" spans="1:9" ht="12.6" customHeight="1" x14ac:dyDescent="0.25">
      <c r="A553" s="71">
        <v>513</v>
      </c>
      <c r="B553" s="72" t="s">
        <v>1743</v>
      </c>
      <c r="C553" s="75" t="s">
        <v>1130</v>
      </c>
      <c r="D553" s="74">
        <v>14.83</v>
      </c>
      <c r="E553" s="72" t="s">
        <v>285</v>
      </c>
      <c r="F553" s="75" t="s">
        <v>5</v>
      </c>
      <c r="G553" s="76">
        <v>4464</v>
      </c>
      <c r="H553" s="77">
        <v>692</v>
      </c>
      <c r="I553" s="75" t="s">
        <v>1524</v>
      </c>
    </row>
    <row r="554" spans="1:9" ht="12.6" customHeight="1" x14ac:dyDescent="0.25">
      <c r="A554" s="71">
        <v>514</v>
      </c>
      <c r="B554" s="72" t="s">
        <v>1743</v>
      </c>
      <c r="C554" s="75" t="s">
        <v>1130</v>
      </c>
      <c r="D554" s="74">
        <v>14.84</v>
      </c>
      <c r="E554" s="78" t="s">
        <v>2143</v>
      </c>
      <c r="F554" s="75" t="s">
        <v>17</v>
      </c>
      <c r="G554" s="76">
        <v>196</v>
      </c>
      <c r="H554" s="77">
        <v>74</v>
      </c>
      <c r="I554" s="75" t="s">
        <v>1528</v>
      </c>
    </row>
    <row r="555" spans="1:9" ht="12.6" customHeight="1" x14ac:dyDescent="0.25">
      <c r="A555" s="71">
        <v>515</v>
      </c>
      <c r="B555" s="78" t="s">
        <v>2097</v>
      </c>
      <c r="C555" s="75" t="s">
        <v>1130</v>
      </c>
      <c r="D555" s="74">
        <v>14.85</v>
      </c>
      <c r="E555" s="78" t="s">
        <v>2144</v>
      </c>
      <c r="F555" s="75" t="s">
        <v>17</v>
      </c>
      <c r="G555" s="76">
        <v>144</v>
      </c>
      <c r="H555" s="77">
        <v>55</v>
      </c>
      <c r="I555" s="75" t="s">
        <v>1528</v>
      </c>
    </row>
    <row r="556" spans="1:9" ht="12.6" customHeight="1" x14ac:dyDescent="0.25">
      <c r="A556" s="71">
        <v>516</v>
      </c>
      <c r="B556" s="72" t="s">
        <v>1743</v>
      </c>
      <c r="C556" s="75" t="s">
        <v>1130</v>
      </c>
      <c r="D556" s="74">
        <v>14.86</v>
      </c>
      <c r="E556" s="78" t="s">
        <v>2145</v>
      </c>
      <c r="F556" s="75" t="s">
        <v>5</v>
      </c>
      <c r="G556" s="76">
        <v>11305</v>
      </c>
      <c r="H556" s="77">
        <v>1357</v>
      </c>
      <c r="I556" s="75" t="s">
        <v>1529</v>
      </c>
    </row>
    <row r="557" spans="1:9" ht="12.6" customHeight="1" x14ac:dyDescent="0.25">
      <c r="A557" s="71">
        <v>517</v>
      </c>
      <c r="B557" s="72" t="s">
        <v>1743</v>
      </c>
      <c r="C557" s="75" t="s">
        <v>1130</v>
      </c>
      <c r="D557" s="74">
        <v>14.87</v>
      </c>
      <c r="E557" s="78" t="s">
        <v>2146</v>
      </c>
      <c r="F557" s="75" t="s">
        <v>5</v>
      </c>
      <c r="G557" s="76">
        <v>7671</v>
      </c>
      <c r="H557" s="77">
        <v>1215</v>
      </c>
      <c r="I557" s="79" t="s">
        <v>2147</v>
      </c>
    </row>
    <row r="558" spans="1:9" ht="12.6" customHeight="1" x14ac:dyDescent="0.25">
      <c r="A558" s="71">
        <v>518</v>
      </c>
      <c r="B558" s="72" t="s">
        <v>1743</v>
      </c>
      <c r="C558" s="75" t="s">
        <v>1192</v>
      </c>
      <c r="D558" s="74">
        <v>14.88</v>
      </c>
      <c r="E558" s="72" t="s">
        <v>286</v>
      </c>
      <c r="F558" s="75" t="s">
        <v>17</v>
      </c>
      <c r="G558" s="76">
        <v>1373</v>
      </c>
      <c r="H558" s="77">
        <v>116</v>
      </c>
      <c r="I558" s="75" t="s">
        <v>1473</v>
      </c>
    </row>
    <row r="559" spans="1:9" ht="12.6" customHeight="1" x14ac:dyDescent="0.25">
      <c r="A559" s="71">
        <v>519</v>
      </c>
      <c r="B559" s="72" t="s">
        <v>1741</v>
      </c>
      <c r="C559" s="75" t="s">
        <v>1169</v>
      </c>
      <c r="D559" s="74">
        <v>15.02</v>
      </c>
      <c r="E559" s="78" t="s">
        <v>2148</v>
      </c>
      <c r="F559" s="75" t="s">
        <v>16</v>
      </c>
      <c r="G559" s="76">
        <v>2713</v>
      </c>
      <c r="H559" s="77">
        <v>376</v>
      </c>
      <c r="I559" s="75" t="s">
        <v>1530</v>
      </c>
    </row>
    <row r="560" spans="1:9" ht="12.6" customHeight="1" x14ac:dyDescent="0.25">
      <c r="A560" s="71">
        <v>520</v>
      </c>
      <c r="B560" s="72" t="s">
        <v>1741</v>
      </c>
      <c r="C560" s="75" t="s">
        <v>1130</v>
      </c>
      <c r="D560" s="74">
        <v>15.03</v>
      </c>
      <c r="E560" s="72" t="s">
        <v>287</v>
      </c>
      <c r="F560" s="75" t="s">
        <v>5</v>
      </c>
      <c r="G560" s="76">
        <v>743</v>
      </c>
      <c r="H560" s="77">
        <v>218</v>
      </c>
      <c r="I560" s="75" t="s">
        <v>1531</v>
      </c>
    </row>
    <row r="561" spans="1:9" ht="12.6" customHeight="1" x14ac:dyDescent="0.25">
      <c r="A561" s="71">
        <v>521</v>
      </c>
      <c r="B561" s="72" t="s">
        <v>1741</v>
      </c>
      <c r="C561" s="75" t="s">
        <v>1169</v>
      </c>
      <c r="D561" s="74">
        <v>15.04</v>
      </c>
      <c r="E561" s="78" t="s">
        <v>2149</v>
      </c>
      <c r="F561" s="75" t="s">
        <v>16</v>
      </c>
      <c r="G561" s="76">
        <v>2852</v>
      </c>
      <c r="H561" s="77">
        <v>419</v>
      </c>
      <c r="I561" s="75" t="s">
        <v>1530</v>
      </c>
    </row>
    <row r="562" spans="1:9" ht="12.6" customHeight="1" x14ac:dyDescent="0.25">
      <c r="A562" s="71">
        <v>522</v>
      </c>
      <c r="B562" s="72" t="s">
        <v>1741</v>
      </c>
      <c r="C562" s="75" t="s">
        <v>1130</v>
      </c>
      <c r="D562" s="74">
        <v>15.05</v>
      </c>
      <c r="E562" s="72" t="s">
        <v>288</v>
      </c>
      <c r="F562" s="75" t="s">
        <v>5</v>
      </c>
      <c r="G562" s="76">
        <v>5161</v>
      </c>
      <c r="H562" s="77">
        <v>740</v>
      </c>
      <c r="I562" s="79" t="s">
        <v>2150</v>
      </c>
    </row>
    <row r="563" spans="1:9" ht="12.6" customHeight="1" x14ac:dyDescent="0.25">
      <c r="A563" s="71">
        <v>523</v>
      </c>
      <c r="B563" s="72" t="s">
        <v>1741</v>
      </c>
      <c r="C563" s="75" t="s">
        <v>1169</v>
      </c>
      <c r="D563" s="74">
        <v>15.06</v>
      </c>
      <c r="E563" s="78" t="s">
        <v>2151</v>
      </c>
      <c r="F563" s="75" t="s">
        <v>16</v>
      </c>
      <c r="G563" s="76">
        <v>2966</v>
      </c>
      <c r="H563" s="77">
        <v>435</v>
      </c>
      <c r="I563" s="75" t="s">
        <v>1530</v>
      </c>
    </row>
    <row r="564" spans="1:9" ht="12.6" customHeight="1" x14ac:dyDescent="0.25">
      <c r="A564" s="71">
        <v>524</v>
      </c>
      <c r="B564" s="72" t="s">
        <v>1741</v>
      </c>
      <c r="C564" s="75" t="s">
        <v>1130</v>
      </c>
      <c r="D564" s="74">
        <v>15.07</v>
      </c>
      <c r="E564" s="78" t="s">
        <v>2152</v>
      </c>
      <c r="F564" s="75" t="s">
        <v>5</v>
      </c>
      <c r="G564" s="76">
        <v>2894</v>
      </c>
      <c r="H564" s="77">
        <v>218</v>
      </c>
      <c r="I564" s="79" t="s">
        <v>2153</v>
      </c>
    </row>
    <row r="565" spans="1:9" ht="12.6" customHeight="1" x14ac:dyDescent="0.25">
      <c r="A565" s="71">
        <v>525</v>
      </c>
      <c r="B565" s="72" t="s">
        <v>1741</v>
      </c>
      <c r="C565" s="75" t="s">
        <v>1169</v>
      </c>
      <c r="D565" s="74">
        <v>15.08</v>
      </c>
      <c r="E565" s="78" t="s">
        <v>2154</v>
      </c>
      <c r="F565" s="75" t="s">
        <v>16</v>
      </c>
      <c r="G565" s="76">
        <v>3082</v>
      </c>
      <c r="H565" s="77">
        <v>406</v>
      </c>
      <c r="I565" s="75" t="s">
        <v>1530</v>
      </c>
    </row>
    <row r="566" spans="1:9" ht="12.6" customHeight="1" x14ac:dyDescent="0.25">
      <c r="A566" s="71">
        <v>526</v>
      </c>
      <c r="B566" s="72" t="s">
        <v>1741</v>
      </c>
      <c r="C566" s="75" t="s">
        <v>1130</v>
      </c>
      <c r="D566" s="74">
        <v>15.09</v>
      </c>
      <c r="E566" s="78" t="s">
        <v>2155</v>
      </c>
      <c r="F566" s="75" t="s">
        <v>5</v>
      </c>
      <c r="G566" s="76">
        <v>5482</v>
      </c>
      <c r="H566" s="77">
        <v>2748</v>
      </c>
      <c r="I566" s="79" t="s">
        <v>2156</v>
      </c>
    </row>
    <row r="567" spans="1:9" ht="12.6" customHeight="1" x14ac:dyDescent="0.25">
      <c r="A567" s="71">
        <v>527</v>
      </c>
      <c r="B567" s="72" t="s">
        <v>1741</v>
      </c>
      <c r="C567" s="75" t="s">
        <v>1169</v>
      </c>
      <c r="D567" s="74">
        <v>15.1</v>
      </c>
      <c r="E567" s="78" t="s">
        <v>2157</v>
      </c>
      <c r="F567" s="75" t="s">
        <v>16</v>
      </c>
      <c r="G567" s="76">
        <v>3210</v>
      </c>
      <c r="H567" s="77">
        <v>467</v>
      </c>
      <c r="I567" s="75" t="s">
        <v>1530</v>
      </c>
    </row>
    <row r="568" spans="1:9" ht="12.6" customHeight="1" x14ac:dyDescent="0.25">
      <c r="A568" s="71">
        <v>528</v>
      </c>
      <c r="B568" s="72" t="s">
        <v>1741</v>
      </c>
      <c r="C568" s="75" t="s">
        <v>1130</v>
      </c>
      <c r="D568" s="74">
        <v>15.11</v>
      </c>
      <c r="E568" s="78" t="s">
        <v>2158</v>
      </c>
      <c r="F568" s="75" t="s">
        <v>5</v>
      </c>
      <c r="G568" s="76">
        <v>5264</v>
      </c>
      <c r="H568" s="77">
        <v>2513</v>
      </c>
      <c r="I568" s="79" t="s">
        <v>2156</v>
      </c>
    </row>
    <row r="569" spans="1:9" ht="12.6" customHeight="1" x14ac:dyDescent="0.25">
      <c r="A569" s="71">
        <v>529</v>
      </c>
      <c r="B569" s="72" t="s">
        <v>1741</v>
      </c>
      <c r="C569" s="75" t="s">
        <v>1169</v>
      </c>
      <c r="D569" s="74">
        <v>15.12</v>
      </c>
      <c r="E569" s="78" t="s">
        <v>2159</v>
      </c>
      <c r="F569" s="75" t="s">
        <v>16</v>
      </c>
      <c r="G569" s="76">
        <v>4683</v>
      </c>
      <c r="H569" s="77">
        <v>525</v>
      </c>
      <c r="I569" s="75" t="s">
        <v>1530</v>
      </c>
    </row>
    <row r="570" spans="1:9" ht="12.6" customHeight="1" x14ac:dyDescent="0.25">
      <c r="A570" s="71">
        <v>530</v>
      </c>
      <c r="B570" s="72" t="s">
        <v>1741</v>
      </c>
      <c r="C570" s="75" t="s">
        <v>1130</v>
      </c>
      <c r="D570" s="74">
        <v>15.13</v>
      </c>
      <c r="E570" s="78" t="s">
        <v>2160</v>
      </c>
      <c r="F570" s="75" t="s">
        <v>5</v>
      </c>
      <c r="G570" s="76">
        <v>4901</v>
      </c>
      <c r="H570" s="77">
        <v>1065</v>
      </c>
      <c r="I570" s="75" t="s">
        <v>1532</v>
      </c>
    </row>
    <row r="571" spans="1:9" ht="12.6" customHeight="1" x14ac:dyDescent="0.25">
      <c r="A571" s="71">
        <v>531</v>
      </c>
      <c r="B571" s="72" t="s">
        <v>1741</v>
      </c>
      <c r="C571" s="75" t="s">
        <v>1169</v>
      </c>
      <c r="D571" s="74">
        <v>15.14</v>
      </c>
      <c r="E571" s="78" t="s">
        <v>2161</v>
      </c>
      <c r="F571" s="75" t="s">
        <v>16</v>
      </c>
      <c r="G571" s="76">
        <v>4826</v>
      </c>
      <c r="H571" s="77">
        <v>855</v>
      </c>
      <c r="I571" s="75" t="s">
        <v>1530</v>
      </c>
    </row>
    <row r="572" spans="1:9" ht="12.6" customHeight="1" x14ac:dyDescent="0.25">
      <c r="A572" s="71">
        <v>532</v>
      </c>
      <c r="B572" s="72" t="s">
        <v>1741</v>
      </c>
      <c r="C572" s="75" t="s">
        <v>1130</v>
      </c>
      <c r="D572" s="74">
        <v>15.15</v>
      </c>
      <c r="E572" s="78" t="s">
        <v>2162</v>
      </c>
      <c r="F572" s="75" t="s">
        <v>5</v>
      </c>
      <c r="G572" s="76">
        <v>7594</v>
      </c>
      <c r="H572" s="77">
        <v>1393</v>
      </c>
      <c r="I572" s="79" t="s">
        <v>2163</v>
      </c>
    </row>
    <row r="573" spans="1:9" ht="12.6" customHeight="1" x14ac:dyDescent="0.25">
      <c r="A573" s="71">
        <v>533</v>
      </c>
      <c r="B573" s="72" t="s">
        <v>1741</v>
      </c>
      <c r="C573" s="75" t="s">
        <v>1169</v>
      </c>
      <c r="D573" s="74">
        <v>15.16</v>
      </c>
      <c r="E573" s="78" t="s">
        <v>2164</v>
      </c>
      <c r="F573" s="75" t="s">
        <v>16</v>
      </c>
      <c r="G573" s="76">
        <v>4976</v>
      </c>
      <c r="H573" s="77">
        <v>566</v>
      </c>
      <c r="I573" s="75" t="s">
        <v>1530</v>
      </c>
    </row>
    <row r="574" spans="1:9" ht="12.6" customHeight="1" x14ac:dyDescent="0.25">
      <c r="A574" s="71">
        <v>534</v>
      </c>
      <c r="B574" s="72" t="s">
        <v>1741</v>
      </c>
      <c r="C574" s="75" t="s">
        <v>1169</v>
      </c>
      <c r="D574" s="74">
        <v>15.18</v>
      </c>
      <c r="E574" s="78" t="s">
        <v>2165</v>
      </c>
      <c r="F574" s="75" t="s">
        <v>16</v>
      </c>
      <c r="G574" s="76">
        <v>7257</v>
      </c>
      <c r="H574" s="77">
        <v>815</v>
      </c>
      <c r="I574" s="75" t="s">
        <v>1530</v>
      </c>
    </row>
    <row r="575" spans="1:9" ht="12.6" customHeight="1" x14ac:dyDescent="0.25">
      <c r="A575" s="71">
        <v>535</v>
      </c>
      <c r="B575" s="72" t="s">
        <v>1741</v>
      </c>
      <c r="C575" s="75" t="s">
        <v>1169</v>
      </c>
      <c r="D575" s="74">
        <v>15.2</v>
      </c>
      <c r="E575" s="78" t="s">
        <v>2166</v>
      </c>
      <c r="F575" s="75" t="s">
        <v>16</v>
      </c>
      <c r="G575" s="76">
        <v>7648</v>
      </c>
      <c r="H575" s="77">
        <v>893</v>
      </c>
      <c r="I575" s="75" t="s">
        <v>1530</v>
      </c>
    </row>
    <row r="576" spans="1:9" ht="12.6" customHeight="1" x14ac:dyDescent="0.25">
      <c r="A576" s="71">
        <v>536</v>
      </c>
      <c r="B576" s="72" t="s">
        <v>1741</v>
      </c>
      <c r="C576" s="75" t="s">
        <v>1169</v>
      </c>
      <c r="D576" s="74">
        <v>15.58</v>
      </c>
      <c r="E576" s="78" t="s">
        <v>2167</v>
      </c>
      <c r="F576" s="75" t="s">
        <v>16</v>
      </c>
      <c r="G576" s="76">
        <v>7937</v>
      </c>
      <c r="H576" s="77">
        <v>962</v>
      </c>
      <c r="I576" s="75" t="s">
        <v>1530</v>
      </c>
    </row>
    <row r="577" spans="1:9" ht="12.6" customHeight="1" x14ac:dyDescent="0.25">
      <c r="A577" s="71">
        <v>537</v>
      </c>
      <c r="B577" s="72" t="s">
        <v>1741</v>
      </c>
      <c r="C577" s="75" t="s">
        <v>1169</v>
      </c>
      <c r="D577" s="74">
        <v>15.6</v>
      </c>
      <c r="E577" s="78" t="s">
        <v>2168</v>
      </c>
      <c r="F577" s="75" t="s">
        <v>16</v>
      </c>
      <c r="G577" s="76">
        <v>8626</v>
      </c>
      <c r="H577" s="77">
        <v>1114</v>
      </c>
      <c r="I577" s="75" t="s">
        <v>1530</v>
      </c>
    </row>
    <row r="578" spans="1:9" ht="12.6" customHeight="1" x14ac:dyDescent="0.25">
      <c r="A578" s="71">
        <v>538</v>
      </c>
      <c r="B578" s="72" t="s">
        <v>1741</v>
      </c>
      <c r="C578" s="75" t="s">
        <v>1169</v>
      </c>
      <c r="D578" s="74">
        <v>15.62</v>
      </c>
      <c r="E578" s="78" t="s">
        <v>2169</v>
      </c>
      <c r="F578" s="75" t="s">
        <v>16</v>
      </c>
      <c r="G578" s="76">
        <v>9363</v>
      </c>
      <c r="H578" s="77">
        <v>1275</v>
      </c>
      <c r="I578" s="75" t="s">
        <v>1530</v>
      </c>
    </row>
    <row r="579" spans="1:9" ht="12.6" customHeight="1" x14ac:dyDescent="0.25">
      <c r="A579" s="71">
        <v>539</v>
      </c>
      <c r="B579" s="72" t="s">
        <v>1741</v>
      </c>
      <c r="C579" s="75" t="s">
        <v>1169</v>
      </c>
      <c r="D579" s="74">
        <v>15.64</v>
      </c>
      <c r="E579" s="78" t="s">
        <v>2170</v>
      </c>
      <c r="F579" s="75" t="s">
        <v>16</v>
      </c>
      <c r="G579" s="76">
        <v>11460</v>
      </c>
      <c r="H579" s="77">
        <v>1448</v>
      </c>
      <c r="I579" s="75" t="s">
        <v>1530</v>
      </c>
    </row>
    <row r="580" spans="1:9" ht="12.6" customHeight="1" x14ac:dyDescent="0.25">
      <c r="A580" s="71">
        <v>540</v>
      </c>
      <c r="B580" s="72" t="s">
        <v>1741</v>
      </c>
      <c r="C580" s="75" t="s">
        <v>1169</v>
      </c>
      <c r="D580" s="74">
        <v>15.66</v>
      </c>
      <c r="E580" s="78" t="s">
        <v>2171</v>
      </c>
      <c r="F580" s="75" t="s">
        <v>16</v>
      </c>
      <c r="G580" s="76">
        <v>12449</v>
      </c>
      <c r="H580" s="77">
        <v>1555</v>
      </c>
      <c r="I580" s="75" t="s">
        <v>1530</v>
      </c>
    </row>
    <row r="581" spans="1:9" ht="12.6" customHeight="1" x14ac:dyDescent="0.25">
      <c r="A581" s="71">
        <v>541</v>
      </c>
      <c r="B581" s="72" t="s">
        <v>1741</v>
      </c>
      <c r="C581" s="75" t="s">
        <v>1169</v>
      </c>
      <c r="D581" s="74">
        <v>15.68</v>
      </c>
      <c r="E581" s="78" t="s">
        <v>2172</v>
      </c>
      <c r="F581" s="75" t="s">
        <v>16</v>
      </c>
      <c r="G581" s="76">
        <v>13489</v>
      </c>
      <c r="H581" s="77">
        <v>1693</v>
      </c>
      <c r="I581" s="75" t="s">
        <v>1530</v>
      </c>
    </row>
    <row r="582" spans="1:9" ht="12.6" customHeight="1" x14ac:dyDescent="0.25">
      <c r="A582" s="71">
        <v>542</v>
      </c>
      <c r="B582" s="72" t="s">
        <v>1741</v>
      </c>
      <c r="C582" s="75" t="s">
        <v>1169</v>
      </c>
      <c r="D582" s="74">
        <v>15.7</v>
      </c>
      <c r="E582" s="78" t="s">
        <v>2173</v>
      </c>
      <c r="F582" s="75" t="s">
        <v>16</v>
      </c>
      <c r="G582" s="76">
        <v>15954</v>
      </c>
      <c r="H582" s="77">
        <v>2052</v>
      </c>
      <c r="I582" s="75" t="s">
        <v>1530</v>
      </c>
    </row>
    <row r="583" spans="1:9" ht="12.6" customHeight="1" x14ac:dyDescent="0.25">
      <c r="A583" s="71">
        <v>543</v>
      </c>
      <c r="B583" s="72" t="s">
        <v>1741</v>
      </c>
      <c r="C583" s="75" t="s">
        <v>1169</v>
      </c>
      <c r="D583" s="74">
        <v>15.72</v>
      </c>
      <c r="E583" s="78" t="s">
        <v>2174</v>
      </c>
      <c r="F583" s="75" t="s">
        <v>16</v>
      </c>
      <c r="G583" s="76">
        <v>24936</v>
      </c>
      <c r="H583" s="77">
        <v>3192</v>
      </c>
      <c r="I583" s="75" t="s">
        <v>1530</v>
      </c>
    </row>
    <row r="584" spans="1:9" ht="12.6" customHeight="1" x14ac:dyDescent="0.25">
      <c r="A584" s="71">
        <v>544</v>
      </c>
      <c r="B584" s="72" t="s">
        <v>1741</v>
      </c>
      <c r="C584" s="75" t="s">
        <v>1169</v>
      </c>
      <c r="D584" s="95">
        <v>15.11</v>
      </c>
      <c r="E584" s="78" t="s">
        <v>2175</v>
      </c>
      <c r="F584" s="75" t="s">
        <v>16</v>
      </c>
      <c r="G584" s="76">
        <v>2814</v>
      </c>
      <c r="H584" s="77">
        <v>376</v>
      </c>
      <c r="I584" s="75" t="s">
        <v>1530</v>
      </c>
    </row>
    <row r="585" spans="1:9" ht="12.6" customHeight="1" x14ac:dyDescent="0.25">
      <c r="A585" s="71">
        <v>545</v>
      </c>
      <c r="B585" s="72" t="s">
        <v>1741</v>
      </c>
      <c r="C585" s="75" t="s">
        <v>1169</v>
      </c>
      <c r="D585" s="95">
        <v>15.111000000000001</v>
      </c>
      <c r="E585" s="78" t="s">
        <v>2176</v>
      </c>
      <c r="F585" s="75" t="s">
        <v>16</v>
      </c>
      <c r="G585" s="76">
        <v>2959</v>
      </c>
      <c r="H585" s="77">
        <v>419</v>
      </c>
      <c r="I585" s="75" t="s">
        <v>1530</v>
      </c>
    </row>
    <row r="586" spans="1:9" ht="12.6" customHeight="1" x14ac:dyDescent="0.25">
      <c r="A586" s="71">
        <v>546</v>
      </c>
      <c r="B586" s="72" t="s">
        <v>1741</v>
      </c>
      <c r="C586" s="75" t="s">
        <v>1169</v>
      </c>
      <c r="D586" s="95">
        <v>15.112</v>
      </c>
      <c r="E586" s="78" t="s">
        <v>2177</v>
      </c>
      <c r="F586" s="75" t="s">
        <v>16</v>
      </c>
      <c r="G586" s="76">
        <v>3084</v>
      </c>
      <c r="H586" s="77">
        <v>434</v>
      </c>
      <c r="I586" s="75" t="s">
        <v>1530</v>
      </c>
    </row>
    <row r="587" spans="1:9" ht="12.6" customHeight="1" x14ac:dyDescent="0.25">
      <c r="A587" s="71">
        <v>547</v>
      </c>
      <c r="B587" s="72" t="s">
        <v>1741</v>
      </c>
      <c r="C587" s="75" t="s">
        <v>1169</v>
      </c>
      <c r="D587" s="95">
        <v>15.113</v>
      </c>
      <c r="E587" s="78" t="s">
        <v>2178</v>
      </c>
      <c r="F587" s="75" t="s">
        <v>16</v>
      </c>
      <c r="G587" s="76">
        <v>3215</v>
      </c>
      <c r="H587" s="77">
        <v>451</v>
      </c>
      <c r="I587" s="75" t="s">
        <v>1530</v>
      </c>
    </row>
    <row r="588" spans="1:9" ht="12.6" customHeight="1" x14ac:dyDescent="0.25">
      <c r="A588" s="71">
        <v>548</v>
      </c>
      <c r="B588" s="72" t="s">
        <v>1741</v>
      </c>
      <c r="C588" s="75" t="s">
        <v>1169</v>
      </c>
      <c r="D588" s="95">
        <v>15.114000000000001</v>
      </c>
      <c r="E588" s="78" t="s">
        <v>2179</v>
      </c>
      <c r="F588" s="75" t="s">
        <v>16</v>
      </c>
      <c r="G588" s="76">
        <v>3359</v>
      </c>
      <c r="H588" s="77">
        <v>468</v>
      </c>
      <c r="I588" s="75" t="s">
        <v>1530</v>
      </c>
    </row>
    <row r="589" spans="1:9" ht="12.6" customHeight="1" x14ac:dyDescent="0.25">
      <c r="A589" s="71">
        <v>549</v>
      </c>
      <c r="B589" s="72" t="s">
        <v>1741</v>
      </c>
      <c r="C589" s="75" t="s">
        <v>1169</v>
      </c>
      <c r="D589" s="95">
        <v>15.115</v>
      </c>
      <c r="E589" s="78" t="s">
        <v>2180</v>
      </c>
      <c r="F589" s="75" t="s">
        <v>16</v>
      </c>
      <c r="G589" s="76">
        <v>4857</v>
      </c>
      <c r="H589" s="77">
        <v>526</v>
      </c>
      <c r="I589" s="75" t="s">
        <v>1530</v>
      </c>
    </row>
    <row r="590" spans="1:9" ht="12.6" customHeight="1" x14ac:dyDescent="0.25">
      <c r="A590" s="71">
        <v>550</v>
      </c>
      <c r="B590" s="72" t="s">
        <v>1741</v>
      </c>
      <c r="C590" s="75" t="s">
        <v>1169</v>
      </c>
      <c r="D590" s="95">
        <v>15.116</v>
      </c>
      <c r="E590" s="78" t="s">
        <v>2181</v>
      </c>
      <c r="F590" s="75" t="s">
        <v>16</v>
      </c>
      <c r="G590" s="76">
        <v>5015</v>
      </c>
      <c r="H590" s="77">
        <v>545</v>
      </c>
      <c r="I590" s="75" t="s">
        <v>1530</v>
      </c>
    </row>
    <row r="591" spans="1:9" ht="12.6" customHeight="1" x14ac:dyDescent="0.25">
      <c r="A591" s="71">
        <v>551</v>
      </c>
      <c r="B591" s="72" t="s">
        <v>1741</v>
      </c>
      <c r="C591" s="75" t="s">
        <v>1169</v>
      </c>
      <c r="D591" s="95">
        <v>15.117000000000001</v>
      </c>
      <c r="E591" s="78" t="s">
        <v>2182</v>
      </c>
      <c r="F591" s="75" t="s">
        <v>16</v>
      </c>
      <c r="G591" s="76">
        <v>5179</v>
      </c>
      <c r="H591" s="77">
        <v>566</v>
      </c>
      <c r="I591" s="75" t="s">
        <v>1530</v>
      </c>
    </row>
    <row r="592" spans="1:9" ht="12.6" customHeight="1" x14ac:dyDescent="0.25">
      <c r="A592" s="71">
        <v>552</v>
      </c>
      <c r="B592" s="72" t="s">
        <v>1741</v>
      </c>
      <c r="C592" s="75" t="s">
        <v>1169</v>
      </c>
      <c r="D592" s="95">
        <v>15.118</v>
      </c>
      <c r="E592" s="78" t="s">
        <v>2183</v>
      </c>
      <c r="F592" s="75" t="s">
        <v>16</v>
      </c>
      <c r="G592" s="76">
        <v>7520</v>
      </c>
      <c r="H592" s="77">
        <v>814</v>
      </c>
      <c r="I592" s="75" t="s">
        <v>1530</v>
      </c>
    </row>
    <row r="593" spans="1:9" ht="12.6" customHeight="1" x14ac:dyDescent="0.25">
      <c r="A593" s="71">
        <v>553</v>
      </c>
      <c r="B593" s="72" t="s">
        <v>1741</v>
      </c>
      <c r="C593" s="75" t="s">
        <v>1169</v>
      </c>
      <c r="D593" s="95">
        <v>15.119</v>
      </c>
      <c r="E593" s="78" t="s">
        <v>2184</v>
      </c>
      <c r="F593" s="75" t="s">
        <v>16</v>
      </c>
      <c r="G593" s="76">
        <v>7950</v>
      </c>
      <c r="H593" s="77">
        <v>893</v>
      </c>
      <c r="I593" s="75" t="s">
        <v>1530</v>
      </c>
    </row>
    <row r="594" spans="1:9" ht="12.6" customHeight="1" x14ac:dyDescent="0.25">
      <c r="A594" s="71">
        <v>554</v>
      </c>
      <c r="B594" s="72" t="s">
        <v>1741</v>
      </c>
      <c r="C594" s="75" t="s">
        <v>1169</v>
      </c>
      <c r="D594" s="95">
        <v>15.12</v>
      </c>
      <c r="E594" s="78" t="s">
        <v>2185</v>
      </c>
      <c r="F594" s="75" t="s">
        <v>16</v>
      </c>
      <c r="G594" s="76">
        <v>8202</v>
      </c>
      <c r="H594" s="77">
        <v>961</v>
      </c>
      <c r="I594" s="75" t="s">
        <v>1530</v>
      </c>
    </row>
    <row r="595" spans="1:9" ht="12.6" customHeight="1" x14ac:dyDescent="0.25">
      <c r="A595" s="71">
        <v>555</v>
      </c>
      <c r="B595" s="72" t="s">
        <v>1741</v>
      </c>
      <c r="C595" s="75" t="s">
        <v>1169</v>
      </c>
      <c r="D595" s="95">
        <v>15.121</v>
      </c>
      <c r="E595" s="78" t="s">
        <v>2186</v>
      </c>
      <c r="F595" s="75" t="s">
        <v>16</v>
      </c>
      <c r="G595" s="76">
        <v>8941</v>
      </c>
      <c r="H595" s="77">
        <v>1115</v>
      </c>
      <c r="I595" s="75" t="s">
        <v>1530</v>
      </c>
    </row>
    <row r="596" spans="1:9" ht="12.6" customHeight="1" x14ac:dyDescent="0.25">
      <c r="A596" s="71">
        <v>556</v>
      </c>
      <c r="B596" s="72" t="s">
        <v>1741</v>
      </c>
      <c r="C596" s="75" t="s">
        <v>1169</v>
      </c>
      <c r="D596" s="95">
        <v>15.122</v>
      </c>
      <c r="E596" s="78" t="s">
        <v>2187</v>
      </c>
      <c r="F596" s="75" t="s">
        <v>16</v>
      </c>
      <c r="G596" s="76">
        <v>9734</v>
      </c>
      <c r="H596" s="77">
        <v>1276</v>
      </c>
      <c r="I596" s="75" t="s">
        <v>1530</v>
      </c>
    </row>
    <row r="597" spans="1:9" ht="12.6" customHeight="1" x14ac:dyDescent="0.25">
      <c r="A597" s="71">
        <v>557</v>
      </c>
      <c r="B597" s="72" t="s">
        <v>1741</v>
      </c>
      <c r="C597" s="75" t="s">
        <v>1169</v>
      </c>
      <c r="D597" s="95">
        <v>15.122999999999999</v>
      </c>
      <c r="E597" s="78" t="s">
        <v>2188</v>
      </c>
      <c r="F597" s="75" t="s">
        <v>16</v>
      </c>
      <c r="G597" s="76">
        <v>11855</v>
      </c>
      <c r="H597" s="77">
        <v>1458</v>
      </c>
      <c r="I597" s="75" t="s">
        <v>1530</v>
      </c>
    </row>
    <row r="598" spans="1:9" ht="12.6" customHeight="1" x14ac:dyDescent="0.25">
      <c r="A598" s="71">
        <v>558</v>
      </c>
      <c r="B598" s="72" t="s">
        <v>1741</v>
      </c>
      <c r="C598" s="75" t="s">
        <v>1169</v>
      </c>
      <c r="D598" s="95">
        <v>15.124000000000001</v>
      </c>
      <c r="E598" s="78" t="s">
        <v>2189</v>
      </c>
      <c r="F598" s="75" t="s">
        <v>16</v>
      </c>
      <c r="G598" s="76">
        <v>13341</v>
      </c>
      <c r="H598" s="77">
        <v>1566</v>
      </c>
      <c r="I598" s="75" t="s">
        <v>1530</v>
      </c>
    </row>
    <row r="599" spans="1:9" ht="12.6" customHeight="1" x14ac:dyDescent="0.25">
      <c r="A599" s="71">
        <v>559</v>
      </c>
      <c r="B599" s="72" t="s">
        <v>1741</v>
      </c>
      <c r="C599" s="75" t="s">
        <v>1169</v>
      </c>
      <c r="D599" s="95">
        <v>15.125</v>
      </c>
      <c r="E599" s="78" t="s">
        <v>2190</v>
      </c>
      <c r="F599" s="75" t="s">
        <v>16</v>
      </c>
      <c r="G599" s="76">
        <v>13967</v>
      </c>
      <c r="H599" s="77">
        <v>1706</v>
      </c>
      <c r="I599" s="75" t="s">
        <v>1530</v>
      </c>
    </row>
    <row r="600" spans="1:9" ht="12.6" customHeight="1" x14ac:dyDescent="0.25">
      <c r="A600" s="71">
        <v>560</v>
      </c>
      <c r="B600" s="72" t="s">
        <v>1741</v>
      </c>
      <c r="C600" s="75" t="s">
        <v>1169</v>
      </c>
      <c r="D600" s="95">
        <v>15.125999999999999</v>
      </c>
      <c r="E600" s="78" t="s">
        <v>2191</v>
      </c>
      <c r="F600" s="75" t="s">
        <v>16</v>
      </c>
      <c r="G600" s="76">
        <v>16522</v>
      </c>
      <c r="H600" s="77">
        <v>2068</v>
      </c>
      <c r="I600" s="75" t="s">
        <v>1530</v>
      </c>
    </row>
    <row r="601" spans="1:9" ht="12.6" customHeight="1" x14ac:dyDescent="0.25">
      <c r="A601" s="71">
        <v>561</v>
      </c>
      <c r="B601" s="72" t="s">
        <v>1741</v>
      </c>
      <c r="C601" s="75" t="s">
        <v>1169</v>
      </c>
      <c r="D601" s="95">
        <v>15.127000000000001</v>
      </c>
      <c r="E601" s="78" t="s">
        <v>2192</v>
      </c>
      <c r="F601" s="75" t="s">
        <v>16</v>
      </c>
      <c r="G601" s="76">
        <v>25820</v>
      </c>
      <c r="H601" s="77">
        <v>3217</v>
      </c>
      <c r="I601" s="75" t="s">
        <v>1530</v>
      </c>
    </row>
    <row r="602" spans="1:9" ht="12.6" customHeight="1" x14ac:dyDescent="0.25">
      <c r="A602" s="71">
        <v>562</v>
      </c>
      <c r="B602" s="72" t="s">
        <v>1741</v>
      </c>
      <c r="C602" s="75" t="s">
        <v>1169</v>
      </c>
      <c r="D602" s="95">
        <v>15.128</v>
      </c>
      <c r="E602" s="72" t="s">
        <v>289</v>
      </c>
      <c r="F602" s="75" t="s">
        <v>241</v>
      </c>
      <c r="G602" s="76">
        <v>91824</v>
      </c>
      <c r="H602" s="77">
        <v>16487</v>
      </c>
      <c r="I602" s="79" t="s">
        <v>2193</v>
      </c>
    </row>
    <row r="603" spans="1:9" ht="12.6" customHeight="1" x14ac:dyDescent="0.25">
      <c r="A603" s="71">
        <v>563</v>
      </c>
      <c r="B603" s="72" t="s">
        <v>1744</v>
      </c>
      <c r="C603" s="75" t="s">
        <v>1169</v>
      </c>
      <c r="D603" s="95">
        <v>15.129</v>
      </c>
      <c r="E603" s="78" t="s">
        <v>2194</v>
      </c>
      <c r="F603" s="75" t="s">
        <v>16</v>
      </c>
      <c r="G603" s="76">
        <v>2836</v>
      </c>
      <c r="H603" s="77">
        <v>376</v>
      </c>
      <c r="I603" s="75" t="s">
        <v>1530</v>
      </c>
    </row>
    <row r="604" spans="1:9" ht="12.6" customHeight="1" x14ac:dyDescent="0.25">
      <c r="A604" s="71">
        <v>564</v>
      </c>
      <c r="B604" s="72" t="s">
        <v>1744</v>
      </c>
      <c r="C604" s="75" t="s">
        <v>1169</v>
      </c>
      <c r="D604" s="95">
        <v>15.13</v>
      </c>
      <c r="E604" s="78" t="s">
        <v>2195</v>
      </c>
      <c r="F604" s="75" t="s">
        <v>16</v>
      </c>
      <c r="G604" s="76">
        <v>2984</v>
      </c>
      <c r="H604" s="77">
        <v>419</v>
      </c>
      <c r="I604" s="75" t="s">
        <v>1530</v>
      </c>
    </row>
    <row r="605" spans="1:9" ht="12.6" customHeight="1" x14ac:dyDescent="0.25">
      <c r="A605" s="71">
        <v>565</v>
      </c>
      <c r="B605" s="72" t="s">
        <v>1744</v>
      </c>
      <c r="C605" s="75" t="s">
        <v>1169</v>
      </c>
      <c r="D605" s="95">
        <v>15.131</v>
      </c>
      <c r="E605" s="78" t="s">
        <v>2196</v>
      </c>
      <c r="F605" s="75" t="s">
        <v>16</v>
      </c>
      <c r="G605" s="76">
        <v>3097</v>
      </c>
      <c r="H605" s="77">
        <v>434</v>
      </c>
      <c r="I605" s="75" t="s">
        <v>1530</v>
      </c>
    </row>
    <row r="606" spans="1:9" ht="12.6" customHeight="1" x14ac:dyDescent="0.25">
      <c r="A606" s="71">
        <v>566</v>
      </c>
      <c r="B606" s="72" t="s">
        <v>1744</v>
      </c>
      <c r="C606" s="75" t="s">
        <v>1169</v>
      </c>
      <c r="D606" s="95">
        <v>15.132</v>
      </c>
      <c r="E606" s="78" t="s">
        <v>2197</v>
      </c>
      <c r="F606" s="75" t="s">
        <v>16</v>
      </c>
      <c r="G606" s="76">
        <v>3245</v>
      </c>
      <c r="H606" s="77">
        <v>451</v>
      </c>
      <c r="I606" s="75" t="s">
        <v>1530</v>
      </c>
    </row>
    <row r="607" spans="1:9" ht="12.6" customHeight="1" x14ac:dyDescent="0.25">
      <c r="A607" s="71">
        <v>567</v>
      </c>
      <c r="B607" s="72" t="s">
        <v>1744</v>
      </c>
      <c r="C607" s="75" t="s">
        <v>1169</v>
      </c>
      <c r="D607" s="95">
        <v>15.132999999999999</v>
      </c>
      <c r="E607" s="78" t="s">
        <v>2198</v>
      </c>
      <c r="F607" s="75" t="s">
        <v>16</v>
      </c>
      <c r="G607" s="76">
        <v>3392</v>
      </c>
      <c r="H607" s="77">
        <v>468</v>
      </c>
      <c r="I607" s="75" t="s">
        <v>1530</v>
      </c>
    </row>
    <row r="608" spans="1:9" ht="12.6" customHeight="1" x14ac:dyDescent="0.25">
      <c r="A608" s="71">
        <v>568</v>
      </c>
      <c r="B608" s="72" t="s">
        <v>1744</v>
      </c>
      <c r="C608" s="75" t="s">
        <v>1169</v>
      </c>
      <c r="D608" s="95">
        <v>15.134</v>
      </c>
      <c r="E608" s="78" t="s">
        <v>2199</v>
      </c>
      <c r="F608" s="75" t="s">
        <v>16</v>
      </c>
      <c r="G608" s="76">
        <v>4897</v>
      </c>
      <c r="H608" s="77">
        <v>526</v>
      </c>
      <c r="I608" s="75" t="s">
        <v>1530</v>
      </c>
    </row>
    <row r="609" spans="1:9" ht="12.6" customHeight="1" x14ac:dyDescent="0.25">
      <c r="A609" s="71">
        <v>569</v>
      </c>
      <c r="B609" s="72" t="s">
        <v>1744</v>
      </c>
      <c r="C609" s="75" t="s">
        <v>1169</v>
      </c>
      <c r="D609" s="95">
        <v>15.135</v>
      </c>
      <c r="E609" s="78" t="s">
        <v>2200</v>
      </c>
      <c r="F609" s="75" t="s">
        <v>16</v>
      </c>
      <c r="G609" s="76">
        <v>5058</v>
      </c>
      <c r="H609" s="77">
        <v>545</v>
      </c>
      <c r="I609" s="75" t="s">
        <v>1530</v>
      </c>
    </row>
    <row r="610" spans="1:9" ht="12.6" customHeight="1" x14ac:dyDescent="0.25">
      <c r="A610" s="71">
        <v>570</v>
      </c>
      <c r="B610" s="72" t="s">
        <v>1744</v>
      </c>
      <c r="C610" s="75" t="s">
        <v>1169</v>
      </c>
      <c r="D610" s="95">
        <v>15.135999999999999</v>
      </c>
      <c r="E610" s="78" t="s">
        <v>2201</v>
      </c>
      <c r="F610" s="75" t="s">
        <v>16</v>
      </c>
      <c r="G610" s="76">
        <v>5226</v>
      </c>
      <c r="H610" s="77">
        <v>566</v>
      </c>
      <c r="I610" s="75" t="s">
        <v>1530</v>
      </c>
    </row>
    <row r="611" spans="1:9" ht="12.6" customHeight="1" x14ac:dyDescent="0.25">
      <c r="A611" s="71">
        <v>571</v>
      </c>
      <c r="B611" s="72" t="s">
        <v>1744</v>
      </c>
      <c r="C611" s="75" t="s">
        <v>1169</v>
      </c>
      <c r="D611" s="95">
        <v>15.137</v>
      </c>
      <c r="E611" s="78" t="s">
        <v>2202</v>
      </c>
      <c r="F611" s="75" t="s">
        <v>16</v>
      </c>
      <c r="G611" s="76">
        <v>7581</v>
      </c>
      <c r="H611" s="77">
        <v>814</v>
      </c>
      <c r="I611" s="75" t="s">
        <v>1530</v>
      </c>
    </row>
    <row r="612" spans="1:9" ht="12.6" customHeight="1" x14ac:dyDescent="0.25">
      <c r="A612" s="71">
        <v>572</v>
      </c>
      <c r="B612" s="72" t="s">
        <v>1744</v>
      </c>
      <c r="C612" s="75" t="s">
        <v>1169</v>
      </c>
      <c r="D612" s="95">
        <v>15.138</v>
      </c>
      <c r="E612" s="78" t="s">
        <v>2203</v>
      </c>
      <c r="F612" s="75" t="s">
        <v>16</v>
      </c>
      <c r="G612" s="76">
        <v>8020</v>
      </c>
      <c r="H612" s="77">
        <v>892</v>
      </c>
      <c r="I612" s="75" t="s">
        <v>1530</v>
      </c>
    </row>
    <row r="613" spans="1:9" ht="12.6" customHeight="1" x14ac:dyDescent="0.25">
      <c r="A613" s="71">
        <v>573</v>
      </c>
      <c r="B613" s="72" t="s">
        <v>1744</v>
      </c>
      <c r="C613" s="75" t="s">
        <v>1169</v>
      </c>
      <c r="D613" s="95">
        <v>15.138999999999999</v>
      </c>
      <c r="E613" s="78" t="s">
        <v>2204</v>
      </c>
      <c r="F613" s="75" t="s">
        <v>16</v>
      </c>
      <c r="G613" s="76">
        <v>8277</v>
      </c>
      <c r="H613" s="77">
        <v>961</v>
      </c>
      <c r="I613" s="75" t="s">
        <v>1530</v>
      </c>
    </row>
    <row r="614" spans="1:9" ht="12.6" customHeight="1" x14ac:dyDescent="0.25">
      <c r="A614" s="71">
        <v>574</v>
      </c>
      <c r="B614" s="72" t="s">
        <v>1744</v>
      </c>
      <c r="C614" s="75" t="s">
        <v>1169</v>
      </c>
      <c r="D614" s="95">
        <v>15.14</v>
      </c>
      <c r="E614" s="78" t="s">
        <v>2205</v>
      </c>
      <c r="F614" s="75" t="s">
        <v>16</v>
      </c>
      <c r="G614" s="76">
        <v>9030</v>
      </c>
      <c r="H614" s="77">
        <v>1115</v>
      </c>
      <c r="I614" s="75" t="s">
        <v>1530</v>
      </c>
    </row>
    <row r="615" spans="1:9" ht="12.6" customHeight="1" x14ac:dyDescent="0.25">
      <c r="A615" s="71">
        <v>575</v>
      </c>
      <c r="B615" s="72" t="s">
        <v>1744</v>
      </c>
      <c r="C615" s="75" t="s">
        <v>1169</v>
      </c>
      <c r="D615" s="95">
        <v>15.141</v>
      </c>
      <c r="E615" s="78" t="s">
        <v>2206</v>
      </c>
      <c r="F615" s="75" t="s">
        <v>16</v>
      </c>
      <c r="G615" s="76">
        <v>9841</v>
      </c>
      <c r="H615" s="77">
        <v>1275</v>
      </c>
      <c r="I615" s="75" t="s">
        <v>1530</v>
      </c>
    </row>
    <row r="616" spans="1:9" ht="12.6" customHeight="1" x14ac:dyDescent="0.25">
      <c r="A616" s="71">
        <v>576</v>
      </c>
      <c r="B616" s="72" t="s">
        <v>1744</v>
      </c>
      <c r="C616" s="75" t="s">
        <v>1169</v>
      </c>
      <c r="D616" s="95">
        <v>15.141999999999999</v>
      </c>
      <c r="E616" s="78" t="s">
        <v>2207</v>
      </c>
      <c r="F616" s="75" t="s">
        <v>16</v>
      </c>
      <c r="G616" s="76">
        <v>11961</v>
      </c>
      <c r="H616" s="77">
        <v>1454</v>
      </c>
      <c r="I616" s="75" t="s">
        <v>1530</v>
      </c>
    </row>
    <row r="617" spans="1:9" ht="12.6" customHeight="1" x14ac:dyDescent="0.25">
      <c r="A617" s="71">
        <v>577</v>
      </c>
      <c r="B617" s="72" t="s">
        <v>1744</v>
      </c>
      <c r="C617" s="75" t="s">
        <v>1169</v>
      </c>
      <c r="D617" s="95">
        <v>15.143000000000001</v>
      </c>
      <c r="E617" s="78" t="s">
        <v>2208</v>
      </c>
      <c r="F617" s="75" t="s">
        <v>16</v>
      </c>
      <c r="G617" s="76">
        <v>13458</v>
      </c>
      <c r="H617" s="77">
        <v>1562</v>
      </c>
      <c r="I617" s="75" t="s">
        <v>1530</v>
      </c>
    </row>
    <row r="618" spans="1:9" ht="12.6" customHeight="1" x14ac:dyDescent="0.25">
      <c r="A618" s="71">
        <v>578</v>
      </c>
      <c r="B618" s="72" t="s">
        <v>1744</v>
      </c>
      <c r="C618" s="75" t="s">
        <v>1169</v>
      </c>
      <c r="D618" s="95">
        <v>15.144</v>
      </c>
      <c r="E618" s="78" t="s">
        <v>2209</v>
      </c>
      <c r="F618" s="75" t="s">
        <v>16</v>
      </c>
      <c r="G618" s="76">
        <v>14096</v>
      </c>
      <c r="H618" s="77">
        <v>1701</v>
      </c>
      <c r="I618" s="75" t="s">
        <v>1530</v>
      </c>
    </row>
    <row r="619" spans="1:9" ht="12.6" customHeight="1" x14ac:dyDescent="0.25">
      <c r="A619" s="71">
        <v>579</v>
      </c>
      <c r="B619" s="72" t="s">
        <v>1744</v>
      </c>
      <c r="C619" s="75" t="s">
        <v>1169</v>
      </c>
      <c r="D619" s="95">
        <v>15.145</v>
      </c>
      <c r="E619" s="78" t="s">
        <v>2210</v>
      </c>
      <c r="F619" s="75" t="s">
        <v>16</v>
      </c>
      <c r="G619" s="76">
        <v>16709</v>
      </c>
      <c r="H619" s="77">
        <v>2062</v>
      </c>
      <c r="I619" s="75" t="s">
        <v>1530</v>
      </c>
    </row>
    <row r="620" spans="1:9" ht="12.6" customHeight="1" x14ac:dyDescent="0.25">
      <c r="A620" s="71">
        <v>580</v>
      </c>
      <c r="B620" s="72" t="s">
        <v>1744</v>
      </c>
      <c r="C620" s="75" t="s">
        <v>1169</v>
      </c>
      <c r="D620" s="95">
        <v>15.146000000000001</v>
      </c>
      <c r="E620" s="78" t="s">
        <v>2211</v>
      </c>
      <c r="F620" s="75" t="s">
        <v>16</v>
      </c>
      <c r="G620" s="76">
        <v>26098</v>
      </c>
      <c r="H620" s="77">
        <v>3192</v>
      </c>
      <c r="I620" s="75" t="s">
        <v>1530</v>
      </c>
    </row>
    <row r="621" spans="1:9" ht="12.6" customHeight="1" x14ac:dyDescent="0.25">
      <c r="A621" s="71">
        <v>581</v>
      </c>
      <c r="B621" s="72" t="s">
        <v>1745</v>
      </c>
      <c r="C621" s="75" t="s">
        <v>1169</v>
      </c>
      <c r="D621" s="74">
        <v>16.010000000000002</v>
      </c>
      <c r="E621" s="78" t="s">
        <v>2212</v>
      </c>
      <c r="F621" s="75" t="s">
        <v>290</v>
      </c>
      <c r="G621" s="76">
        <v>1365</v>
      </c>
      <c r="H621" s="77">
        <v>167</v>
      </c>
      <c r="I621" s="75" t="s">
        <v>1496</v>
      </c>
    </row>
    <row r="622" spans="1:9" ht="12.6" customHeight="1" x14ac:dyDescent="0.25">
      <c r="A622" s="71">
        <v>582</v>
      </c>
      <c r="B622" s="72" t="s">
        <v>1745</v>
      </c>
      <c r="C622" s="75" t="s">
        <v>1169</v>
      </c>
      <c r="D622" s="74">
        <v>16.02</v>
      </c>
      <c r="E622" s="78" t="s">
        <v>2213</v>
      </c>
      <c r="F622" s="75" t="s">
        <v>17</v>
      </c>
      <c r="G622" s="76">
        <v>770</v>
      </c>
      <c r="H622" s="77">
        <v>60</v>
      </c>
      <c r="I622" s="75" t="s">
        <v>1496</v>
      </c>
    </row>
    <row r="623" spans="1:9" ht="12.6" customHeight="1" x14ac:dyDescent="0.25">
      <c r="A623" s="71">
        <v>583</v>
      </c>
      <c r="B623" s="72" t="s">
        <v>1745</v>
      </c>
      <c r="C623" s="75" t="s">
        <v>1169</v>
      </c>
      <c r="D623" s="74">
        <v>16.03</v>
      </c>
      <c r="E623" s="78" t="s">
        <v>2214</v>
      </c>
      <c r="F623" s="75" t="s">
        <v>17</v>
      </c>
      <c r="G623" s="76">
        <v>818</v>
      </c>
      <c r="H623" s="77">
        <v>60</v>
      </c>
      <c r="I623" s="75" t="s">
        <v>1496</v>
      </c>
    </row>
    <row r="624" spans="1:9" ht="12.6" customHeight="1" x14ac:dyDescent="0.25">
      <c r="A624" s="71">
        <v>584</v>
      </c>
      <c r="B624" s="72" t="s">
        <v>1745</v>
      </c>
      <c r="C624" s="75" t="s">
        <v>1169</v>
      </c>
      <c r="D624" s="74">
        <v>16.04</v>
      </c>
      <c r="E624" s="72" t="s">
        <v>291</v>
      </c>
      <c r="F624" s="75" t="s">
        <v>17</v>
      </c>
      <c r="G624" s="76">
        <v>3519</v>
      </c>
      <c r="H624" s="77">
        <v>1088</v>
      </c>
      <c r="I624" s="75" t="s">
        <v>1496</v>
      </c>
    </row>
    <row r="625" spans="1:9" ht="12.6" customHeight="1" x14ac:dyDescent="0.25">
      <c r="A625" s="71">
        <v>585</v>
      </c>
      <c r="B625" s="72" t="s">
        <v>1745</v>
      </c>
      <c r="C625" s="75" t="s">
        <v>1169</v>
      </c>
      <c r="D625" s="74">
        <v>16.07</v>
      </c>
      <c r="E625" s="78" t="s">
        <v>2215</v>
      </c>
      <c r="F625" s="75" t="s">
        <v>5</v>
      </c>
      <c r="G625" s="76">
        <v>7536</v>
      </c>
      <c r="H625" s="77">
        <v>1508</v>
      </c>
      <c r="I625" s="75" t="s">
        <v>1496</v>
      </c>
    </row>
    <row r="626" spans="1:9" ht="12.6" customHeight="1" x14ac:dyDescent="0.25">
      <c r="A626" s="71">
        <v>586</v>
      </c>
      <c r="B626" s="72" t="s">
        <v>1745</v>
      </c>
      <c r="C626" s="75" t="s">
        <v>1169</v>
      </c>
      <c r="D626" s="74">
        <v>16.09</v>
      </c>
      <c r="E626" s="78" t="s">
        <v>2216</v>
      </c>
      <c r="F626" s="75" t="s">
        <v>3</v>
      </c>
      <c r="G626" s="76">
        <v>2718</v>
      </c>
      <c r="H626" s="77">
        <v>334</v>
      </c>
      <c r="I626" s="75" t="s">
        <v>1496</v>
      </c>
    </row>
    <row r="627" spans="1:9" ht="12.6" customHeight="1" x14ac:dyDescent="0.25">
      <c r="A627" s="71">
        <v>587</v>
      </c>
      <c r="B627" s="72" t="s">
        <v>1741</v>
      </c>
      <c r="C627" s="75" t="s">
        <v>1169</v>
      </c>
      <c r="D627" s="74">
        <v>17.010000000000002</v>
      </c>
      <c r="E627" s="78" t="s">
        <v>2217</v>
      </c>
      <c r="F627" s="75" t="s">
        <v>292</v>
      </c>
      <c r="G627" s="76">
        <v>987</v>
      </c>
      <c r="H627" s="77">
        <v>987</v>
      </c>
      <c r="I627" s="75" t="s">
        <v>1533</v>
      </c>
    </row>
    <row r="628" spans="1:9" ht="12.6" customHeight="1" x14ac:dyDescent="0.25">
      <c r="A628" s="71">
        <v>588</v>
      </c>
      <c r="B628" s="72" t="s">
        <v>1741</v>
      </c>
      <c r="C628" s="75" t="s">
        <v>1169</v>
      </c>
      <c r="D628" s="74">
        <v>17.02</v>
      </c>
      <c r="E628" s="78" t="s">
        <v>2218</v>
      </c>
      <c r="F628" s="75" t="s">
        <v>292</v>
      </c>
      <c r="G628" s="76">
        <v>1314</v>
      </c>
      <c r="H628" s="77">
        <v>1314</v>
      </c>
      <c r="I628" s="75" t="s">
        <v>1533</v>
      </c>
    </row>
    <row r="629" spans="1:9" ht="12.6" customHeight="1" x14ac:dyDescent="0.25">
      <c r="A629" s="71">
        <v>589</v>
      </c>
      <c r="B629" s="72" t="s">
        <v>1741</v>
      </c>
      <c r="C629" s="75" t="s">
        <v>1169</v>
      </c>
      <c r="D629" s="74">
        <v>17.03</v>
      </c>
      <c r="E629" s="78" t="s">
        <v>2219</v>
      </c>
      <c r="F629" s="75" t="s">
        <v>292</v>
      </c>
      <c r="G629" s="76">
        <v>1647</v>
      </c>
      <c r="H629" s="77">
        <v>1647</v>
      </c>
      <c r="I629" s="75" t="s">
        <v>1533</v>
      </c>
    </row>
    <row r="630" spans="1:9" ht="12.6" customHeight="1" x14ac:dyDescent="0.25">
      <c r="A630" s="71">
        <v>590</v>
      </c>
      <c r="B630" s="72" t="s">
        <v>1741</v>
      </c>
      <c r="C630" s="75" t="s">
        <v>1169</v>
      </c>
      <c r="D630" s="74">
        <v>17.04</v>
      </c>
      <c r="E630" s="78" t="s">
        <v>2220</v>
      </c>
      <c r="F630" s="75" t="s">
        <v>292</v>
      </c>
      <c r="G630" s="76">
        <v>2597</v>
      </c>
      <c r="H630" s="77">
        <v>2597</v>
      </c>
      <c r="I630" s="75" t="s">
        <v>1533</v>
      </c>
    </row>
    <row r="631" spans="1:9" ht="12.6" customHeight="1" x14ac:dyDescent="0.25">
      <c r="A631" s="71">
        <v>591</v>
      </c>
      <c r="B631" s="72" t="s">
        <v>1746</v>
      </c>
      <c r="C631" s="75" t="s">
        <v>1169</v>
      </c>
      <c r="D631" s="74">
        <v>17.05</v>
      </c>
      <c r="E631" s="78" t="s">
        <v>2221</v>
      </c>
      <c r="F631" s="75" t="s">
        <v>3</v>
      </c>
      <c r="G631" s="76">
        <v>74220</v>
      </c>
      <c r="H631" s="77">
        <v>10465</v>
      </c>
      <c r="I631" s="75" t="s">
        <v>1534</v>
      </c>
    </row>
    <row r="632" spans="1:9" ht="12.6" customHeight="1" x14ac:dyDescent="0.25">
      <c r="A632" s="71">
        <v>592</v>
      </c>
      <c r="B632" s="72" t="s">
        <v>1746</v>
      </c>
      <c r="C632" s="75" t="s">
        <v>1169</v>
      </c>
      <c r="D632" s="74">
        <v>17.059999999999999</v>
      </c>
      <c r="E632" s="78" t="s">
        <v>2222</v>
      </c>
      <c r="F632" s="75" t="s">
        <v>3</v>
      </c>
      <c r="G632" s="76">
        <v>370691</v>
      </c>
      <c r="H632" s="77">
        <v>82443</v>
      </c>
      <c r="I632" s="75" t="s">
        <v>1534</v>
      </c>
    </row>
    <row r="633" spans="1:9" ht="12.6" customHeight="1" x14ac:dyDescent="0.25">
      <c r="A633" s="71">
        <v>593</v>
      </c>
      <c r="B633" s="72" t="s">
        <v>1746</v>
      </c>
      <c r="C633" s="75" t="s">
        <v>1169</v>
      </c>
      <c r="D633" s="74">
        <v>17.07</v>
      </c>
      <c r="E633" s="78" t="s">
        <v>2223</v>
      </c>
      <c r="F633" s="75" t="s">
        <v>292</v>
      </c>
      <c r="G633" s="76">
        <v>58929</v>
      </c>
      <c r="H633" s="77">
        <v>11328</v>
      </c>
      <c r="I633" s="75" t="s">
        <v>1535</v>
      </c>
    </row>
    <row r="634" spans="1:9" ht="12.6" customHeight="1" x14ac:dyDescent="0.25">
      <c r="A634" s="71">
        <v>594</v>
      </c>
      <c r="B634" s="72" t="s">
        <v>1746</v>
      </c>
      <c r="C634" s="75" t="s">
        <v>1169</v>
      </c>
      <c r="D634" s="74">
        <v>17.079999999999998</v>
      </c>
      <c r="E634" s="78" t="s">
        <v>2224</v>
      </c>
      <c r="F634" s="75" t="s">
        <v>292</v>
      </c>
      <c r="G634" s="76">
        <v>89788</v>
      </c>
      <c r="H634" s="77">
        <v>14346</v>
      </c>
      <c r="I634" s="75" t="s">
        <v>1535</v>
      </c>
    </row>
    <row r="635" spans="1:9" ht="12.6" customHeight="1" x14ac:dyDescent="0.25">
      <c r="A635" s="71">
        <v>595</v>
      </c>
      <c r="B635" s="72" t="s">
        <v>1746</v>
      </c>
      <c r="C635" s="75" t="s">
        <v>1169</v>
      </c>
      <c r="D635" s="74">
        <v>17.09</v>
      </c>
      <c r="E635" s="78" t="s">
        <v>2225</v>
      </c>
      <c r="F635" s="75" t="s">
        <v>292</v>
      </c>
      <c r="G635" s="76">
        <v>106655</v>
      </c>
      <c r="H635" s="77">
        <v>18110</v>
      </c>
      <c r="I635" s="75" t="s">
        <v>1535</v>
      </c>
    </row>
    <row r="636" spans="1:9" ht="12.6" customHeight="1" x14ac:dyDescent="0.25">
      <c r="A636" s="71">
        <v>596</v>
      </c>
      <c r="B636" s="72" t="s">
        <v>1746</v>
      </c>
      <c r="C636" s="75" t="s">
        <v>1169</v>
      </c>
      <c r="D636" s="74">
        <v>17.100000000000001</v>
      </c>
      <c r="E636" s="78" t="s">
        <v>2226</v>
      </c>
      <c r="F636" s="75" t="s">
        <v>292</v>
      </c>
      <c r="G636" s="76">
        <v>148973</v>
      </c>
      <c r="H636" s="77">
        <v>23364</v>
      </c>
      <c r="I636" s="75" t="s">
        <v>1535</v>
      </c>
    </row>
    <row r="637" spans="1:9" ht="12.6" customHeight="1" x14ac:dyDescent="0.25">
      <c r="A637" s="71">
        <v>597</v>
      </c>
      <c r="B637" s="72" t="s">
        <v>1746</v>
      </c>
      <c r="C637" s="75" t="s">
        <v>1169</v>
      </c>
      <c r="D637" s="74">
        <v>17.11</v>
      </c>
      <c r="E637" s="78" t="s">
        <v>2227</v>
      </c>
      <c r="F637" s="75" t="s">
        <v>292</v>
      </c>
      <c r="G637" s="76">
        <v>160639</v>
      </c>
      <c r="H637" s="77">
        <v>24892</v>
      </c>
      <c r="I637" s="75" t="s">
        <v>1535</v>
      </c>
    </row>
    <row r="638" spans="1:9" ht="12.6" customHeight="1" x14ac:dyDescent="0.25">
      <c r="A638" s="71">
        <v>598</v>
      </c>
      <c r="B638" s="72" t="s">
        <v>1746</v>
      </c>
      <c r="C638" s="75" t="s">
        <v>1169</v>
      </c>
      <c r="D638" s="74">
        <v>17.12</v>
      </c>
      <c r="E638" s="78" t="s">
        <v>2228</v>
      </c>
      <c r="F638" s="75" t="s">
        <v>292</v>
      </c>
      <c r="G638" s="76">
        <v>177752</v>
      </c>
      <c r="H638" s="77">
        <v>28765</v>
      </c>
      <c r="I638" s="75" t="s">
        <v>1535</v>
      </c>
    </row>
    <row r="639" spans="1:9" ht="12.6" customHeight="1" x14ac:dyDescent="0.25">
      <c r="A639" s="71">
        <v>599</v>
      </c>
      <c r="B639" s="78" t="s">
        <v>2229</v>
      </c>
      <c r="C639" s="75" t="s">
        <v>1169</v>
      </c>
      <c r="D639" s="74">
        <v>17.13</v>
      </c>
      <c r="E639" s="78" t="s">
        <v>2230</v>
      </c>
      <c r="F639" s="75" t="s">
        <v>292</v>
      </c>
      <c r="G639" s="76">
        <v>4449</v>
      </c>
      <c r="H639" s="77">
        <v>152</v>
      </c>
      <c r="I639" s="79" t="s">
        <v>2231</v>
      </c>
    </row>
    <row r="640" spans="1:9" ht="12.6" customHeight="1" x14ac:dyDescent="0.25">
      <c r="A640" s="71">
        <v>600</v>
      </c>
      <c r="B640" s="72" t="s">
        <v>1746</v>
      </c>
      <c r="C640" s="75" t="s">
        <v>1169</v>
      </c>
      <c r="D640" s="74">
        <v>17.14</v>
      </c>
      <c r="E640" s="78" t="s">
        <v>2232</v>
      </c>
      <c r="F640" s="75" t="s">
        <v>227</v>
      </c>
      <c r="G640" s="76">
        <v>6914</v>
      </c>
      <c r="H640" s="77">
        <v>1560</v>
      </c>
      <c r="I640" s="75" t="s">
        <v>1536</v>
      </c>
    </row>
    <row r="641" spans="1:9" ht="12.6" customHeight="1" x14ac:dyDescent="0.25">
      <c r="A641" s="71">
        <v>601</v>
      </c>
      <c r="B641" s="72" t="s">
        <v>1746</v>
      </c>
      <c r="C641" s="75" t="s">
        <v>1169</v>
      </c>
      <c r="D641" s="74">
        <v>17.149999999999999</v>
      </c>
      <c r="E641" s="78" t="s">
        <v>2233</v>
      </c>
      <c r="F641" s="75" t="s">
        <v>227</v>
      </c>
      <c r="G641" s="76">
        <v>7140</v>
      </c>
      <c r="H641" s="77">
        <v>1560</v>
      </c>
      <c r="I641" s="75" t="s">
        <v>1536</v>
      </c>
    </row>
    <row r="642" spans="1:9" ht="12.6" customHeight="1" x14ac:dyDescent="0.25">
      <c r="A642" s="71">
        <v>602</v>
      </c>
      <c r="B642" s="72" t="s">
        <v>1746</v>
      </c>
      <c r="C642" s="75" t="s">
        <v>1169</v>
      </c>
      <c r="D642" s="74">
        <v>17.16</v>
      </c>
      <c r="E642" s="78" t="s">
        <v>2234</v>
      </c>
      <c r="F642" s="75" t="s">
        <v>227</v>
      </c>
      <c r="G642" s="76">
        <v>7291</v>
      </c>
      <c r="H642" s="77">
        <v>1560</v>
      </c>
      <c r="I642" s="75" t="s">
        <v>1536</v>
      </c>
    </row>
    <row r="643" spans="1:9" ht="12.6" customHeight="1" x14ac:dyDescent="0.25">
      <c r="A643" s="71">
        <v>603</v>
      </c>
      <c r="B643" s="72" t="s">
        <v>1746</v>
      </c>
      <c r="C643" s="75" t="s">
        <v>1169</v>
      </c>
      <c r="D643" s="74">
        <v>17.170000000000002</v>
      </c>
      <c r="E643" s="78" t="s">
        <v>2235</v>
      </c>
      <c r="F643" s="75" t="s">
        <v>227</v>
      </c>
      <c r="G643" s="76">
        <v>6977</v>
      </c>
      <c r="H643" s="77">
        <v>1560</v>
      </c>
      <c r="I643" s="75" t="s">
        <v>1536</v>
      </c>
    </row>
    <row r="644" spans="1:9" ht="12.6" customHeight="1" x14ac:dyDescent="0.25">
      <c r="A644" s="71">
        <v>604</v>
      </c>
      <c r="B644" s="72" t="s">
        <v>1746</v>
      </c>
      <c r="C644" s="75" t="s">
        <v>1169</v>
      </c>
      <c r="D644" s="74">
        <v>17.18</v>
      </c>
      <c r="E644" s="78" t="s">
        <v>2236</v>
      </c>
      <c r="F644" s="75" t="s">
        <v>227</v>
      </c>
      <c r="G644" s="76">
        <v>6605</v>
      </c>
      <c r="H644" s="77">
        <v>1383</v>
      </c>
      <c r="I644" s="75" t="s">
        <v>1537</v>
      </c>
    </row>
    <row r="645" spans="1:9" ht="12.6" customHeight="1" x14ac:dyDescent="0.25">
      <c r="A645" s="71">
        <v>605</v>
      </c>
      <c r="B645" s="72" t="s">
        <v>1746</v>
      </c>
      <c r="C645" s="75" t="s">
        <v>1169</v>
      </c>
      <c r="D645" s="74">
        <v>17.190000000000001</v>
      </c>
      <c r="E645" s="78" t="s">
        <v>2237</v>
      </c>
      <c r="F645" s="75" t="s">
        <v>227</v>
      </c>
      <c r="G645" s="76">
        <v>6676</v>
      </c>
      <c r="H645" s="77">
        <v>1383</v>
      </c>
      <c r="I645" s="75" t="s">
        <v>1537</v>
      </c>
    </row>
    <row r="646" spans="1:9" ht="12.6" customHeight="1" x14ac:dyDescent="0.25">
      <c r="A646" s="71">
        <v>606</v>
      </c>
      <c r="B646" s="72" t="s">
        <v>1746</v>
      </c>
      <c r="C646" s="75" t="s">
        <v>1169</v>
      </c>
      <c r="D646" s="74">
        <v>17.2</v>
      </c>
      <c r="E646" s="78" t="s">
        <v>2238</v>
      </c>
      <c r="F646" s="75" t="s">
        <v>227</v>
      </c>
      <c r="G646" s="76">
        <v>6995</v>
      </c>
      <c r="H646" s="77">
        <v>1528</v>
      </c>
      <c r="I646" s="75" t="s">
        <v>1537</v>
      </c>
    </row>
    <row r="647" spans="1:9" ht="12.6" customHeight="1" x14ac:dyDescent="0.25">
      <c r="A647" s="71">
        <v>607</v>
      </c>
      <c r="B647" s="72" t="s">
        <v>1746</v>
      </c>
      <c r="C647" s="75" t="s">
        <v>1169</v>
      </c>
      <c r="D647" s="74">
        <v>17.21</v>
      </c>
      <c r="E647" s="78" t="s">
        <v>2239</v>
      </c>
      <c r="F647" s="75" t="s">
        <v>227</v>
      </c>
      <c r="G647" s="76">
        <v>7568</v>
      </c>
      <c r="H647" s="77">
        <v>1528</v>
      </c>
      <c r="I647" s="75" t="s">
        <v>1538</v>
      </c>
    </row>
    <row r="648" spans="1:9" ht="12.6" customHeight="1" x14ac:dyDescent="0.25">
      <c r="A648" s="71">
        <v>608</v>
      </c>
      <c r="B648" s="72" t="s">
        <v>1746</v>
      </c>
      <c r="C648" s="75" t="s">
        <v>1169</v>
      </c>
      <c r="D648" s="74">
        <v>17.22</v>
      </c>
      <c r="E648" s="78" t="s">
        <v>2240</v>
      </c>
      <c r="F648" s="75" t="s">
        <v>227</v>
      </c>
      <c r="G648" s="76">
        <v>7668</v>
      </c>
      <c r="H648" s="77">
        <v>1528</v>
      </c>
      <c r="I648" s="75" t="s">
        <v>1538</v>
      </c>
    </row>
    <row r="649" spans="1:9" ht="12.6" customHeight="1" x14ac:dyDescent="0.25">
      <c r="A649" s="71">
        <v>609</v>
      </c>
      <c r="B649" s="72" t="s">
        <v>1746</v>
      </c>
      <c r="C649" s="75" t="s">
        <v>1169</v>
      </c>
      <c r="D649" s="74">
        <v>17.23</v>
      </c>
      <c r="E649" s="78" t="s">
        <v>2241</v>
      </c>
      <c r="F649" s="75" t="s">
        <v>227</v>
      </c>
      <c r="G649" s="76">
        <v>7219</v>
      </c>
      <c r="H649" s="77">
        <v>1393</v>
      </c>
      <c r="I649" s="79" t="s">
        <v>2242</v>
      </c>
    </row>
    <row r="650" spans="1:9" ht="12.6" customHeight="1" x14ac:dyDescent="0.25">
      <c r="A650" s="71">
        <v>610</v>
      </c>
      <c r="B650" s="72" t="s">
        <v>1746</v>
      </c>
      <c r="C650" s="75" t="s">
        <v>1169</v>
      </c>
      <c r="D650" s="74">
        <v>17.239999999999998</v>
      </c>
      <c r="E650" s="78" t="s">
        <v>2243</v>
      </c>
      <c r="F650" s="75" t="s">
        <v>227</v>
      </c>
      <c r="G650" s="76">
        <v>7311</v>
      </c>
      <c r="H650" s="77">
        <v>1393</v>
      </c>
      <c r="I650" s="79" t="s">
        <v>2242</v>
      </c>
    </row>
    <row r="651" spans="1:9" ht="12.6" customHeight="1" x14ac:dyDescent="0.25">
      <c r="A651" s="71">
        <v>611</v>
      </c>
      <c r="B651" s="72" t="s">
        <v>1746</v>
      </c>
      <c r="C651" s="75" t="s">
        <v>1169</v>
      </c>
      <c r="D651" s="74">
        <v>17.25</v>
      </c>
      <c r="E651" s="78" t="s">
        <v>2244</v>
      </c>
      <c r="F651" s="75" t="s">
        <v>227</v>
      </c>
      <c r="G651" s="76">
        <v>7493</v>
      </c>
      <c r="H651" s="77">
        <v>1393</v>
      </c>
      <c r="I651" s="79" t="s">
        <v>2242</v>
      </c>
    </row>
    <row r="652" spans="1:9" ht="12.6" customHeight="1" x14ac:dyDescent="0.25">
      <c r="A652" s="71">
        <v>612</v>
      </c>
      <c r="B652" s="78" t="s">
        <v>2229</v>
      </c>
      <c r="C652" s="75" t="s">
        <v>1169</v>
      </c>
      <c r="D652" s="74">
        <v>17.260000000000002</v>
      </c>
      <c r="E652" s="78" t="s">
        <v>2245</v>
      </c>
      <c r="F652" s="75" t="s">
        <v>227</v>
      </c>
      <c r="G652" s="76">
        <v>3851</v>
      </c>
      <c r="H652" s="77">
        <v>2558</v>
      </c>
      <c r="I652" s="79" t="s">
        <v>2246</v>
      </c>
    </row>
    <row r="653" spans="1:9" ht="12.6" customHeight="1" x14ac:dyDescent="0.25">
      <c r="A653" s="71">
        <v>613</v>
      </c>
      <c r="B653" s="78" t="s">
        <v>2229</v>
      </c>
      <c r="C653" s="75" t="s">
        <v>1169</v>
      </c>
      <c r="D653" s="74">
        <v>17.27</v>
      </c>
      <c r="E653" s="78" t="s">
        <v>2247</v>
      </c>
      <c r="F653" s="75" t="s">
        <v>227</v>
      </c>
      <c r="G653" s="76">
        <v>1604</v>
      </c>
      <c r="H653" s="77">
        <v>231</v>
      </c>
      <c r="I653" s="79" t="s">
        <v>2248</v>
      </c>
    </row>
    <row r="654" spans="1:9" ht="12.6" customHeight="1" x14ac:dyDescent="0.25">
      <c r="A654" s="71">
        <v>614</v>
      </c>
      <c r="B654" s="72" t="s">
        <v>1747</v>
      </c>
      <c r="C654" s="75" t="s">
        <v>1169</v>
      </c>
      <c r="D654" s="74">
        <v>17.28</v>
      </c>
      <c r="E654" s="78" t="s">
        <v>2249</v>
      </c>
      <c r="F654" s="75" t="s">
        <v>227</v>
      </c>
      <c r="G654" s="76">
        <v>6979</v>
      </c>
      <c r="H654" s="77">
        <v>1672</v>
      </c>
      <c r="I654" s="75" t="s">
        <v>1539</v>
      </c>
    </row>
    <row r="655" spans="1:9" ht="12.6" customHeight="1" x14ac:dyDescent="0.25">
      <c r="A655" s="71">
        <v>615</v>
      </c>
      <c r="B655" s="72" t="s">
        <v>1747</v>
      </c>
      <c r="C655" s="75" t="s">
        <v>1169</v>
      </c>
      <c r="D655" s="74">
        <v>17.29</v>
      </c>
      <c r="E655" s="78" t="s">
        <v>2250</v>
      </c>
      <c r="F655" s="75" t="s">
        <v>227</v>
      </c>
      <c r="G655" s="76">
        <v>7332</v>
      </c>
      <c r="H655" s="77">
        <v>1672</v>
      </c>
      <c r="I655" s="75" t="s">
        <v>1539</v>
      </c>
    </row>
    <row r="656" spans="1:9" ht="12.6" customHeight="1" x14ac:dyDescent="0.25">
      <c r="A656" s="71">
        <v>616</v>
      </c>
      <c r="B656" s="72" t="s">
        <v>1747</v>
      </c>
      <c r="C656" s="75" t="s">
        <v>1169</v>
      </c>
      <c r="D656" s="74">
        <v>17.3</v>
      </c>
      <c r="E656" s="78" t="s">
        <v>2251</v>
      </c>
      <c r="F656" s="75" t="s">
        <v>227</v>
      </c>
      <c r="G656" s="76">
        <v>7238</v>
      </c>
      <c r="H656" s="77">
        <v>1672</v>
      </c>
      <c r="I656" s="75" t="s">
        <v>1539</v>
      </c>
    </row>
    <row r="657" spans="1:9" ht="12.6" customHeight="1" x14ac:dyDescent="0.25">
      <c r="A657" s="71">
        <v>617</v>
      </c>
      <c r="B657" s="72" t="s">
        <v>1747</v>
      </c>
      <c r="C657" s="75" t="s">
        <v>1169</v>
      </c>
      <c r="D657" s="74">
        <v>17.309999999999999</v>
      </c>
      <c r="E657" s="78" t="s">
        <v>2252</v>
      </c>
      <c r="F657" s="75" t="s">
        <v>227</v>
      </c>
      <c r="G657" s="76">
        <v>7830</v>
      </c>
      <c r="H657" s="77">
        <v>1648</v>
      </c>
      <c r="I657" s="75" t="s">
        <v>1539</v>
      </c>
    </row>
    <row r="658" spans="1:9" ht="12.6" customHeight="1" x14ac:dyDescent="0.25">
      <c r="A658" s="71">
        <v>618</v>
      </c>
      <c r="B658" s="72" t="s">
        <v>1747</v>
      </c>
      <c r="C658" s="75" t="s">
        <v>1169</v>
      </c>
      <c r="D658" s="74">
        <v>17.32</v>
      </c>
      <c r="E658" s="78" t="s">
        <v>2253</v>
      </c>
      <c r="F658" s="75" t="s">
        <v>227</v>
      </c>
      <c r="G658" s="76">
        <v>5928</v>
      </c>
      <c r="H658" s="77">
        <v>851</v>
      </c>
      <c r="I658" s="75" t="s">
        <v>1540</v>
      </c>
    </row>
    <row r="659" spans="1:9" ht="12.6" customHeight="1" x14ac:dyDescent="0.25">
      <c r="A659" s="71">
        <v>619</v>
      </c>
      <c r="B659" s="72" t="s">
        <v>1747</v>
      </c>
      <c r="C659" s="75" t="s">
        <v>1169</v>
      </c>
      <c r="D659" s="74">
        <v>17.329999999999998</v>
      </c>
      <c r="E659" s="78" t="s">
        <v>2254</v>
      </c>
      <c r="F659" s="75" t="s">
        <v>227</v>
      </c>
      <c r="G659" s="76">
        <v>6042</v>
      </c>
      <c r="H659" s="77">
        <v>851</v>
      </c>
      <c r="I659" s="75" t="s">
        <v>1540</v>
      </c>
    </row>
    <row r="660" spans="1:9" ht="12.6" customHeight="1" x14ac:dyDescent="0.25">
      <c r="A660" s="71">
        <v>620</v>
      </c>
      <c r="B660" s="72" t="s">
        <v>1747</v>
      </c>
      <c r="C660" s="75" t="s">
        <v>1169</v>
      </c>
      <c r="D660" s="74">
        <v>17.34</v>
      </c>
      <c r="E660" s="78" t="s">
        <v>2255</v>
      </c>
      <c r="F660" s="75" t="s">
        <v>227</v>
      </c>
      <c r="G660" s="76">
        <v>6143</v>
      </c>
      <c r="H660" s="77">
        <v>843</v>
      </c>
      <c r="I660" s="75" t="s">
        <v>1540</v>
      </c>
    </row>
    <row r="661" spans="1:9" ht="12.6" customHeight="1" x14ac:dyDescent="0.25">
      <c r="A661" s="71">
        <v>621</v>
      </c>
      <c r="B661" s="72" t="s">
        <v>1747</v>
      </c>
      <c r="C661" s="75" t="s">
        <v>1169</v>
      </c>
      <c r="D661" s="74">
        <v>17.350000000000001</v>
      </c>
      <c r="E661" s="78" t="s">
        <v>2256</v>
      </c>
      <c r="F661" s="75" t="s">
        <v>227</v>
      </c>
      <c r="G661" s="76">
        <v>6023</v>
      </c>
      <c r="H661" s="77">
        <v>843</v>
      </c>
      <c r="I661" s="75" t="s">
        <v>1540</v>
      </c>
    </row>
    <row r="662" spans="1:9" ht="12.6" customHeight="1" x14ac:dyDescent="0.25">
      <c r="A662" s="71">
        <v>622</v>
      </c>
      <c r="B662" s="78" t="s">
        <v>2257</v>
      </c>
      <c r="C662" s="75" t="s">
        <v>1169</v>
      </c>
      <c r="D662" s="74">
        <v>17.36</v>
      </c>
      <c r="E662" s="72" t="s">
        <v>293</v>
      </c>
      <c r="F662" s="75" t="s">
        <v>292</v>
      </c>
      <c r="G662" s="76">
        <v>471</v>
      </c>
      <c r="H662" s="77">
        <v>75</v>
      </c>
      <c r="I662" s="75" t="s">
        <v>1541</v>
      </c>
    </row>
    <row r="663" spans="1:9" ht="12.6" customHeight="1" x14ac:dyDescent="0.25">
      <c r="A663" s="71">
        <v>623</v>
      </c>
      <c r="B663" s="78" t="s">
        <v>2257</v>
      </c>
      <c r="C663" s="75" t="s">
        <v>1169</v>
      </c>
      <c r="D663" s="74">
        <v>17.37</v>
      </c>
      <c r="E663" s="72" t="s">
        <v>294</v>
      </c>
      <c r="F663" s="75" t="s">
        <v>292</v>
      </c>
      <c r="G663" s="76">
        <v>482</v>
      </c>
      <c r="H663" s="77">
        <v>71</v>
      </c>
      <c r="I663" s="75" t="s">
        <v>1541</v>
      </c>
    </row>
    <row r="664" spans="1:9" ht="12.6" customHeight="1" x14ac:dyDescent="0.25">
      <c r="A664" s="71">
        <v>624</v>
      </c>
      <c r="B664" s="72" t="s">
        <v>1747</v>
      </c>
      <c r="C664" s="75" t="s">
        <v>1169</v>
      </c>
      <c r="D664" s="74">
        <v>17.38</v>
      </c>
      <c r="E664" s="78" t="s">
        <v>2258</v>
      </c>
      <c r="F664" s="75" t="s">
        <v>227</v>
      </c>
      <c r="G664" s="76">
        <v>6990</v>
      </c>
      <c r="H664" s="77">
        <v>1817</v>
      </c>
      <c r="I664" s="75" t="s">
        <v>1542</v>
      </c>
    </row>
    <row r="665" spans="1:9" ht="12.6" customHeight="1" x14ac:dyDescent="0.25">
      <c r="A665" s="71">
        <v>625</v>
      </c>
      <c r="B665" s="72" t="s">
        <v>1747</v>
      </c>
      <c r="C665" s="75" t="s">
        <v>1169</v>
      </c>
      <c r="D665" s="74">
        <v>17.39</v>
      </c>
      <c r="E665" s="78" t="s">
        <v>2259</v>
      </c>
      <c r="F665" s="75" t="s">
        <v>227</v>
      </c>
      <c r="G665" s="76">
        <v>7699</v>
      </c>
      <c r="H665" s="77">
        <v>1817</v>
      </c>
      <c r="I665" s="75" t="s">
        <v>1542</v>
      </c>
    </row>
    <row r="666" spans="1:9" ht="12.6" customHeight="1" x14ac:dyDescent="0.25">
      <c r="A666" s="71">
        <v>626</v>
      </c>
      <c r="B666" s="72" t="s">
        <v>1747</v>
      </c>
      <c r="C666" s="79"/>
      <c r="D666" s="74">
        <v>17.399999999999999</v>
      </c>
      <c r="E666" s="78" t="s">
        <v>2260</v>
      </c>
      <c r="F666" s="75" t="s">
        <v>227</v>
      </c>
      <c r="G666" s="76">
        <v>7544</v>
      </c>
      <c r="H666" s="77">
        <v>1817</v>
      </c>
      <c r="I666" s="79"/>
    </row>
    <row r="667" spans="1:9" ht="12.6" customHeight="1" x14ac:dyDescent="0.25">
      <c r="A667" s="71">
        <v>627</v>
      </c>
      <c r="B667" s="72" t="s">
        <v>1747</v>
      </c>
      <c r="C667" s="79"/>
      <c r="D667" s="74">
        <v>17.41</v>
      </c>
      <c r="E667" s="78" t="s">
        <v>2261</v>
      </c>
      <c r="F667" s="75" t="s">
        <v>227</v>
      </c>
      <c r="G667" s="76">
        <v>7783</v>
      </c>
      <c r="H667" s="77">
        <v>1817</v>
      </c>
      <c r="I667" s="79"/>
    </row>
    <row r="668" spans="1:9" ht="12.6" customHeight="1" x14ac:dyDescent="0.25">
      <c r="A668" s="71">
        <v>628</v>
      </c>
      <c r="B668" s="72" t="s">
        <v>1747</v>
      </c>
      <c r="C668" s="79"/>
      <c r="D668" s="74">
        <v>17.420000000000002</v>
      </c>
      <c r="E668" s="78" t="s">
        <v>2262</v>
      </c>
      <c r="F668" s="75" t="s">
        <v>227</v>
      </c>
      <c r="G668" s="76">
        <v>8835</v>
      </c>
      <c r="H668" s="77">
        <v>1817</v>
      </c>
      <c r="I668" s="79"/>
    </row>
    <row r="669" spans="1:9" ht="12.6" customHeight="1" x14ac:dyDescent="0.25">
      <c r="A669" s="71">
        <v>629</v>
      </c>
      <c r="B669" s="72" t="s">
        <v>1747</v>
      </c>
      <c r="C669" s="75" t="s">
        <v>1169</v>
      </c>
      <c r="D669" s="74">
        <v>17.43</v>
      </c>
      <c r="E669" s="78" t="s">
        <v>2263</v>
      </c>
      <c r="F669" s="75" t="s">
        <v>227</v>
      </c>
      <c r="G669" s="76">
        <v>8073</v>
      </c>
      <c r="H669" s="77">
        <v>1817</v>
      </c>
      <c r="I669" s="75" t="s">
        <v>1542</v>
      </c>
    </row>
    <row r="670" spans="1:9" ht="12.6" customHeight="1" x14ac:dyDescent="0.25">
      <c r="A670" s="71">
        <v>630</v>
      </c>
      <c r="B670" s="72" t="s">
        <v>1747</v>
      </c>
      <c r="C670" s="75" t="s">
        <v>1169</v>
      </c>
      <c r="D670" s="74">
        <v>17.440000000000001</v>
      </c>
      <c r="E670" s="78" t="s">
        <v>2264</v>
      </c>
      <c r="F670" s="75" t="s">
        <v>227</v>
      </c>
      <c r="G670" s="76">
        <v>8221</v>
      </c>
      <c r="H670" s="77">
        <v>1817</v>
      </c>
      <c r="I670" s="75" t="s">
        <v>1542</v>
      </c>
    </row>
    <row r="671" spans="1:9" ht="12.6" customHeight="1" x14ac:dyDescent="0.25">
      <c r="A671" s="71">
        <v>631</v>
      </c>
      <c r="B671" s="72" t="s">
        <v>1747</v>
      </c>
      <c r="C671" s="75" t="s">
        <v>1169</v>
      </c>
      <c r="D671" s="74">
        <v>17.45</v>
      </c>
      <c r="E671" s="78" t="s">
        <v>2265</v>
      </c>
      <c r="F671" s="75" t="s">
        <v>227</v>
      </c>
      <c r="G671" s="76">
        <v>8274</v>
      </c>
      <c r="H671" s="77">
        <v>1817</v>
      </c>
      <c r="I671" s="75" t="s">
        <v>1542</v>
      </c>
    </row>
    <row r="672" spans="1:9" ht="12.6" customHeight="1" x14ac:dyDescent="0.25">
      <c r="A672" s="71">
        <v>632</v>
      </c>
      <c r="B672" s="72" t="s">
        <v>1747</v>
      </c>
      <c r="C672" s="75" t="s">
        <v>1169</v>
      </c>
      <c r="D672" s="74">
        <v>17.46</v>
      </c>
      <c r="E672" s="78" t="s">
        <v>2266</v>
      </c>
      <c r="F672" s="75" t="s">
        <v>227</v>
      </c>
      <c r="G672" s="76">
        <v>8774</v>
      </c>
      <c r="H672" s="77">
        <v>1817</v>
      </c>
      <c r="I672" s="75" t="s">
        <v>1542</v>
      </c>
    </row>
    <row r="673" spans="1:9" ht="12.6" customHeight="1" x14ac:dyDescent="0.25">
      <c r="A673" s="71">
        <v>633</v>
      </c>
      <c r="B673" s="72" t="s">
        <v>1747</v>
      </c>
      <c r="C673" s="75" t="s">
        <v>1169</v>
      </c>
      <c r="D673" s="74">
        <v>17.47</v>
      </c>
      <c r="E673" s="78" t="s">
        <v>2267</v>
      </c>
      <c r="F673" s="75" t="s">
        <v>227</v>
      </c>
      <c r="G673" s="76">
        <v>7581</v>
      </c>
      <c r="H673" s="77">
        <v>1817</v>
      </c>
      <c r="I673" s="79" t="s">
        <v>2268</v>
      </c>
    </row>
    <row r="674" spans="1:9" ht="12.6" customHeight="1" x14ac:dyDescent="0.25">
      <c r="A674" s="71">
        <v>634</v>
      </c>
      <c r="B674" s="72" t="s">
        <v>1747</v>
      </c>
      <c r="C674" s="75" t="s">
        <v>1169</v>
      </c>
      <c r="D674" s="74">
        <v>17.48</v>
      </c>
      <c r="E674" s="78" t="s">
        <v>2269</v>
      </c>
      <c r="F674" s="75" t="s">
        <v>227</v>
      </c>
      <c r="G674" s="76">
        <v>7729</v>
      </c>
      <c r="H674" s="77">
        <v>1817</v>
      </c>
      <c r="I674" s="79" t="s">
        <v>2268</v>
      </c>
    </row>
    <row r="675" spans="1:9" ht="12.6" customHeight="1" x14ac:dyDescent="0.25">
      <c r="A675" s="71">
        <v>635</v>
      </c>
      <c r="B675" s="72" t="s">
        <v>1747</v>
      </c>
      <c r="C675" s="75" t="s">
        <v>1169</v>
      </c>
      <c r="D675" s="74">
        <v>17.489999999999998</v>
      </c>
      <c r="E675" s="78" t="s">
        <v>2270</v>
      </c>
      <c r="F675" s="75" t="s">
        <v>227</v>
      </c>
      <c r="G675" s="76">
        <v>7825</v>
      </c>
      <c r="H675" s="77">
        <v>1817</v>
      </c>
      <c r="I675" s="79" t="s">
        <v>2268</v>
      </c>
    </row>
    <row r="676" spans="1:9" ht="12.6" customHeight="1" x14ac:dyDescent="0.25">
      <c r="A676" s="71">
        <v>636</v>
      </c>
      <c r="B676" s="72" t="s">
        <v>1747</v>
      </c>
      <c r="C676" s="75" t="s">
        <v>1169</v>
      </c>
      <c r="D676" s="74">
        <v>17.5</v>
      </c>
      <c r="E676" s="78" t="s">
        <v>2271</v>
      </c>
      <c r="F676" s="75" t="s">
        <v>227</v>
      </c>
      <c r="G676" s="76">
        <v>8835</v>
      </c>
      <c r="H676" s="77">
        <v>1817</v>
      </c>
      <c r="I676" s="79" t="s">
        <v>2268</v>
      </c>
    </row>
    <row r="677" spans="1:9" ht="12.6" customHeight="1" x14ac:dyDescent="0.25">
      <c r="A677" s="71">
        <v>637</v>
      </c>
      <c r="B677" s="72" t="s">
        <v>1747</v>
      </c>
      <c r="C677" s="75" t="s">
        <v>1169</v>
      </c>
      <c r="D677" s="74">
        <v>17.510000000000002</v>
      </c>
      <c r="E677" s="72" t="s">
        <v>295</v>
      </c>
      <c r="F677" s="75" t="s">
        <v>227</v>
      </c>
      <c r="G677" s="76">
        <v>840</v>
      </c>
      <c r="H677" s="77">
        <v>137</v>
      </c>
      <c r="I677" s="75" t="s">
        <v>1543</v>
      </c>
    </row>
    <row r="678" spans="1:9" ht="12.6" customHeight="1" x14ac:dyDescent="0.25">
      <c r="A678" s="71">
        <v>638</v>
      </c>
      <c r="B678" s="72" t="s">
        <v>1747</v>
      </c>
      <c r="C678" s="75" t="s">
        <v>1169</v>
      </c>
      <c r="D678" s="74">
        <v>17.52</v>
      </c>
      <c r="E678" s="78" t="s">
        <v>2272</v>
      </c>
      <c r="F678" s="75" t="s">
        <v>227</v>
      </c>
      <c r="G678" s="76">
        <v>7447</v>
      </c>
      <c r="H678" s="77">
        <v>1850</v>
      </c>
      <c r="I678" s="79" t="s">
        <v>2273</v>
      </c>
    </row>
    <row r="679" spans="1:9" ht="12.6" customHeight="1" x14ac:dyDescent="0.25">
      <c r="A679" s="71">
        <v>639</v>
      </c>
      <c r="B679" s="72" t="s">
        <v>1747</v>
      </c>
      <c r="C679" s="75" t="s">
        <v>1169</v>
      </c>
      <c r="D679" s="74">
        <v>17.53</v>
      </c>
      <c r="E679" s="72" t="s">
        <v>296</v>
      </c>
      <c r="F679" s="75" t="s">
        <v>227</v>
      </c>
      <c r="G679" s="76">
        <v>8079</v>
      </c>
      <c r="H679" s="77">
        <v>1850</v>
      </c>
      <c r="I679" s="79" t="s">
        <v>2273</v>
      </c>
    </row>
    <row r="680" spans="1:9" ht="12.6" customHeight="1" x14ac:dyDescent="0.25">
      <c r="A680" s="71">
        <v>640</v>
      </c>
      <c r="B680" s="72" t="s">
        <v>1747</v>
      </c>
      <c r="C680" s="75" t="s">
        <v>1169</v>
      </c>
      <c r="D680" s="74">
        <v>17.54</v>
      </c>
      <c r="E680" s="72" t="s">
        <v>297</v>
      </c>
      <c r="F680" s="75" t="s">
        <v>227</v>
      </c>
      <c r="G680" s="76">
        <v>8318</v>
      </c>
      <c r="H680" s="77">
        <v>1850</v>
      </c>
      <c r="I680" s="79" t="s">
        <v>2273</v>
      </c>
    </row>
    <row r="681" spans="1:9" ht="12.6" customHeight="1" x14ac:dyDescent="0.25">
      <c r="A681" s="71">
        <v>641</v>
      </c>
      <c r="B681" s="72" t="s">
        <v>1747</v>
      </c>
      <c r="C681" s="75" t="s">
        <v>1169</v>
      </c>
      <c r="D681" s="74">
        <v>17.55</v>
      </c>
      <c r="E681" s="72" t="s">
        <v>298</v>
      </c>
      <c r="F681" s="75" t="s">
        <v>227</v>
      </c>
      <c r="G681" s="76">
        <v>9005</v>
      </c>
      <c r="H681" s="77">
        <v>1850</v>
      </c>
      <c r="I681" s="79" t="s">
        <v>2273</v>
      </c>
    </row>
    <row r="682" spans="1:9" ht="12.6" customHeight="1" x14ac:dyDescent="0.25">
      <c r="A682" s="71">
        <v>642</v>
      </c>
      <c r="B682" s="72" t="s">
        <v>1747</v>
      </c>
      <c r="C682" s="75" t="s">
        <v>1169</v>
      </c>
      <c r="D682" s="74">
        <v>17.559999999999999</v>
      </c>
      <c r="E682" s="78" t="s">
        <v>2274</v>
      </c>
      <c r="F682" s="75" t="s">
        <v>3</v>
      </c>
      <c r="G682" s="76">
        <v>470928</v>
      </c>
      <c r="H682" s="77">
        <v>25218</v>
      </c>
      <c r="I682" s="75" t="s">
        <v>1544</v>
      </c>
    </row>
    <row r="683" spans="1:9" ht="12.6" customHeight="1" x14ac:dyDescent="0.25">
      <c r="A683" s="71">
        <v>643</v>
      </c>
      <c r="B683" s="72" t="s">
        <v>1747</v>
      </c>
      <c r="C683" s="75" t="s">
        <v>1169</v>
      </c>
      <c r="D683" s="74">
        <v>17.57</v>
      </c>
      <c r="E683" s="78" t="s">
        <v>2275</v>
      </c>
      <c r="F683" s="75" t="s">
        <v>3</v>
      </c>
      <c r="G683" s="76">
        <v>1305050</v>
      </c>
      <c r="H683" s="77">
        <v>76318</v>
      </c>
      <c r="I683" s="75" t="s">
        <v>1544</v>
      </c>
    </row>
    <row r="684" spans="1:9" ht="12.6" customHeight="1" x14ac:dyDescent="0.25">
      <c r="A684" s="71">
        <v>644</v>
      </c>
      <c r="B684" s="72" t="s">
        <v>1743</v>
      </c>
      <c r="C684" s="75" t="s">
        <v>1169</v>
      </c>
      <c r="D684" s="74">
        <v>17.579999999999998</v>
      </c>
      <c r="E684" s="72" t="s">
        <v>299</v>
      </c>
      <c r="F684" s="75" t="s">
        <v>227</v>
      </c>
      <c r="G684" s="76">
        <v>6603</v>
      </c>
      <c r="H684" s="77">
        <v>1283</v>
      </c>
      <c r="I684" s="79" t="s">
        <v>2276</v>
      </c>
    </row>
    <row r="685" spans="1:9" ht="12.6" customHeight="1" x14ac:dyDescent="0.25">
      <c r="A685" s="71">
        <v>645</v>
      </c>
      <c r="B685" s="72" t="s">
        <v>1743</v>
      </c>
      <c r="C685" s="75" t="s">
        <v>1169</v>
      </c>
      <c r="D685" s="74">
        <v>17.59</v>
      </c>
      <c r="E685" s="72" t="s">
        <v>300</v>
      </c>
      <c r="F685" s="75" t="s">
        <v>227</v>
      </c>
      <c r="G685" s="76">
        <v>6409</v>
      </c>
      <c r="H685" s="77">
        <v>1283</v>
      </c>
      <c r="I685" s="79" t="s">
        <v>2276</v>
      </c>
    </row>
    <row r="686" spans="1:9" ht="12.6" customHeight="1" x14ac:dyDescent="0.25">
      <c r="A686" s="71">
        <v>646</v>
      </c>
      <c r="B686" s="72" t="s">
        <v>1743</v>
      </c>
      <c r="C686" s="75" t="s">
        <v>1169</v>
      </c>
      <c r="D686" s="74">
        <v>17.600000000000001</v>
      </c>
      <c r="E686" s="72" t="s">
        <v>301</v>
      </c>
      <c r="F686" s="75" t="s">
        <v>227</v>
      </c>
      <c r="G686" s="76">
        <v>6848</v>
      </c>
      <c r="H686" s="77">
        <v>1283</v>
      </c>
      <c r="I686" s="79" t="s">
        <v>2276</v>
      </c>
    </row>
    <row r="687" spans="1:9" ht="12.6" customHeight="1" x14ac:dyDescent="0.25">
      <c r="A687" s="71">
        <v>647</v>
      </c>
      <c r="B687" s="72" t="s">
        <v>1743</v>
      </c>
      <c r="C687" s="75" t="s">
        <v>1169</v>
      </c>
      <c r="D687" s="74">
        <v>17.61</v>
      </c>
      <c r="E687" s="72" t="s">
        <v>302</v>
      </c>
      <c r="F687" s="75" t="s">
        <v>227</v>
      </c>
      <c r="G687" s="76">
        <v>7329</v>
      </c>
      <c r="H687" s="77">
        <v>1283</v>
      </c>
      <c r="I687" s="79" t="s">
        <v>2276</v>
      </c>
    </row>
    <row r="688" spans="1:9" ht="12.6" customHeight="1" x14ac:dyDescent="0.25">
      <c r="A688" s="71">
        <v>648</v>
      </c>
      <c r="B688" s="72" t="s">
        <v>1743</v>
      </c>
      <c r="C688" s="75" t="s">
        <v>1169</v>
      </c>
      <c r="D688" s="74">
        <v>17.62</v>
      </c>
      <c r="E688" s="72" t="s">
        <v>303</v>
      </c>
      <c r="F688" s="75" t="s">
        <v>227</v>
      </c>
      <c r="G688" s="76">
        <v>7367</v>
      </c>
      <c r="H688" s="77">
        <v>1283</v>
      </c>
      <c r="I688" s="79" t="s">
        <v>2276</v>
      </c>
    </row>
    <row r="689" spans="1:9" ht="12.6" customHeight="1" x14ac:dyDescent="0.25">
      <c r="A689" s="71">
        <v>649</v>
      </c>
      <c r="B689" s="72" t="s">
        <v>1743</v>
      </c>
      <c r="C689" s="75" t="s">
        <v>1169</v>
      </c>
      <c r="D689" s="74">
        <v>17.63</v>
      </c>
      <c r="E689" s="72" t="s">
        <v>304</v>
      </c>
      <c r="F689" s="75" t="s">
        <v>227</v>
      </c>
      <c r="G689" s="76">
        <v>7509</v>
      </c>
      <c r="H689" s="77">
        <v>1283</v>
      </c>
      <c r="I689" s="79" t="s">
        <v>2276</v>
      </c>
    </row>
    <row r="690" spans="1:9" ht="12.6" customHeight="1" x14ac:dyDescent="0.25">
      <c r="A690" s="71">
        <v>650</v>
      </c>
      <c r="B690" s="72" t="s">
        <v>1743</v>
      </c>
      <c r="C690" s="75" t="s">
        <v>1169</v>
      </c>
      <c r="D690" s="74">
        <v>17.64</v>
      </c>
      <c r="E690" s="72" t="s">
        <v>305</v>
      </c>
      <c r="F690" s="75" t="s">
        <v>227</v>
      </c>
      <c r="G690" s="76">
        <v>7821</v>
      </c>
      <c r="H690" s="77">
        <v>1283</v>
      </c>
      <c r="I690" s="79" t="s">
        <v>2276</v>
      </c>
    </row>
    <row r="691" spans="1:9" ht="12.6" customHeight="1" x14ac:dyDescent="0.25">
      <c r="A691" s="71">
        <v>651</v>
      </c>
      <c r="B691" s="72" t="s">
        <v>1743</v>
      </c>
      <c r="C691" s="75" t="s">
        <v>1169</v>
      </c>
      <c r="D691" s="74">
        <v>17.649999999999999</v>
      </c>
      <c r="E691" s="78" t="s">
        <v>2277</v>
      </c>
      <c r="F691" s="75" t="s">
        <v>241</v>
      </c>
      <c r="G691" s="76">
        <v>68640</v>
      </c>
      <c r="H691" s="77">
        <v>7562</v>
      </c>
      <c r="I691" s="75" t="s">
        <v>1545</v>
      </c>
    </row>
    <row r="692" spans="1:9" ht="12.6" customHeight="1" x14ac:dyDescent="0.25">
      <c r="A692" s="71">
        <v>652</v>
      </c>
      <c r="B692" s="72" t="s">
        <v>1746</v>
      </c>
      <c r="C692" s="75" t="s">
        <v>1169</v>
      </c>
      <c r="D692" s="74">
        <v>17.66</v>
      </c>
      <c r="E692" s="72" t="s">
        <v>306</v>
      </c>
      <c r="F692" s="75" t="s">
        <v>3</v>
      </c>
      <c r="G692" s="76">
        <v>622</v>
      </c>
      <c r="H692" s="77">
        <v>622</v>
      </c>
      <c r="I692" s="79" t="s">
        <v>2278</v>
      </c>
    </row>
    <row r="693" spans="1:9" ht="12.6" customHeight="1" x14ac:dyDescent="0.25">
      <c r="A693" s="71">
        <v>653</v>
      </c>
      <c r="B693" s="72" t="s">
        <v>1748</v>
      </c>
      <c r="C693" s="79"/>
      <c r="D693" s="74">
        <v>17.670000000000002</v>
      </c>
      <c r="E693" s="72" t="s">
        <v>307</v>
      </c>
      <c r="F693" s="75" t="s">
        <v>308</v>
      </c>
      <c r="G693" s="76">
        <v>102061</v>
      </c>
      <c r="H693" s="77">
        <v>25708</v>
      </c>
      <c r="I693" s="79"/>
    </row>
    <row r="694" spans="1:9" ht="12.6" customHeight="1" x14ac:dyDescent="0.25">
      <c r="A694" s="71">
        <v>654</v>
      </c>
      <c r="B694" s="72" t="s">
        <v>1748</v>
      </c>
      <c r="C694" s="79"/>
      <c r="D694" s="74">
        <v>17.68</v>
      </c>
      <c r="E694" s="72" t="s">
        <v>309</v>
      </c>
      <c r="F694" s="75" t="s">
        <v>308</v>
      </c>
      <c r="G694" s="76">
        <v>20412</v>
      </c>
      <c r="H694" s="77">
        <v>0</v>
      </c>
      <c r="I694" s="79"/>
    </row>
    <row r="695" spans="1:9" ht="12.6" customHeight="1" x14ac:dyDescent="0.25">
      <c r="A695" s="71">
        <v>655</v>
      </c>
      <c r="B695" s="72" t="s">
        <v>1748</v>
      </c>
      <c r="C695" s="79"/>
      <c r="D695" s="74">
        <v>17.690000000000001</v>
      </c>
      <c r="E695" s="72" t="s">
        <v>310</v>
      </c>
      <c r="F695" s="75" t="s">
        <v>17</v>
      </c>
      <c r="G695" s="76">
        <v>169</v>
      </c>
      <c r="H695" s="77">
        <v>48</v>
      </c>
      <c r="I695" s="79"/>
    </row>
    <row r="696" spans="1:9" ht="12.6" customHeight="1" x14ac:dyDescent="0.25">
      <c r="A696" s="71">
        <v>656</v>
      </c>
      <c r="B696" s="72" t="s">
        <v>1748</v>
      </c>
      <c r="C696" s="79"/>
      <c r="D696" s="74">
        <v>17.7</v>
      </c>
      <c r="E696" s="78" t="s">
        <v>2279</v>
      </c>
      <c r="F696" s="75" t="s">
        <v>308</v>
      </c>
      <c r="G696" s="76">
        <v>63208</v>
      </c>
      <c r="H696" s="77">
        <v>3061</v>
      </c>
      <c r="I696" s="79"/>
    </row>
    <row r="697" spans="1:9" ht="12.6" customHeight="1" x14ac:dyDescent="0.25">
      <c r="A697" s="71">
        <v>657</v>
      </c>
      <c r="B697" s="72" t="s">
        <v>1748</v>
      </c>
      <c r="C697" s="79"/>
      <c r="D697" s="74">
        <v>17.71</v>
      </c>
      <c r="E697" s="78" t="s">
        <v>2280</v>
      </c>
      <c r="F697" s="75" t="s">
        <v>311</v>
      </c>
      <c r="G697" s="76">
        <v>559</v>
      </c>
      <c r="H697" s="77">
        <v>34</v>
      </c>
      <c r="I697" s="79"/>
    </row>
    <row r="698" spans="1:9" ht="12.6" customHeight="1" x14ac:dyDescent="0.25">
      <c r="A698" s="71">
        <v>658</v>
      </c>
      <c r="B698" s="72" t="s">
        <v>1748</v>
      </c>
      <c r="C698" s="79"/>
      <c r="D698" s="74">
        <v>17.72</v>
      </c>
      <c r="E698" s="72" t="s">
        <v>312</v>
      </c>
      <c r="F698" s="75" t="s">
        <v>313</v>
      </c>
      <c r="G698" s="76">
        <v>132784</v>
      </c>
      <c r="H698" s="77">
        <v>96408</v>
      </c>
      <c r="I698" s="79"/>
    </row>
    <row r="699" spans="1:9" ht="12.6" customHeight="1" x14ac:dyDescent="0.25">
      <c r="A699" s="71">
        <v>659</v>
      </c>
      <c r="B699" s="72" t="s">
        <v>1748</v>
      </c>
      <c r="C699" s="79"/>
      <c r="D699" s="74">
        <v>17.73</v>
      </c>
      <c r="E699" s="72" t="s">
        <v>314</v>
      </c>
      <c r="F699" s="75" t="s">
        <v>313</v>
      </c>
      <c r="G699" s="76">
        <v>131582</v>
      </c>
      <c r="H699" s="77">
        <v>96408</v>
      </c>
      <c r="I699" s="79"/>
    </row>
    <row r="700" spans="1:9" ht="12.6" customHeight="1" x14ac:dyDescent="0.25">
      <c r="A700" s="71">
        <v>660</v>
      </c>
      <c r="B700" s="72" t="s">
        <v>1749</v>
      </c>
      <c r="C700" s="79"/>
      <c r="D700" s="74">
        <v>18.010000000000002</v>
      </c>
      <c r="E700" s="72" t="s">
        <v>315</v>
      </c>
      <c r="F700" s="75" t="s">
        <v>3</v>
      </c>
      <c r="G700" s="76">
        <v>3006</v>
      </c>
      <c r="H700" s="77">
        <v>225</v>
      </c>
      <c r="I700" s="75" t="s">
        <v>1546</v>
      </c>
    </row>
    <row r="701" spans="1:9" ht="12.6" customHeight="1" x14ac:dyDescent="0.25">
      <c r="A701" s="71">
        <v>661</v>
      </c>
      <c r="B701" s="72" t="s">
        <v>1749</v>
      </c>
      <c r="C701" s="79"/>
      <c r="D701" s="74">
        <v>18.02</v>
      </c>
      <c r="E701" s="72" t="s">
        <v>316</v>
      </c>
      <c r="F701" s="75" t="s">
        <v>3</v>
      </c>
      <c r="G701" s="76">
        <v>3178</v>
      </c>
      <c r="H701" s="77">
        <v>225</v>
      </c>
      <c r="I701" s="75" t="s">
        <v>1546</v>
      </c>
    </row>
    <row r="702" spans="1:9" ht="12.6" customHeight="1" x14ac:dyDescent="0.25">
      <c r="A702" s="71">
        <v>662</v>
      </c>
      <c r="B702" s="72" t="s">
        <v>1749</v>
      </c>
      <c r="C702" s="79"/>
      <c r="D702" s="74">
        <v>18.03</v>
      </c>
      <c r="E702" s="72" t="s">
        <v>317</v>
      </c>
      <c r="F702" s="75" t="s">
        <v>3</v>
      </c>
      <c r="G702" s="76">
        <v>3414</v>
      </c>
      <c r="H702" s="77">
        <v>225</v>
      </c>
      <c r="I702" s="75" t="s">
        <v>1546</v>
      </c>
    </row>
    <row r="703" spans="1:9" ht="12.6" customHeight="1" x14ac:dyDescent="0.25">
      <c r="A703" s="71">
        <v>663</v>
      </c>
      <c r="B703" s="72" t="s">
        <v>1749</v>
      </c>
      <c r="C703" s="79"/>
      <c r="D703" s="74">
        <v>18.04</v>
      </c>
      <c r="E703" s="72" t="s">
        <v>318</v>
      </c>
      <c r="F703" s="75" t="s">
        <v>3</v>
      </c>
      <c r="G703" s="76">
        <v>4729</v>
      </c>
      <c r="H703" s="77">
        <v>243</v>
      </c>
      <c r="I703" s="75" t="s">
        <v>1546</v>
      </c>
    </row>
    <row r="704" spans="1:9" ht="12.6" customHeight="1" x14ac:dyDescent="0.25">
      <c r="A704" s="71">
        <v>664</v>
      </c>
      <c r="B704" s="72" t="s">
        <v>1749</v>
      </c>
      <c r="C704" s="79"/>
      <c r="D704" s="74">
        <v>18.05</v>
      </c>
      <c r="E704" s="72" t="s">
        <v>319</v>
      </c>
      <c r="F704" s="75" t="s">
        <v>3</v>
      </c>
      <c r="G704" s="76">
        <v>4847</v>
      </c>
      <c r="H704" s="77">
        <v>243</v>
      </c>
      <c r="I704" s="75" t="s">
        <v>1546</v>
      </c>
    </row>
    <row r="705" spans="1:9" ht="12.6" customHeight="1" x14ac:dyDescent="0.25">
      <c r="A705" s="71">
        <v>665</v>
      </c>
      <c r="B705" s="72" t="s">
        <v>1749</v>
      </c>
      <c r="C705" s="79"/>
      <c r="D705" s="74">
        <v>18.059999999999999</v>
      </c>
      <c r="E705" s="72" t="s">
        <v>320</v>
      </c>
      <c r="F705" s="75" t="s">
        <v>3</v>
      </c>
      <c r="G705" s="76">
        <v>4922</v>
      </c>
      <c r="H705" s="77">
        <v>243</v>
      </c>
      <c r="I705" s="75" t="s">
        <v>1546</v>
      </c>
    </row>
    <row r="706" spans="1:9" ht="12.6" customHeight="1" x14ac:dyDescent="0.25">
      <c r="A706" s="71">
        <v>666</v>
      </c>
      <c r="B706" s="72" t="s">
        <v>1749</v>
      </c>
      <c r="C706" s="79"/>
      <c r="D706" s="74">
        <v>18.07</v>
      </c>
      <c r="E706" s="72" t="s">
        <v>321</v>
      </c>
      <c r="F706" s="75" t="s">
        <v>17</v>
      </c>
      <c r="G706" s="76">
        <v>4828</v>
      </c>
      <c r="H706" s="77">
        <v>311</v>
      </c>
      <c r="I706" s="75" t="s">
        <v>1546</v>
      </c>
    </row>
    <row r="707" spans="1:9" ht="12.6" customHeight="1" x14ac:dyDescent="0.25">
      <c r="A707" s="71">
        <v>667</v>
      </c>
      <c r="B707" s="72" t="s">
        <v>1749</v>
      </c>
      <c r="C707" s="79"/>
      <c r="D707" s="74">
        <v>18.079999999999998</v>
      </c>
      <c r="E707" s="72" t="s">
        <v>322</v>
      </c>
      <c r="F707" s="75" t="s">
        <v>241</v>
      </c>
      <c r="G707" s="76">
        <v>1526</v>
      </c>
      <c r="H707" s="77">
        <v>289</v>
      </c>
      <c r="I707" s="75" t="s">
        <v>1546</v>
      </c>
    </row>
    <row r="708" spans="1:9" ht="12.6" customHeight="1" x14ac:dyDescent="0.25">
      <c r="A708" s="71">
        <v>668</v>
      </c>
      <c r="B708" s="72" t="s">
        <v>1750</v>
      </c>
      <c r="C708" s="75" t="s">
        <v>1169</v>
      </c>
      <c r="D708" s="74">
        <v>19.010000000000002</v>
      </c>
      <c r="E708" s="78" t="s">
        <v>2281</v>
      </c>
      <c r="F708" s="75" t="s">
        <v>241</v>
      </c>
      <c r="G708" s="76">
        <v>73203</v>
      </c>
      <c r="H708" s="77">
        <v>12598</v>
      </c>
      <c r="I708" s="75" t="s">
        <v>1547</v>
      </c>
    </row>
    <row r="709" spans="1:9" ht="12.6" customHeight="1" x14ac:dyDescent="0.25">
      <c r="A709" s="71">
        <v>669</v>
      </c>
      <c r="B709" s="72" t="s">
        <v>1750</v>
      </c>
      <c r="C709" s="75" t="s">
        <v>1169</v>
      </c>
      <c r="D709" s="74">
        <v>19.02</v>
      </c>
      <c r="E709" s="78" t="s">
        <v>2282</v>
      </c>
      <c r="F709" s="75" t="s">
        <v>227</v>
      </c>
      <c r="G709" s="76">
        <v>246626</v>
      </c>
      <c r="H709" s="77">
        <v>18290</v>
      </c>
      <c r="I709" s="75" t="s">
        <v>1547</v>
      </c>
    </row>
    <row r="710" spans="1:9" ht="12.6" customHeight="1" x14ac:dyDescent="0.25">
      <c r="A710" s="71">
        <v>670</v>
      </c>
      <c r="B710" s="72" t="s">
        <v>1750</v>
      </c>
      <c r="C710" s="75" t="s">
        <v>1169</v>
      </c>
      <c r="D710" s="74">
        <v>19.03</v>
      </c>
      <c r="E710" s="72" t="s">
        <v>323</v>
      </c>
      <c r="F710" s="75" t="s">
        <v>227</v>
      </c>
      <c r="G710" s="76">
        <v>143153</v>
      </c>
      <c r="H710" s="77">
        <v>14067</v>
      </c>
      <c r="I710" s="75" t="s">
        <v>1547</v>
      </c>
    </row>
    <row r="711" spans="1:9" ht="12.6" customHeight="1" x14ac:dyDescent="0.25">
      <c r="A711" s="71">
        <v>671</v>
      </c>
      <c r="B711" s="72" t="s">
        <v>1750</v>
      </c>
      <c r="C711" s="75" t="s">
        <v>1169</v>
      </c>
      <c r="D711" s="74">
        <v>19.04</v>
      </c>
      <c r="E711" s="72" t="s">
        <v>324</v>
      </c>
      <c r="F711" s="75" t="s">
        <v>135</v>
      </c>
      <c r="G711" s="76">
        <v>606</v>
      </c>
      <c r="H711" s="77">
        <v>276</v>
      </c>
      <c r="I711" s="75" t="s">
        <v>1547</v>
      </c>
    </row>
    <row r="712" spans="1:9" ht="12.6" customHeight="1" x14ac:dyDescent="0.25">
      <c r="A712" s="71">
        <v>672</v>
      </c>
      <c r="B712" s="78" t="s">
        <v>2283</v>
      </c>
      <c r="C712" s="75" t="s">
        <v>1169</v>
      </c>
      <c r="D712" s="74">
        <v>19.05</v>
      </c>
      <c r="E712" s="78" t="s">
        <v>2284</v>
      </c>
      <c r="F712" s="75" t="s">
        <v>3</v>
      </c>
      <c r="G712" s="76">
        <v>572584</v>
      </c>
      <c r="H712" s="77">
        <v>2600</v>
      </c>
      <c r="I712" s="79" t="s">
        <v>2285</v>
      </c>
    </row>
    <row r="713" spans="1:9" ht="12.6" customHeight="1" x14ac:dyDescent="0.25">
      <c r="A713" s="71">
        <v>673</v>
      </c>
      <c r="B713" s="72" t="s">
        <v>1751</v>
      </c>
      <c r="C713" s="75" t="s">
        <v>1169</v>
      </c>
      <c r="D713" s="74">
        <v>19.059999999999999</v>
      </c>
      <c r="E713" s="72" t="s">
        <v>325</v>
      </c>
      <c r="F713" s="75" t="s">
        <v>3</v>
      </c>
      <c r="G713" s="76">
        <v>150060</v>
      </c>
      <c r="H713" s="77">
        <v>39000</v>
      </c>
      <c r="I713" s="75" t="s">
        <v>1547</v>
      </c>
    </row>
    <row r="714" spans="1:9" ht="12.6" customHeight="1" x14ac:dyDescent="0.25">
      <c r="A714" s="71">
        <v>674</v>
      </c>
      <c r="B714" s="78" t="s">
        <v>2283</v>
      </c>
      <c r="C714" s="75" t="s">
        <v>1169</v>
      </c>
      <c r="D714" s="74">
        <v>19.07</v>
      </c>
      <c r="E714" s="78" t="s">
        <v>2286</v>
      </c>
      <c r="F714" s="75" t="s">
        <v>3</v>
      </c>
      <c r="G714" s="76">
        <v>77595</v>
      </c>
      <c r="H714" s="77">
        <v>15600</v>
      </c>
      <c r="I714" s="79" t="s">
        <v>2285</v>
      </c>
    </row>
    <row r="715" spans="1:9" ht="12.6" customHeight="1" x14ac:dyDescent="0.25">
      <c r="A715" s="71">
        <v>675</v>
      </c>
      <c r="B715" s="72" t="s">
        <v>1751</v>
      </c>
      <c r="C715" s="75" t="s">
        <v>1169</v>
      </c>
      <c r="D715" s="74">
        <v>19.079999999999998</v>
      </c>
      <c r="E715" s="72" t="s">
        <v>326</v>
      </c>
      <c r="F715" s="75" t="s">
        <v>292</v>
      </c>
      <c r="G715" s="76">
        <v>810</v>
      </c>
      <c r="H715" s="77">
        <v>650</v>
      </c>
      <c r="I715" s="75" t="s">
        <v>1547</v>
      </c>
    </row>
    <row r="716" spans="1:9" ht="12.6" customHeight="1" x14ac:dyDescent="0.25">
      <c r="A716" s="71">
        <v>676</v>
      </c>
      <c r="B716" s="72" t="s">
        <v>1751</v>
      </c>
      <c r="C716" s="75" t="s">
        <v>1169</v>
      </c>
      <c r="D716" s="74">
        <v>19.09</v>
      </c>
      <c r="E716" s="72" t="s">
        <v>327</v>
      </c>
      <c r="F716" s="75" t="s">
        <v>292</v>
      </c>
      <c r="G716" s="76">
        <v>2430</v>
      </c>
      <c r="H716" s="77">
        <v>1950</v>
      </c>
      <c r="I716" s="75" t="s">
        <v>1547</v>
      </c>
    </row>
    <row r="717" spans="1:9" ht="12.6" customHeight="1" x14ac:dyDescent="0.25">
      <c r="A717" s="71">
        <v>677</v>
      </c>
      <c r="B717" s="72" t="s">
        <v>1751</v>
      </c>
      <c r="C717" s="75" t="s">
        <v>1169</v>
      </c>
      <c r="D717" s="74">
        <v>19.100000000000001</v>
      </c>
      <c r="E717" s="72" t="s">
        <v>328</v>
      </c>
      <c r="F717" s="75" t="s">
        <v>329</v>
      </c>
      <c r="G717" s="76">
        <v>2165</v>
      </c>
      <c r="H717" s="77">
        <v>1300</v>
      </c>
      <c r="I717" s="75" t="s">
        <v>1547</v>
      </c>
    </row>
    <row r="718" spans="1:9" ht="12.6" customHeight="1" x14ac:dyDescent="0.25">
      <c r="A718" s="71">
        <v>678</v>
      </c>
      <c r="B718" s="72" t="s">
        <v>1751</v>
      </c>
      <c r="C718" s="75" t="s">
        <v>1169</v>
      </c>
      <c r="D718" s="74">
        <v>19.11</v>
      </c>
      <c r="E718" s="72" t="s">
        <v>330</v>
      </c>
      <c r="F718" s="75" t="s">
        <v>3</v>
      </c>
      <c r="G718" s="76">
        <v>865</v>
      </c>
      <c r="H718" s="77">
        <v>475</v>
      </c>
      <c r="I718" s="75" t="s">
        <v>1547</v>
      </c>
    </row>
    <row r="719" spans="1:9" ht="12.6" customHeight="1" x14ac:dyDescent="0.25">
      <c r="A719" s="71">
        <v>679</v>
      </c>
      <c r="B719" s="72" t="s">
        <v>1751</v>
      </c>
      <c r="C719" s="75" t="s">
        <v>1169</v>
      </c>
      <c r="D719" s="74">
        <v>19.12</v>
      </c>
      <c r="E719" s="72" t="s">
        <v>331</v>
      </c>
      <c r="F719" s="75" t="s">
        <v>329</v>
      </c>
      <c r="G719" s="76">
        <v>2376</v>
      </c>
      <c r="H719" s="77">
        <v>1300</v>
      </c>
      <c r="I719" s="75" t="s">
        <v>1547</v>
      </c>
    </row>
    <row r="720" spans="1:9" ht="12.6" customHeight="1" x14ac:dyDescent="0.25">
      <c r="A720" s="71">
        <v>680</v>
      </c>
      <c r="B720" s="72" t="s">
        <v>1751</v>
      </c>
      <c r="C720" s="75" t="s">
        <v>1169</v>
      </c>
      <c r="D720" s="74">
        <v>19.13</v>
      </c>
      <c r="E720" s="78" t="s">
        <v>2287</v>
      </c>
      <c r="F720" s="75" t="s">
        <v>3</v>
      </c>
      <c r="G720" s="76">
        <v>4309</v>
      </c>
      <c r="H720" s="77">
        <v>2600</v>
      </c>
      <c r="I720" s="75" t="s">
        <v>1547</v>
      </c>
    </row>
    <row r="721" spans="1:9" ht="12.6" customHeight="1" x14ac:dyDescent="0.25">
      <c r="A721" s="71">
        <v>681</v>
      </c>
      <c r="B721" s="72" t="s">
        <v>1751</v>
      </c>
      <c r="C721" s="75" t="s">
        <v>1169</v>
      </c>
      <c r="D721" s="74">
        <v>19.14</v>
      </c>
      <c r="E721" s="78" t="s">
        <v>2288</v>
      </c>
      <c r="F721" s="75" t="s">
        <v>3</v>
      </c>
      <c r="G721" s="76">
        <v>885</v>
      </c>
      <c r="H721" s="77">
        <v>650</v>
      </c>
      <c r="I721" s="75" t="s">
        <v>1547</v>
      </c>
    </row>
    <row r="722" spans="1:9" ht="12.6" customHeight="1" x14ac:dyDescent="0.25">
      <c r="A722" s="71">
        <v>682</v>
      </c>
      <c r="B722" s="72" t="s">
        <v>1751</v>
      </c>
      <c r="C722" s="75" t="s">
        <v>1169</v>
      </c>
      <c r="D722" s="74">
        <v>19.149999999999999</v>
      </c>
      <c r="E722" s="78" t="s">
        <v>2289</v>
      </c>
      <c r="F722" s="75" t="s">
        <v>227</v>
      </c>
      <c r="G722" s="76">
        <v>94192</v>
      </c>
      <c r="H722" s="77">
        <v>7410</v>
      </c>
      <c r="I722" s="75" t="s">
        <v>1547</v>
      </c>
    </row>
    <row r="723" spans="1:9" ht="12.6" customHeight="1" x14ac:dyDescent="0.25">
      <c r="A723" s="71">
        <v>683</v>
      </c>
      <c r="B723" s="72" t="s">
        <v>1751</v>
      </c>
      <c r="C723" s="75" t="s">
        <v>1169</v>
      </c>
      <c r="D723" s="74">
        <v>19.16</v>
      </c>
      <c r="E723" s="78" t="s">
        <v>2290</v>
      </c>
      <c r="F723" s="75" t="s">
        <v>292</v>
      </c>
      <c r="G723" s="76">
        <v>744</v>
      </c>
      <c r="H723" s="77">
        <v>592</v>
      </c>
      <c r="I723" s="75" t="s">
        <v>1547</v>
      </c>
    </row>
    <row r="724" spans="1:9" ht="12.6" customHeight="1" x14ac:dyDescent="0.25">
      <c r="A724" s="71">
        <v>684</v>
      </c>
      <c r="B724" s="72" t="s">
        <v>1751</v>
      </c>
      <c r="C724" s="75" t="s">
        <v>1169</v>
      </c>
      <c r="D724" s="74">
        <v>19.170000000000002</v>
      </c>
      <c r="E724" s="72" t="s">
        <v>332</v>
      </c>
      <c r="F724" s="75" t="s">
        <v>292</v>
      </c>
      <c r="G724" s="76">
        <v>860</v>
      </c>
      <c r="H724" s="77">
        <v>592</v>
      </c>
      <c r="I724" s="75" t="s">
        <v>1547</v>
      </c>
    </row>
    <row r="725" spans="1:9" ht="12.6" customHeight="1" x14ac:dyDescent="0.25">
      <c r="A725" s="71">
        <v>685</v>
      </c>
      <c r="B725" s="72" t="s">
        <v>1751</v>
      </c>
      <c r="C725" s="75" t="s">
        <v>1169</v>
      </c>
      <c r="D725" s="74">
        <v>19.18</v>
      </c>
      <c r="E725" s="78" t="s">
        <v>2291</v>
      </c>
      <c r="F725" s="75" t="s">
        <v>329</v>
      </c>
      <c r="G725" s="76">
        <v>1293</v>
      </c>
      <c r="H725" s="77">
        <v>592</v>
      </c>
      <c r="I725" s="75" t="s">
        <v>1547</v>
      </c>
    </row>
    <row r="726" spans="1:9" ht="12.6" customHeight="1" x14ac:dyDescent="0.25">
      <c r="A726" s="71">
        <v>686</v>
      </c>
      <c r="B726" s="78" t="s">
        <v>2283</v>
      </c>
      <c r="C726" s="75" t="s">
        <v>1169</v>
      </c>
      <c r="D726" s="74">
        <v>19.190000000000001</v>
      </c>
      <c r="E726" s="78" t="s">
        <v>2292</v>
      </c>
      <c r="F726" s="75" t="s">
        <v>3</v>
      </c>
      <c r="G726" s="76">
        <v>264</v>
      </c>
      <c r="H726" s="77">
        <v>167</v>
      </c>
      <c r="I726" s="79" t="s">
        <v>2285</v>
      </c>
    </row>
    <row r="727" spans="1:9" ht="12.6" customHeight="1" x14ac:dyDescent="0.25">
      <c r="A727" s="71">
        <v>687</v>
      </c>
      <c r="B727" s="78" t="s">
        <v>2283</v>
      </c>
      <c r="C727" s="75" t="s">
        <v>1169</v>
      </c>
      <c r="D727" s="74">
        <v>19.2</v>
      </c>
      <c r="E727" s="78" t="s">
        <v>2293</v>
      </c>
      <c r="F727" s="75" t="s">
        <v>329</v>
      </c>
      <c r="G727" s="76">
        <v>169</v>
      </c>
      <c r="H727" s="77">
        <v>84</v>
      </c>
      <c r="I727" s="79" t="s">
        <v>2285</v>
      </c>
    </row>
    <row r="728" spans="1:9" ht="12.6" customHeight="1" x14ac:dyDescent="0.25">
      <c r="A728" s="71">
        <v>688</v>
      </c>
      <c r="B728" s="72" t="s">
        <v>1751</v>
      </c>
      <c r="C728" s="75" t="s">
        <v>1169</v>
      </c>
      <c r="D728" s="74">
        <v>19.21</v>
      </c>
      <c r="E728" s="72" t="s">
        <v>333</v>
      </c>
      <c r="F728" s="75" t="s">
        <v>135</v>
      </c>
      <c r="G728" s="76">
        <v>1259</v>
      </c>
      <c r="H728" s="77">
        <v>579</v>
      </c>
      <c r="I728" s="75" t="s">
        <v>1547</v>
      </c>
    </row>
    <row r="729" spans="1:9" ht="12.6" customHeight="1" x14ac:dyDescent="0.25">
      <c r="A729" s="71">
        <v>689</v>
      </c>
      <c r="B729" s="78" t="s">
        <v>2283</v>
      </c>
      <c r="C729" s="75" t="s">
        <v>1169</v>
      </c>
      <c r="D729" s="74">
        <v>19.22</v>
      </c>
      <c r="E729" s="78" t="s">
        <v>2294</v>
      </c>
      <c r="F729" s="75" t="s">
        <v>227</v>
      </c>
      <c r="G729" s="76">
        <v>4267</v>
      </c>
      <c r="H729" s="77">
        <v>2458</v>
      </c>
      <c r="I729" s="79" t="s">
        <v>2285</v>
      </c>
    </row>
    <row r="730" spans="1:9" ht="12.6" customHeight="1" x14ac:dyDescent="0.25">
      <c r="A730" s="71">
        <v>690</v>
      </c>
      <c r="B730" s="72" t="s">
        <v>1751</v>
      </c>
      <c r="C730" s="75" t="s">
        <v>1169</v>
      </c>
      <c r="D730" s="74">
        <v>19.23</v>
      </c>
      <c r="E730" s="78" t="s">
        <v>2295</v>
      </c>
      <c r="F730" s="75" t="s">
        <v>227</v>
      </c>
      <c r="G730" s="76">
        <v>113577</v>
      </c>
      <c r="H730" s="77">
        <v>23400</v>
      </c>
      <c r="I730" s="75" t="s">
        <v>1547</v>
      </c>
    </row>
    <row r="731" spans="1:9" ht="12.6" customHeight="1" x14ac:dyDescent="0.25">
      <c r="A731" s="71">
        <v>691</v>
      </c>
      <c r="B731" s="78" t="s">
        <v>2283</v>
      </c>
      <c r="C731" s="75" t="s">
        <v>1169</v>
      </c>
      <c r="D731" s="74">
        <v>19.239999999999998</v>
      </c>
      <c r="E731" s="78" t="s">
        <v>2296</v>
      </c>
      <c r="F731" s="75" t="s">
        <v>227</v>
      </c>
      <c r="G731" s="76">
        <v>1521</v>
      </c>
      <c r="H731" s="77">
        <v>592</v>
      </c>
      <c r="I731" s="79" t="s">
        <v>2285</v>
      </c>
    </row>
    <row r="732" spans="1:9" ht="12.6" customHeight="1" x14ac:dyDescent="0.25">
      <c r="A732" s="71">
        <v>692</v>
      </c>
      <c r="B732" s="78" t="s">
        <v>2283</v>
      </c>
      <c r="C732" s="75" t="s">
        <v>1169</v>
      </c>
      <c r="D732" s="74">
        <v>19.25</v>
      </c>
      <c r="E732" s="78" t="s">
        <v>2297</v>
      </c>
      <c r="F732" s="75" t="s">
        <v>3</v>
      </c>
      <c r="G732" s="76">
        <v>4340</v>
      </c>
      <c r="H732" s="77">
        <v>1866</v>
      </c>
      <c r="I732" s="79" t="s">
        <v>2285</v>
      </c>
    </row>
    <row r="733" spans="1:9" ht="12.6" customHeight="1" x14ac:dyDescent="0.25">
      <c r="A733" s="71">
        <v>693</v>
      </c>
      <c r="B733" s="78" t="s">
        <v>2283</v>
      </c>
      <c r="C733" s="75" t="s">
        <v>1169</v>
      </c>
      <c r="D733" s="74">
        <v>19.260000000000002</v>
      </c>
      <c r="E733" s="78" t="s">
        <v>2298</v>
      </c>
      <c r="F733" s="75" t="s">
        <v>227</v>
      </c>
      <c r="G733" s="76">
        <v>94807</v>
      </c>
      <c r="H733" s="77">
        <v>15550</v>
      </c>
      <c r="I733" s="79" t="s">
        <v>2285</v>
      </c>
    </row>
    <row r="734" spans="1:9" ht="12.6" customHeight="1" x14ac:dyDescent="0.25">
      <c r="A734" s="71">
        <v>694</v>
      </c>
      <c r="B734" s="78" t="s">
        <v>2283</v>
      </c>
      <c r="C734" s="75" t="s">
        <v>1169</v>
      </c>
      <c r="D734" s="74">
        <v>19.27</v>
      </c>
      <c r="E734" s="78" t="s">
        <v>2299</v>
      </c>
      <c r="F734" s="75" t="s">
        <v>292</v>
      </c>
      <c r="G734" s="76">
        <v>7028</v>
      </c>
      <c r="H734" s="77">
        <v>1737</v>
      </c>
      <c r="I734" s="79" t="s">
        <v>2285</v>
      </c>
    </row>
    <row r="735" spans="1:9" ht="12.6" customHeight="1" x14ac:dyDescent="0.25">
      <c r="A735" s="71">
        <v>695</v>
      </c>
      <c r="B735" s="78" t="s">
        <v>2283</v>
      </c>
      <c r="C735" s="75" t="s">
        <v>1169</v>
      </c>
      <c r="D735" s="74">
        <v>19.28</v>
      </c>
      <c r="E735" s="78" t="s">
        <v>2300</v>
      </c>
      <c r="F735" s="75" t="s">
        <v>292</v>
      </c>
      <c r="G735" s="76">
        <v>7508</v>
      </c>
      <c r="H735" s="77">
        <v>2316</v>
      </c>
      <c r="I735" s="79" t="s">
        <v>2285</v>
      </c>
    </row>
    <row r="736" spans="1:9" ht="12.6" customHeight="1" x14ac:dyDescent="0.25">
      <c r="A736" s="71">
        <v>696</v>
      </c>
      <c r="B736" s="78" t="s">
        <v>2283</v>
      </c>
      <c r="C736" s="75" t="s">
        <v>1169</v>
      </c>
      <c r="D736" s="74">
        <v>19.29</v>
      </c>
      <c r="E736" s="78" t="s">
        <v>2301</v>
      </c>
      <c r="F736" s="75" t="s">
        <v>135</v>
      </c>
      <c r="G736" s="76">
        <v>8986</v>
      </c>
      <c r="H736" s="77">
        <v>1866</v>
      </c>
      <c r="I736" s="79" t="s">
        <v>2285</v>
      </c>
    </row>
    <row r="737" spans="1:9" ht="12.6" customHeight="1" x14ac:dyDescent="0.25">
      <c r="A737" s="71">
        <v>697</v>
      </c>
      <c r="B737" s="72" t="s">
        <v>1751</v>
      </c>
      <c r="C737" s="75" t="s">
        <v>1169</v>
      </c>
      <c r="D737" s="74">
        <v>19.3</v>
      </c>
      <c r="E737" s="72" t="s">
        <v>334</v>
      </c>
      <c r="F737" s="75" t="s">
        <v>3</v>
      </c>
      <c r="G737" s="76">
        <v>542</v>
      </c>
      <c r="H737" s="77">
        <v>311</v>
      </c>
      <c r="I737" s="75" t="s">
        <v>1547</v>
      </c>
    </row>
    <row r="738" spans="1:9" ht="12.6" customHeight="1" x14ac:dyDescent="0.25">
      <c r="A738" s="71">
        <v>698</v>
      </c>
      <c r="B738" s="78" t="s">
        <v>2283</v>
      </c>
      <c r="C738" s="75" t="s">
        <v>1169</v>
      </c>
      <c r="D738" s="74">
        <v>19.309999999999999</v>
      </c>
      <c r="E738" s="78" t="s">
        <v>2302</v>
      </c>
      <c r="F738" s="75" t="s">
        <v>135</v>
      </c>
      <c r="G738" s="76">
        <v>571</v>
      </c>
      <c r="H738" s="77">
        <v>311</v>
      </c>
      <c r="I738" s="79" t="s">
        <v>2285</v>
      </c>
    </row>
    <row r="739" spans="1:9" ht="12.6" customHeight="1" x14ac:dyDescent="0.25">
      <c r="A739" s="71">
        <v>699</v>
      </c>
      <c r="B739" s="72" t="s">
        <v>1751</v>
      </c>
      <c r="C739" s="75" t="s">
        <v>1169</v>
      </c>
      <c r="D739" s="74">
        <v>19.32</v>
      </c>
      <c r="E739" s="78" t="s">
        <v>2303</v>
      </c>
      <c r="F739" s="75" t="s">
        <v>135</v>
      </c>
      <c r="G739" s="76">
        <v>750</v>
      </c>
      <c r="H739" s="77">
        <v>498</v>
      </c>
      <c r="I739" s="75" t="s">
        <v>1547</v>
      </c>
    </row>
    <row r="740" spans="1:9" ht="12.6" customHeight="1" x14ac:dyDescent="0.25">
      <c r="A740" s="71">
        <v>700</v>
      </c>
      <c r="B740" s="72" t="s">
        <v>1751</v>
      </c>
      <c r="C740" s="75" t="s">
        <v>1169</v>
      </c>
      <c r="D740" s="74">
        <v>19.329999999999998</v>
      </c>
      <c r="E740" s="78" t="s">
        <v>2304</v>
      </c>
      <c r="F740" s="75" t="s">
        <v>135</v>
      </c>
      <c r="G740" s="76">
        <v>765</v>
      </c>
      <c r="H740" s="77">
        <v>311</v>
      </c>
      <c r="I740" s="75" t="s">
        <v>1547</v>
      </c>
    </row>
    <row r="741" spans="1:9" ht="12.6" customHeight="1" x14ac:dyDescent="0.25">
      <c r="A741" s="71">
        <v>701</v>
      </c>
      <c r="B741" s="78" t="s">
        <v>2283</v>
      </c>
      <c r="C741" s="75" t="s">
        <v>1169</v>
      </c>
      <c r="D741" s="74">
        <v>19.34</v>
      </c>
      <c r="E741" s="78" t="s">
        <v>2305</v>
      </c>
      <c r="F741" s="75" t="s">
        <v>135</v>
      </c>
      <c r="G741" s="76">
        <v>796</v>
      </c>
      <c r="H741" s="77">
        <v>498</v>
      </c>
      <c r="I741" s="79" t="s">
        <v>2285</v>
      </c>
    </row>
    <row r="742" spans="1:9" ht="12.6" customHeight="1" x14ac:dyDescent="0.25">
      <c r="A742" s="71">
        <v>702</v>
      </c>
      <c r="B742" s="78" t="s">
        <v>2283</v>
      </c>
      <c r="C742" s="75" t="s">
        <v>1169</v>
      </c>
      <c r="D742" s="74">
        <v>19.350000000000001</v>
      </c>
      <c r="E742" s="78" t="s">
        <v>2306</v>
      </c>
      <c r="F742" s="75" t="s">
        <v>135</v>
      </c>
      <c r="G742" s="76">
        <v>1191</v>
      </c>
      <c r="H742" s="77">
        <v>498</v>
      </c>
      <c r="I742" s="79" t="s">
        <v>2285</v>
      </c>
    </row>
    <row r="743" spans="1:9" ht="12.6" customHeight="1" x14ac:dyDescent="0.25">
      <c r="A743" s="71">
        <v>703</v>
      </c>
      <c r="B743" s="78" t="s">
        <v>2283</v>
      </c>
      <c r="C743" s="75" t="s">
        <v>1169</v>
      </c>
      <c r="D743" s="74">
        <v>19.36</v>
      </c>
      <c r="E743" s="78" t="s">
        <v>2307</v>
      </c>
      <c r="F743" s="75" t="s">
        <v>3</v>
      </c>
      <c r="G743" s="76">
        <v>65</v>
      </c>
      <c r="H743" s="77">
        <v>16</v>
      </c>
      <c r="I743" s="79" t="s">
        <v>2285</v>
      </c>
    </row>
    <row r="744" spans="1:9" ht="12.6" customHeight="1" x14ac:dyDescent="0.25">
      <c r="A744" s="71">
        <v>704</v>
      </c>
      <c r="B744" s="72" t="s">
        <v>1751</v>
      </c>
      <c r="C744" s="75" t="s">
        <v>1169</v>
      </c>
      <c r="D744" s="74">
        <v>19.37</v>
      </c>
      <c r="E744" s="78" t="s">
        <v>2308</v>
      </c>
      <c r="F744" s="75" t="s">
        <v>3</v>
      </c>
      <c r="G744" s="76">
        <v>18500</v>
      </c>
      <c r="H744" s="77">
        <v>2433</v>
      </c>
      <c r="I744" s="75" t="s">
        <v>1547</v>
      </c>
    </row>
    <row r="745" spans="1:9" ht="12.6" customHeight="1" x14ac:dyDescent="0.25">
      <c r="A745" s="71">
        <v>705</v>
      </c>
      <c r="B745" s="72" t="s">
        <v>1751</v>
      </c>
      <c r="C745" s="75" t="s">
        <v>1169</v>
      </c>
      <c r="D745" s="74">
        <v>19.38</v>
      </c>
      <c r="E745" s="78" t="s">
        <v>2309</v>
      </c>
      <c r="F745" s="75" t="s">
        <v>3</v>
      </c>
      <c r="G745" s="76">
        <v>4878</v>
      </c>
      <c r="H745" s="77">
        <v>2719</v>
      </c>
      <c r="I745" s="75" t="s">
        <v>1547</v>
      </c>
    </row>
    <row r="746" spans="1:9" ht="12.6" customHeight="1" x14ac:dyDescent="0.25">
      <c r="A746" s="71">
        <v>706</v>
      </c>
      <c r="B746" s="72" t="s">
        <v>1751</v>
      </c>
      <c r="C746" s="75" t="s">
        <v>1169</v>
      </c>
      <c r="D746" s="74">
        <v>19.39</v>
      </c>
      <c r="E746" s="72" t="s">
        <v>335</v>
      </c>
      <c r="F746" s="75" t="s">
        <v>135</v>
      </c>
      <c r="G746" s="76">
        <v>728</v>
      </c>
      <c r="H746" s="77">
        <v>493</v>
      </c>
      <c r="I746" s="75" t="s">
        <v>1547</v>
      </c>
    </row>
    <row r="747" spans="1:9" ht="12.6" customHeight="1" x14ac:dyDescent="0.25">
      <c r="A747" s="71">
        <v>707</v>
      </c>
      <c r="B747" s="72" t="s">
        <v>1751</v>
      </c>
      <c r="C747" s="75" t="s">
        <v>1169</v>
      </c>
      <c r="D747" s="80">
        <v>19.399999999999999</v>
      </c>
      <c r="E747" s="78" t="s">
        <v>2310</v>
      </c>
      <c r="F747" s="75" t="s">
        <v>3</v>
      </c>
      <c r="G747" s="76">
        <v>1372</v>
      </c>
      <c r="H747" s="77">
        <v>493</v>
      </c>
      <c r="I747" s="75" t="s">
        <v>1547</v>
      </c>
    </row>
    <row r="748" spans="1:9" ht="12.6" customHeight="1" x14ac:dyDescent="0.25">
      <c r="A748" s="71">
        <v>708</v>
      </c>
      <c r="B748" s="78" t="s">
        <v>2283</v>
      </c>
      <c r="C748" s="75" t="s">
        <v>1169</v>
      </c>
      <c r="D748" s="74">
        <v>19.41</v>
      </c>
      <c r="E748" s="78" t="s">
        <v>2311</v>
      </c>
      <c r="F748" s="75" t="s">
        <v>3</v>
      </c>
      <c r="G748" s="76">
        <v>3118</v>
      </c>
      <c r="H748" s="77">
        <v>1972</v>
      </c>
      <c r="I748" s="79" t="s">
        <v>2285</v>
      </c>
    </row>
    <row r="749" spans="1:9" ht="12.6" customHeight="1" x14ac:dyDescent="0.25">
      <c r="A749" s="71">
        <v>709</v>
      </c>
      <c r="B749" s="78" t="s">
        <v>2283</v>
      </c>
      <c r="C749" s="75" t="s">
        <v>1169</v>
      </c>
      <c r="D749" s="74">
        <v>19.420000000000002</v>
      </c>
      <c r="E749" s="78" t="s">
        <v>2312</v>
      </c>
      <c r="F749" s="75" t="s">
        <v>3</v>
      </c>
      <c r="G749" s="76">
        <v>85</v>
      </c>
      <c r="H749" s="77">
        <v>8</v>
      </c>
      <c r="I749" s="79" t="s">
        <v>2285</v>
      </c>
    </row>
    <row r="750" spans="1:9" ht="12.6" customHeight="1" x14ac:dyDescent="0.25">
      <c r="A750" s="71">
        <v>710</v>
      </c>
      <c r="B750" s="72" t="s">
        <v>1751</v>
      </c>
      <c r="C750" s="75" t="s">
        <v>1169</v>
      </c>
      <c r="D750" s="74">
        <v>19.43</v>
      </c>
      <c r="E750" s="78" t="s">
        <v>2313</v>
      </c>
      <c r="F750" s="75" t="s">
        <v>135</v>
      </c>
      <c r="G750" s="76">
        <v>681</v>
      </c>
      <c r="H750" s="77">
        <v>148</v>
      </c>
      <c r="I750" s="75" t="s">
        <v>1547</v>
      </c>
    </row>
    <row r="751" spans="1:9" ht="12.6" customHeight="1" x14ac:dyDescent="0.25">
      <c r="A751" s="71">
        <v>711</v>
      </c>
      <c r="B751" s="72" t="s">
        <v>1751</v>
      </c>
      <c r="C751" s="75" t="s">
        <v>1169</v>
      </c>
      <c r="D751" s="74">
        <v>19.440000000000001</v>
      </c>
      <c r="E751" s="78" t="s">
        <v>2314</v>
      </c>
      <c r="F751" s="75" t="s">
        <v>135</v>
      </c>
      <c r="G751" s="76">
        <v>3833</v>
      </c>
      <c r="H751" s="77">
        <v>592</v>
      </c>
      <c r="I751" s="75" t="s">
        <v>1547</v>
      </c>
    </row>
    <row r="752" spans="1:9" ht="12.6" customHeight="1" x14ac:dyDescent="0.25">
      <c r="A752" s="71">
        <v>712</v>
      </c>
      <c r="B752" s="72" t="s">
        <v>1751</v>
      </c>
      <c r="C752" s="75" t="s">
        <v>1169</v>
      </c>
      <c r="D752" s="74">
        <v>19.45</v>
      </c>
      <c r="E752" s="78" t="s">
        <v>2315</v>
      </c>
      <c r="F752" s="75" t="s">
        <v>3</v>
      </c>
      <c r="G752" s="76">
        <v>4070</v>
      </c>
      <c r="H752" s="77">
        <v>986</v>
      </c>
      <c r="I752" s="75" t="s">
        <v>1547</v>
      </c>
    </row>
    <row r="753" spans="1:9" ht="12.6" customHeight="1" x14ac:dyDescent="0.25">
      <c r="A753" s="71">
        <v>713</v>
      </c>
      <c r="B753" s="72" t="s">
        <v>1751</v>
      </c>
      <c r="C753" s="75" t="s">
        <v>1169</v>
      </c>
      <c r="D753" s="74">
        <v>19.46</v>
      </c>
      <c r="E753" s="78" t="s">
        <v>2316</v>
      </c>
      <c r="F753" s="75" t="s">
        <v>3</v>
      </c>
      <c r="G753" s="76">
        <v>32845</v>
      </c>
      <c r="H753" s="77">
        <v>4395</v>
      </c>
      <c r="I753" s="75" t="s">
        <v>1547</v>
      </c>
    </row>
    <row r="754" spans="1:9" ht="12.6" customHeight="1" x14ac:dyDescent="0.25">
      <c r="A754" s="71">
        <v>714</v>
      </c>
      <c r="B754" s="72" t="s">
        <v>1751</v>
      </c>
      <c r="C754" s="75" t="s">
        <v>1169</v>
      </c>
      <c r="D754" s="74">
        <v>19.47</v>
      </c>
      <c r="E754" s="72" t="s">
        <v>336</v>
      </c>
      <c r="F754" s="75" t="s">
        <v>17</v>
      </c>
      <c r="G754" s="96">
        <v>2125</v>
      </c>
      <c r="H754" s="89">
        <v>310</v>
      </c>
      <c r="I754" s="75" t="s">
        <v>1473</v>
      </c>
    </row>
    <row r="755" spans="1:9" ht="12.6" customHeight="1" x14ac:dyDescent="0.25">
      <c r="A755" s="71">
        <v>715</v>
      </c>
      <c r="B755" s="72" t="s">
        <v>1751</v>
      </c>
      <c r="C755" s="75" t="s">
        <v>1169</v>
      </c>
      <c r="D755" s="74">
        <v>19.48</v>
      </c>
      <c r="E755" s="72" t="s">
        <v>337</v>
      </c>
      <c r="F755" s="75" t="s">
        <v>16</v>
      </c>
      <c r="G755" s="88">
        <v>243</v>
      </c>
      <c r="H755" s="89">
        <v>133</v>
      </c>
      <c r="I755" s="75" t="s">
        <v>1473</v>
      </c>
    </row>
    <row r="756" spans="1:9" ht="12.6" customHeight="1" x14ac:dyDescent="0.25">
      <c r="A756" s="71">
        <v>716</v>
      </c>
      <c r="B756" s="72" t="s">
        <v>1751</v>
      </c>
      <c r="C756" s="75" t="s">
        <v>1169</v>
      </c>
      <c r="D756" s="74">
        <v>19.489999999999998</v>
      </c>
      <c r="E756" s="78" t="s">
        <v>2317</v>
      </c>
      <c r="F756" s="75" t="s">
        <v>17</v>
      </c>
      <c r="G756" s="96">
        <v>7388</v>
      </c>
      <c r="H756" s="89">
        <v>2252</v>
      </c>
      <c r="I756" s="75" t="s">
        <v>1473</v>
      </c>
    </row>
    <row r="757" spans="1:9" ht="12.6" customHeight="1" x14ac:dyDescent="0.25">
      <c r="A757" s="71">
        <v>717</v>
      </c>
      <c r="B757" s="72" t="s">
        <v>1751</v>
      </c>
      <c r="C757" s="75" t="s">
        <v>1169</v>
      </c>
      <c r="D757" s="80">
        <v>19.5</v>
      </c>
      <c r="E757" s="78" t="s">
        <v>2318</v>
      </c>
      <c r="F757" s="75" t="s">
        <v>17</v>
      </c>
      <c r="G757" s="88">
        <v>550</v>
      </c>
      <c r="H757" s="89">
        <v>148</v>
      </c>
      <c r="I757" s="75" t="s">
        <v>1473</v>
      </c>
    </row>
    <row r="758" spans="1:9" ht="12.6" customHeight="1" x14ac:dyDescent="0.25">
      <c r="A758" s="71">
        <v>718</v>
      </c>
      <c r="B758" s="72" t="s">
        <v>1752</v>
      </c>
      <c r="C758" s="75" t="s">
        <v>1193</v>
      </c>
      <c r="D758" s="74">
        <v>21.01</v>
      </c>
      <c r="E758" s="72" t="s">
        <v>338</v>
      </c>
      <c r="F758" s="75" t="s">
        <v>5</v>
      </c>
      <c r="G758" s="76">
        <v>232</v>
      </c>
      <c r="H758" s="77">
        <v>232</v>
      </c>
      <c r="I758" s="75" t="s">
        <v>1548</v>
      </c>
    </row>
    <row r="759" spans="1:9" ht="12.6" customHeight="1" x14ac:dyDescent="0.25">
      <c r="A759" s="71">
        <v>719</v>
      </c>
      <c r="B759" s="72" t="s">
        <v>1752</v>
      </c>
      <c r="C759" s="75" t="s">
        <v>1193</v>
      </c>
      <c r="D759" s="74">
        <v>21.02</v>
      </c>
      <c r="E759" s="72" t="s">
        <v>339</v>
      </c>
      <c r="F759" s="75" t="s">
        <v>5</v>
      </c>
      <c r="G759" s="76">
        <v>193</v>
      </c>
      <c r="H759" s="77">
        <v>109</v>
      </c>
      <c r="I759" s="75" t="s">
        <v>1548</v>
      </c>
    </row>
    <row r="760" spans="1:9" ht="12.6" customHeight="1" x14ac:dyDescent="0.25">
      <c r="A760" s="71">
        <v>720</v>
      </c>
      <c r="B760" s="72" t="s">
        <v>1752</v>
      </c>
      <c r="C760" s="75" t="s">
        <v>1193</v>
      </c>
      <c r="D760" s="74">
        <v>21.03</v>
      </c>
      <c r="E760" s="72" t="s">
        <v>340</v>
      </c>
      <c r="F760" s="75" t="s">
        <v>5</v>
      </c>
      <c r="G760" s="76">
        <v>306</v>
      </c>
      <c r="H760" s="77">
        <v>306</v>
      </c>
      <c r="I760" s="75" t="s">
        <v>1548</v>
      </c>
    </row>
    <row r="761" spans="1:9" ht="12.6" customHeight="1" x14ac:dyDescent="0.25">
      <c r="A761" s="71">
        <v>721</v>
      </c>
      <c r="B761" s="72" t="s">
        <v>1752</v>
      </c>
      <c r="C761" s="75" t="s">
        <v>1193</v>
      </c>
      <c r="D761" s="74">
        <v>21.04</v>
      </c>
      <c r="E761" s="72" t="s">
        <v>341</v>
      </c>
      <c r="F761" s="75" t="s">
        <v>5</v>
      </c>
      <c r="G761" s="76">
        <v>241</v>
      </c>
      <c r="H761" s="77">
        <v>136</v>
      </c>
      <c r="I761" s="75" t="s">
        <v>1548</v>
      </c>
    </row>
    <row r="762" spans="1:9" ht="12.6" customHeight="1" x14ac:dyDescent="0.25">
      <c r="A762" s="71">
        <v>722</v>
      </c>
      <c r="B762" s="72" t="s">
        <v>1752</v>
      </c>
      <c r="C762" s="75" t="s">
        <v>1194</v>
      </c>
      <c r="D762" s="74">
        <v>21.05</v>
      </c>
      <c r="E762" s="78" t="s">
        <v>2319</v>
      </c>
      <c r="F762" s="75" t="s">
        <v>5</v>
      </c>
      <c r="G762" s="76">
        <v>354</v>
      </c>
      <c r="H762" s="77">
        <v>354</v>
      </c>
      <c r="I762" s="75" t="s">
        <v>1549</v>
      </c>
    </row>
    <row r="763" spans="1:9" ht="12.6" customHeight="1" x14ac:dyDescent="0.25">
      <c r="A763" s="71">
        <v>723</v>
      </c>
      <c r="B763" s="72" t="s">
        <v>1752</v>
      </c>
      <c r="C763" s="75" t="s">
        <v>1194</v>
      </c>
      <c r="D763" s="74">
        <v>21.06</v>
      </c>
      <c r="E763" s="78" t="s">
        <v>2320</v>
      </c>
      <c r="F763" s="75" t="s">
        <v>5</v>
      </c>
      <c r="G763" s="76">
        <v>212</v>
      </c>
      <c r="H763" s="77">
        <v>120</v>
      </c>
      <c r="I763" s="75" t="s">
        <v>1550</v>
      </c>
    </row>
    <row r="764" spans="1:9" ht="12.6" customHeight="1" x14ac:dyDescent="0.25">
      <c r="A764" s="71">
        <v>724</v>
      </c>
      <c r="B764" s="72" t="s">
        <v>1752</v>
      </c>
      <c r="C764" s="75" t="s">
        <v>1194</v>
      </c>
      <c r="D764" s="74">
        <v>21.07</v>
      </c>
      <c r="E764" s="72" t="s">
        <v>342</v>
      </c>
      <c r="F764" s="75" t="s">
        <v>5</v>
      </c>
      <c r="G764" s="76">
        <v>403</v>
      </c>
      <c r="H764" s="77">
        <v>403</v>
      </c>
      <c r="I764" s="75" t="s">
        <v>1549</v>
      </c>
    </row>
    <row r="765" spans="1:9" ht="12.6" customHeight="1" x14ac:dyDescent="0.25">
      <c r="A765" s="71">
        <v>725</v>
      </c>
      <c r="B765" s="72" t="s">
        <v>1752</v>
      </c>
      <c r="C765" s="75" t="s">
        <v>1194</v>
      </c>
      <c r="D765" s="74">
        <v>21.08</v>
      </c>
      <c r="E765" s="72" t="s">
        <v>343</v>
      </c>
      <c r="F765" s="75" t="s">
        <v>5</v>
      </c>
      <c r="G765" s="76">
        <v>265</v>
      </c>
      <c r="H765" s="77">
        <v>150</v>
      </c>
      <c r="I765" s="75" t="s">
        <v>1550</v>
      </c>
    </row>
    <row r="766" spans="1:9" ht="12.6" customHeight="1" x14ac:dyDescent="0.25">
      <c r="A766" s="71">
        <v>726</v>
      </c>
      <c r="B766" s="72" t="s">
        <v>1752</v>
      </c>
      <c r="C766" s="75" t="s">
        <v>1195</v>
      </c>
      <c r="D766" s="74">
        <v>21.1</v>
      </c>
      <c r="E766" s="72" t="s">
        <v>344</v>
      </c>
      <c r="F766" s="75" t="s">
        <v>5</v>
      </c>
      <c r="G766" s="76">
        <v>235</v>
      </c>
      <c r="H766" s="77">
        <v>132</v>
      </c>
      <c r="I766" s="75" t="s">
        <v>1551</v>
      </c>
    </row>
    <row r="767" spans="1:9" ht="12.6" customHeight="1" x14ac:dyDescent="0.25">
      <c r="A767" s="71">
        <v>727</v>
      </c>
      <c r="B767" s="72" t="s">
        <v>1752</v>
      </c>
      <c r="C767" s="75" t="s">
        <v>1195</v>
      </c>
      <c r="D767" s="74">
        <v>21.12</v>
      </c>
      <c r="E767" s="72" t="s">
        <v>345</v>
      </c>
      <c r="F767" s="75" t="s">
        <v>5</v>
      </c>
      <c r="G767" s="76">
        <v>291</v>
      </c>
      <c r="H767" s="77">
        <v>163</v>
      </c>
      <c r="I767" s="75" t="s">
        <v>1551</v>
      </c>
    </row>
    <row r="768" spans="1:9" ht="12.6" customHeight="1" x14ac:dyDescent="0.25">
      <c r="A768" s="71">
        <v>728</v>
      </c>
      <c r="B768" s="72" t="s">
        <v>1752</v>
      </c>
      <c r="C768" s="75" t="s">
        <v>1196</v>
      </c>
      <c r="D768" s="74">
        <v>21.14</v>
      </c>
      <c r="E768" s="72" t="s">
        <v>346</v>
      </c>
      <c r="F768" s="75" t="s">
        <v>5</v>
      </c>
      <c r="G768" s="76">
        <v>402</v>
      </c>
      <c r="H768" s="77">
        <v>272</v>
      </c>
      <c r="I768" s="75" t="s">
        <v>1552</v>
      </c>
    </row>
    <row r="769" spans="1:9" ht="12.6" customHeight="1" x14ac:dyDescent="0.25">
      <c r="A769" s="71">
        <v>729</v>
      </c>
      <c r="B769" s="72" t="s">
        <v>1752</v>
      </c>
      <c r="C769" s="75" t="s">
        <v>1196</v>
      </c>
      <c r="D769" s="74">
        <v>21.16</v>
      </c>
      <c r="E769" s="78" t="s">
        <v>2321</v>
      </c>
      <c r="F769" s="75" t="s">
        <v>5</v>
      </c>
      <c r="G769" s="76">
        <v>490</v>
      </c>
      <c r="H769" s="77">
        <v>336</v>
      </c>
      <c r="I769" s="75" t="s">
        <v>1552</v>
      </c>
    </row>
    <row r="770" spans="1:9" ht="12.6" customHeight="1" x14ac:dyDescent="0.25">
      <c r="A770" s="71">
        <v>730</v>
      </c>
      <c r="B770" s="72" t="s">
        <v>1752</v>
      </c>
      <c r="C770" s="75" t="s">
        <v>1197</v>
      </c>
      <c r="D770" s="74">
        <v>21.17</v>
      </c>
      <c r="E770" s="72" t="s">
        <v>347</v>
      </c>
      <c r="F770" s="75" t="s">
        <v>5</v>
      </c>
      <c r="G770" s="76">
        <v>811</v>
      </c>
      <c r="H770" s="77">
        <v>426</v>
      </c>
      <c r="I770" s="75" t="s">
        <v>1553</v>
      </c>
    </row>
    <row r="771" spans="1:9" ht="12.6" customHeight="1" x14ac:dyDescent="0.25">
      <c r="A771" s="71">
        <v>731</v>
      </c>
      <c r="B771" s="72" t="s">
        <v>1752</v>
      </c>
      <c r="C771" s="75" t="s">
        <v>1197</v>
      </c>
      <c r="D771" s="74">
        <v>21.18</v>
      </c>
      <c r="E771" s="72" t="s">
        <v>348</v>
      </c>
      <c r="F771" s="75" t="s">
        <v>5</v>
      </c>
      <c r="G771" s="76">
        <v>964</v>
      </c>
      <c r="H771" s="77">
        <v>527</v>
      </c>
      <c r="I771" s="75" t="s">
        <v>1553</v>
      </c>
    </row>
    <row r="772" spans="1:9" ht="12.6" customHeight="1" x14ac:dyDescent="0.25">
      <c r="A772" s="71">
        <v>732</v>
      </c>
      <c r="B772" s="72" t="s">
        <v>1752</v>
      </c>
      <c r="C772" s="75" t="s">
        <v>1198</v>
      </c>
      <c r="D772" s="74">
        <v>21.19</v>
      </c>
      <c r="E772" s="72" t="s">
        <v>349</v>
      </c>
      <c r="F772" s="75" t="s">
        <v>5</v>
      </c>
      <c r="G772" s="76">
        <v>1051</v>
      </c>
      <c r="H772" s="77">
        <v>439</v>
      </c>
      <c r="I772" s="75" t="s">
        <v>1553</v>
      </c>
    </row>
    <row r="773" spans="1:9" ht="12.6" customHeight="1" x14ac:dyDescent="0.25">
      <c r="A773" s="71">
        <v>733</v>
      </c>
      <c r="B773" s="72" t="s">
        <v>1752</v>
      </c>
      <c r="C773" s="75" t="s">
        <v>1199</v>
      </c>
      <c r="D773" s="74">
        <v>21.2</v>
      </c>
      <c r="E773" s="78" t="s">
        <v>2322</v>
      </c>
      <c r="F773" s="75" t="s">
        <v>5</v>
      </c>
      <c r="G773" s="76">
        <v>1223</v>
      </c>
      <c r="H773" s="77">
        <v>838</v>
      </c>
      <c r="I773" s="75" t="s">
        <v>1554</v>
      </c>
    </row>
    <row r="774" spans="1:9" ht="12.6" customHeight="1" x14ac:dyDescent="0.25">
      <c r="A774" s="71">
        <v>734</v>
      </c>
      <c r="B774" s="72" t="s">
        <v>1752</v>
      </c>
      <c r="C774" s="75" t="s">
        <v>1200</v>
      </c>
      <c r="D774" s="74">
        <v>21.21</v>
      </c>
      <c r="E774" s="78" t="s">
        <v>2323</v>
      </c>
      <c r="F774" s="75" t="s">
        <v>5</v>
      </c>
      <c r="G774" s="76">
        <v>1370</v>
      </c>
      <c r="H774" s="77">
        <v>838</v>
      </c>
      <c r="I774" s="75" t="s">
        <v>1555</v>
      </c>
    </row>
    <row r="775" spans="1:9" ht="12.6" customHeight="1" x14ac:dyDescent="0.25">
      <c r="A775" s="71">
        <v>735</v>
      </c>
      <c r="B775" s="72" t="s">
        <v>1752</v>
      </c>
      <c r="C775" s="75" t="s">
        <v>1201</v>
      </c>
      <c r="D775" s="74">
        <v>21.22</v>
      </c>
      <c r="E775" s="72" t="s">
        <v>350</v>
      </c>
      <c r="F775" s="75" t="s">
        <v>17</v>
      </c>
      <c r="G775" s="76">
        <v>92</v>
      </c>
      <c r="H775" s="77">
        <v>6</v>
      </c>
      <c r="I775" s="75" t="s">
        <v>1496</v>
      </c>
    </row>
    <row r="776" spans="1:9" ht="12.6" customHeight="1" x14ac:dyDescent="0.25">
      <c r="A776" s="71">
        <v>736</v>
      </c>
      <c r="B776" s="72" t="s">
        <v>1752</v>
      </c>
      <c r="C776" s="75" t="s">
        <v>1201</v>
      </c>
      <c r="D776" s="74">
        <v>21.23</v>
      </c>
      <c r="E776" s="72" t="s">
        <v>351</v>
      </c>
      <c r="F776" s="75" t="s">
        <v>17</v>
      </c>
      <c r="G776" s="76">
        <v>97</v>
      </c>
      <c r="H776" s="77">
        <v>6</v>
      </c>
      <c r="I776" s="75" t="s">
        <v>1496</v>
      </c>
    </row>
    <row r="777" spans="1:9" ht="12.6" customHeight="1" x14ac:dyDescent="0.25">
      <c r="A777" s="71">
        <v>737</v>
      </c>
      <c r="B777" s="72" t="s">
        <v>1752</v>
      </c>
      <c r="C777" s="75" t="s">
        <v>1201</v>
      </c>
      <c r="D777" s="74">
        <v>21.24</v>
      </c>
      <c r="E777" s="78" t="s">
        <v>2324</v>
      </c>
      <c r="F777" s="75" t="s">
        <v>17</v>
      </c>
      <c r="G777" s="76">
        <v>94</v>
      </c>
      <c r="H777" s="77">
        <v>7</v>
      </c>
      <c r="I777" s="75" t="s">
        <v>1496</v>
      </c>
    </row>
    <row r="778" spans="1:9" ht="12.6" customHeight="1" x14ac:dyDescent="0.25">
      <c r="A778" s="71">
        <v>738</v>
      </c>
      <c r="B778" s="72" t="s">
        <v>1752</v>
      </c>
      <c r="C778" s="75" t="s">
        <v>1201</v>
      </c>
      <c r="D778" s="74">
        <v>21.25</v>
      </c>
      <c r="E778" s="72" t="s">
        <v>352</v>
      </c>
      <c r="F778" s="75" t="s">
        <v>17</v>
      </c>
      <c r="G778" s="76">
        <v>153</v>
      </c>
      <c r="H778" s="77">
        <v>22</v>
      </c>
      <c r="I778" s="75" t="s">
        <v>1496</v>
      </c>
    </row>
    <row r="779" spans="1:9" ht="12.6" customHeight="1" x14ac:dyDescent="0.25">
      <c r="A779" s="71">
        <v>739</v>
      </c>
      <c r="B779" s="72" t="s">
        <v>1752</v>
      </c>
      <c r="C779" s="75" t="s">
        <v>1201</v>
      </c>
      <c r="D779" s="74">
        <v>21.26</v>
      </c>
      <c r="E779" s="78" t="s">
        <v>2325</v>
      </c>
      <c r="F779" s="75" t="s">
        <v>3</v>
      </c>
      <c r="G779" s="76">
        <v>65</v>
      </c>
      <c r="H779" s="77">
        <v>9</v>
      </c>
      <c r="I779" s="75" t="s">
        <v>1496</v>
      </c>
    </row>
    <row r="780" spans="1:9" ht="12.6" customHeight="1" x14ac:dyDescent="0.25">
      <c r="A780" s="71">
        <v>740</v>
      </c>
      <c r="B780" s="72" t="s">
        <v>1752</v>
      </c>
      <c r="C780" s="75" t="s">
        <v>1201</v>
      </c>
      <c r="D780" s="74">
        <v>21.27</v>
      </c>
      <c r="E780" s="72" t="s">
        <v>353</v>
      </c>
      <c r="F780" s="75" t="s">
        <v>3</v>
      </c>
      <c r="G780" s="76">
        <v>50</v>
      </c>
      <c r="H780" s="77">
        <v>15</v>
      </c>
      <c r="I780" s="75" t="s">
        <v>1496</v>
      </c>
    </row>
    <row r="781" spans="1:9" ht="12.6" customHeight="1" x14ac:dyDescent="0.25">
      <c r="A781" s="71">
        <v>741</v>
      </c>
      <c r="B781" s="72" t="s">
        <v>1752</v>
      </c>
      <c r="C781" s="75" t="s">
        <v>1201</v>
      </c>
      <c r="D781" s="74">
        <v>21.28</v>
      </c>
      <c r="E781" s="78" t="s">
        <v>2326</v>
      </c>
      <c r="F781" s="75" t="s">
        <v>3</v>
      </c>
      <c r="G781" s="76">
        <v>23</v>
      </c>
      <c r="H781" s="77">
        <v>9</v>
      </c>
      <c r="I781" s="75" t="s">
        <v>1496</v>
      </c>
    </row>
    <row r="782" spans="1:9" ht="12.6" customHeight="1" x14ac:dyDescent="0.25">
      <c r="A782" s="71">
        <v>742</v>
      </c>
      <c r="B782" s="72" t="s">
        <v>1752</v>
      </c>
      <c r="C782" s="75" t="s">
        <v>1201</v>
      </c>
      <c r="D782" s="74">
        <v>21.29</v>
      </c>
      <c r="E782" s="72" t="s">
        <v>354</v>
      </c>
      <c r="F782" s="75" t="s">
        <v>16</v>
      </c>
      <c r="G782" s="76">
        <v>60</v>
      </c>
      <c r="H782" s="77">
        <v>33</v>
      </c>
      <c r="I782" s="75" t="s">
        <v>1496</v>
      </c>
    </row>
    <row r="783" spans="1:9" ht="12.6" customHeight="1" x14ac:dyDescent="0.25">
      <c r="A783" s="71">
        <v>743</v>
      </c>
      <c r="B783" s="72" t="s">
        <v>1752</v>
      </c>
      <c r="C783" s="75" t="s">
        <v>1201</v>
      </c>
      <c r="D783" s="74">
        <v>21.3</v>
      </c>
      <c r="E783" s="78" t="s">
        <v>2327</v>
      </c>
      <c r="F783" s="75" t="s">
        <v>17</v>
      </c>
      <c r="G783" s="76">
        <v>22</v>
      </c>
      <c r="H783" s="77">
        <v>8</v>
      </c>
      <c r="I783" s="79" t="s">
        <v>2089</v>
      </c>
    </row>
    <row r="784" spans="1:9" ht="12.6" customHeight="1" x14ac:dyDescent="0.25">
      <c r="A784" s="71">
        <v>744</v>
      </c>
      <c r="B784" s="72" t="s">
        <v>1752</v>
      </c>
      <c r="C784" s="75" t="s">
        <v>1201</v>
      </c>
      <c r="D784" s="74">
        <v>21.31</v>
      </c>
      <c r="E784" s="78" t="s">
        <v>2328</v>
      </c>
      <c r="F784" s="75" t="s">
        <v>3</v>
      </c>
      <c r="G784" s="76">
        <v>175</v>
      </c>
      <c r="H784" s="77">
        <v>113</v>
      </c>
      <c r="I784" s="79" t="s">
        <v>2089</v>
      </c>
    </row>
    <row r="785" spans="1:10" ht="12.6" customHeight="1" x14ac:dyDescent="0.25">
      <c r="A785" s="71">
        <v>745</v>
      </c>
      <c r="B785" s="72" t="s">
        <v>1752</v>
      </c>
      <c r="C785" s="75" t="s">
        <v>1201</v>
      </c>
      <c r="D785" s="74">
        <v>21.32</v>
      </c>
      <c r="E785" s="78" t="s">
        <v>2329</v>
      </c>
      <c r="F785" s="75" t="s">
        <v>3</v>
      </c>
      <c r="G785" s="76">
        <v>341</v>
      </c>
      <c r="H785" s="77">
        <v>148</v>
      </c>
      <c r="I785" s="79" t="s">
        <v>2089</v>
      </c>
    </row>
    <row r="786" spans="1:10" ht="12.6" customHeight="1" x14ac:dyDescent="0.25">
      <c r="A786" s="71">
        <v>746</v>
      </c>
      <c r="B786" s="72" t="s">
        <v>1752</v>
      </c>
      <c r="C786" s="75" t="s">
        <v>1201</v>
      </c>
      <c r="D786" s="74">
        <v>21.33</v>
      </c>
      <c r="E786" s="78" t="s">
        <v>2330</v>
      </c>
      <c r="F786" s="75" t="s">
        <v>17</v>
      </c>
      <c r="G786" s="76">
        <v>7</v>
      </c>
      <c r="H786" s="77">
        <v>7</v>
      </c>
      <c r="I786" s="79" t="s">
        <v>2089</v>
      </c>
    </row>
    <row r="787" spans="1:10" ht="12.6" customHeight="1" x14ac:dyDescent="0.25">
      <c r="A787" s="71">
        <v>747</v>
      </c>
      <c r="B787" s="72" t="s">
        <v>1752</v>
      </c>
      <c r="C787" s="75" t="s">
        <v>1201</v>
      </c>
      <c r="D787" s="74">
        <v>21.34</v>
      </c>
      <c r="E787" s="72" t="s">
        <v>355</v>
      </c>
      <c r="F787" s="75" t="s">
        <v>17</v>
      </c>
      <c r="G787" s="76">
        <v>6</v>
      </c>
      <c r="H787" s="77">
        <v>6</v>
      </c>
      <c r="I787" s="79" t="s">
        <v>2331</v>
      </c>
    </row>
    <row r="788" spans="1:10" ht="12.6" customHeight="1" x14ac:dyDescent="0.25">
      <c r="A788" s="71">
        <v>748</v>
      </c>
      <c r="B788" s="72" t="s">
        <v>1752</v>
      </c>
      <c r="C788" s="75" t="s">
        <v>1202</v>
      </c>
      <c r="D788" s="74">
        <v>21.36</v>
      </c>
      <c r="E788" s="78" t="s">
        <v>2332</v>
      </c>
      <c r="F788" s="79" t="s">
        <v>3202</v>
      </c>
      <c r="G788" s="76">
        <v>113</v>
      </c>
      <c r="H788" s="77">
        <v>113</v>
      </c>
      <c r="I788" s="79" t="s">
        <v>2333</v>
      </c>
    </row>
    <row r="789" spans="1:10" ht="12.6" customHeight="1" x14ac:dyDescent="0.25">
      <c r="A789" s="71">
        <v>749</v>
      </c>
      <c r="B789" s="72" t="s">
        <v>1752</v>
      </c>
      <c r="C789" s="75" t="s">
        <v>1203</v>
      </c>
      <c r="D789" s="74">
        <v>21.37</v>
      </c>
      <c r="E789" s="78" t="s">
        <v>2334</v>
      </c>
      <c r="F789" s="75" t="s">
        <v>5</v>
      </c>
      <c r="G789" s="76">
        <v>550</v>
      </c>
      <c r="H789" s="77">
        <v>127</v>
      </c>
      <c r="I789" s="75" t="s">
        <v>1556</v>
      </c>
    </row>
    <row r="790" spans="1:10" ht="22.2" customHeight="1" x14ac:dyDescent="0.25">
      <c r="A790" s="71">
        <v>750</v>
      </c>
      <c r="B790" s="72" t="s">
        <v>1752</v>
      </c>
      <c r="C790" s="75" t="s">
        <v>1204</v>
      </c>
      <c r="D790" s="74">
        <v>21.38</v>
      </c>
      <c r="E790" s="78" t="s">
        <v>2335</v>
      </c>
      <c r="F790" s="79" t="s">
        <v>3202</v>
      </c>
      <c r="G790" s="76">
        <v>1294</v>
      </c>
      <c r="H790" s="77">
        <v>408</v>
      </c>
      <c r="I790" s="79" t="s">
        <v>2336</v>
      </c>
      <c r="J790" s="78"/>
    </row>
    <row r="791" spans="1:10" ht="12.6" customHeight="1" x14ac:dyDescent="0.25">
      <c r="A791" s="71">
        <v>751</v>
      </c>
      <c r="B791" s="72" t="s">
        <v>1752</v>
      </c>
      <c r="C791" s="75" t="s">
        <v>1205</v>
      </c>
      <c r="D791" s="74">
        <v>21.39</v>
      </c>
      <c r="E791" s="78" t="s">
        <v>2337</v>
      </c>
      <c r="F791" s="75" t="s">
        <v>5</v>
      </c>
      <c r="G791" s="76">
        <v>2172</v>
      </c>
      <c r="H791" s="77">
        <v>113</v>
      </c>
      <c r="I791" s="79" t="s">
        <v>2338</v>
      </c>
    </row>
    <row r="792" spans="1:10" ht="12.6" customHeight="1" x14ac:dyDescent="0.25">
      <c r="A792" s="71">
        <v>752</v>
      </c>
      <c r="B792" s="72" t="s">
        <v>1752</v>
      </c>
      <c r="C792" s="75" t="s">
        <v>1206</v>
      </c>
      <c r="D792" s="74">
        <v>21.4</v>
      </c>
      <c r="E792" s="72" t="s">
        <v>356</v>
      </c>
      <c r="F792" s="75" t="s">
        <v>5</v>
      </c>
      <c r="G792" s="76">
        <v>1322</v>
      </c>
      <c r="H792" s="77">
        <v>412</v>
      </c>
      <c r="I792" s="79" t="s">
        <v>2331</v>
      </c>
    </row>
    <row r="793" spans="1:10" ht="12.6" customHeight="1" x14ac:dyDescent="0.25">
      <c r="A793" s="71">
        <v>753</v>
      </c>
      <c r="B793" s="72" t="s">
        <v>1753</v>
      </c>
      <c r="C793" s="75" t="s">
        <v>1207</v>
      </c>
      <c r="D793" s="74">
        <v>22.01</v>
      </c>
      <c r="E793" s="72" t="s">
        <v>357</v>
      </c>
      <c r="F793" s="75" t="s">
        <v>16</v>
      </c>
      <c r="G793" s="76">
        <v>750</v>
      </c>
      <c r="H793" s="77">
        <v>170</v>
      </c>
      <c r="I793" s="75" t="s">
        <v>1473</v>
      </c>
    </row>
    <row r="794" spans="1:10" ht="12.6" customHeight="1" x14ac:dyDescent="0.25">
      <c r="A794" s="71">
        <v>754</v>
      </c>
      <c r="B794" s="72" t="s">
        <v>1753</v>
      </c>
      <c r="C794" s="75" t="s">
        <v>1207</v>
      </c>
      <c r="D794" s="74">
        <v>22.02</v>
      </c>
      <c r="E794" s="78" t="s">
        <v>2339</v>
      </c>
      <c r="F794" s="75" t="s">
        <v>16</v>
      </c>
      <c r="G794" s="76">
        <v>970</v>
      </c>
      <c r="H794" s="77">
        <v>258</v>
      </c>
      <c r="I794" s="75" t="s">
        <v>1473</v>
      </c>
    </row>
    <row r="795" spans="1:10" ht="12.6" customHeight="1" x14ac:dyDescent="0.25">
      <c r="A795" s="71">
        <v>755</v>
      </c>
      <c r="B795" s="72" t="s">
        <v>1753</v>
      </c>
      <c r="C795" s="75" t="s">
        <v>1207</v>
      </c>
      <c r="D795" s="74">
        <v>22.03</v>
      </c>
      <c r="E795" s="78" t="s">
        <v>2340</v>
      </c>
      <c r="F795" s="75" t="s">
        <v>16</v>
      </c>
      <c r="G795" s="76">
        <v>1267</v>
      </c>
      <c r="H795" s="77">
        <v>372</v>
      </c>
      <c r="I795" s="75" t="s">
        <v>1473</v>
      </c>
    </row>
    <row r="796" spans="1:10" ht="12.6" customHeight="1" x14ac:dyDescent="0.25">
      <c r="A796" s="71">
        <v>756</v>
      </c>
      <c r="B796" s="72" t="s">
        <v>1753</v>
      </c>
      <c r="C796" s="75" t="s">
        <v>1207</v>
      </c>
      <c r="D796" s="74">
        <v>22.04</v>
      </c>
      <c r="E796" s="78" t="s">
        <v>2341</v>
      </c>
      <c r="F796" s="75" t="s">
        <v>16</v>
      </c>
      <c r="G796" s="76">
        <v>1607</v>
      </c>
      <c r="H796" s="77">
        <v>517</v>
      </c>
      <c r="I796" s="75" t="s">
        <v>1473</v>
      </c>
    </row>
    <row r="797" spans="1:10" ht="12.6" customHeight="1" x14ac:dyDescent="0.25">
      <c r="A797" s="71">
        <v>757</v>
      </c>
      <c r="B797" s="72" t="s">
        <v>1753</v>
      </c>
      <c r="C797" s="75" t="s">
        <v>1207</v>
      </c>
      <c r="D797" s="74">
        <v>22.05</v>
      </c>
      <c r="E797" s="72" t="s">
        <v>358</v>
      </c>
      <c r="F797" s="75" t="s">
        <v>16</v>
      </c>
      <c r="G797" s="76">
        <v>2045</v>
      </c>
      <c r="H797" s="77">
        <v>670</v>
      </c>
      <c r="I797" s="75" t="s">
        <v>1473</v>
      </c>
    </row>
    <row r="798" spans="1:10" ht="12.6" customHeight="1" x14ac:dyDescent="0.25">
      <c r="A798" s="71">
        <v>758</v>
      </c>
      <c r="B798" s="72" t="s">
        <v>1753</v>
      </c>
      <c r="C798" s="75" t="s">
        <v>1207</v>
      </c>
      <c r="D798" s="74">
        <v>22.06</v>
      </c>
      <c r="E798" s="78" t="s">
        <v>2342</v>
      </c>
      <c r="F798" s="75" t="s">
        <v>16</v>
      </c>
      <c r="G798" s="76">
        <v>2446</v>
      </c>
      <c r="H798" s="77">
        <v>823</v>
      </c>
      <c r="I798" s="75" t="s">
        <v>1473</v>
      </c>
    </row>
    <row r="799" spans="1:10" ht="12.6" customHeight="1" x14ac:dyDescent="0.25">
      <c r="A799" s="71">
        <v>759</v>
      </c>
      <c r="B799" s="72" t="s">
        <v>1753</v>
      </c>
      <c r="C799" s="75" t="s">
        <v>1207</v>
      </c>
      <c r="D799" s="74">
        <v>22.07</v>
      </c>
      <c r="E799" s="78" t="s">
        <v>2343</v>
      </c>
      <c r="F799" s="75" t="s">
        <v>16</v>
      </c>
      <c r="G799" s="76">
        <v>757</v>
      </c>
      <c r="H799" s="77">
        <v>170</v>
      </c>
      <c r="I799" s="75" t="s">
        <v>1473</v>
      </c>
    </row>
    <row r="800" spans="1:10" ht="12.6" customHeight="1" x14ac:dyDescent="0.25">
      <c r="A800" s="71">
        <v>760</v>
      </c>
      <c r="B800" s="72" t="s">
        <v>1753</v>
      </c>
      <c r="C800" s="75" t="s">
        <v>1207</v>
      </c>
      <c r="D800" s="74">
        <v>22.08</v>
      </c>
      <c r="E800" s="78" t="s">
        <v>2344</v>
      </c>
      <c r="F800" s="75" t="s">
        <v>16</v>
      </c>
      <c r="G800" s="76">
        <v>995</v>
      </c>
      <c r="H800" s="77">
        <v>258</v>
      </c>
      <c r="I800" s="75" t="s">
        <v>1473</v>
      </c>
    </row>
    <row r="801" spans="1:9" ht="12.6" customHeight="1" x14ac:dyDescent="0.25">
      <c r="A801" s="71">
        <v>761</v>
      </c>
      <c r="B801" s="72" t="s">
        <v>1753</v>
      </c>
      <c r="C801" s="75" t="s">
        <v>1207</v>
      </c>
      <c r="D801" s="74">
        <v>22.09</v>
      </c>
      <c r="E801" s="78" t="s">
        <v>2345</v>
      </c>
      <c r="F801" s="75" t="s">
        <v>16</v>
      </c>
      <c r="G801" s="76">
        <v>1287</v>
      </c>
      <c r="H801" s="77">
        <v>372</v>
      </c>
      <c r="I801" s="75" t="s">
        <v>1473</v>
      </c>
    </row>
    <row r="802" spans="1:9" ht="12.6" customHeight="1" x14ac:dyDescent="0.25">
      <c r="A802" s="71">
        <v>762</v>
      </c>
      <c r="B802" s="72" t="s">
        <v>1753</v>
      </c>
      <c r="C802" s="75" t="s">
        <v>1207</v>
      </c>
      <c r="D802" s="74">
        <v>22.1</v>
      </c>
      <c r="E802" s="78" t="s">
        <v>2346</v>
      </c>
      <c r="F802" s="75" t="s">
        <v>16</v>
      </c>
      <c r="G802" s="76">
        <v>1720</v>
      </c>
      <c r="H802" s="77">
        <v>517</v>
      </c>
      <c r="I802" s="75" t="s">
        <v>1473</v>
      </c>
    </row>
    <row r="803" spans="1:9" ht="12.6" customHeight="1" x14ac:dyDescent="0.25">
      <c r="A803" s="71">
        <v>763</v>
      </c>
      <c r="B803" s="72" t="s">
        <v>1753</v>
      </c>
      <c r="C803" s="75" t="s">
        <v>1207</v>
      </c>
      <c r="D803" s="74">
        <v>22.11</v>
      </c>
      <c r="E803" s="78" t="s">
        <v>2347</v>
      </c>
      <c r="F803" s="75" t="s">
        <v>16</v>
      </c>
      <c r="G803" s="76">
        <v>860</v>
      </c>
      <c r="H803" s="77">
        <v>170</v>
      </c>
      <c r="I803" s="75" t="s">
        <v>1473</v>
      </c>
    </row>
    <row r="804" spans="1:9" ht="12.6" customHeight="1" x14ac:dyDescent="0.25">
      <c r="A804" s="71">
        <v>764</v>
      </c>
      <c r="B804" s="72" t="s">
        <v>1753</v>
      </c>
      <c r="C804" s="75" t="s">
        <v>1207</v>
      </c>
      <c r="D804" s="74">
        <v>22.12</v>
      </c>
      <c r="E804" s="78" t="s">
        <v>2348</v>
      </c>
      <c r="F804" s="75" t="s">
        <v>16</v>
      </c>
      <c r="G804" s="76">
        <v>1251</v>
      </c>
      <c r="H804" s="77">
        <v>258</v>
      </c>
      <c r="I804" s="75" t="s">
        <v>1473</v>
      </c>
    </row>
    <row r="805" spans="1:9" ht="12.6" customHeight="1" x14ac:dyDescent="0.25">
      <c r="A805" s="71">
        <v>765</v>
      </c>
      <c r="B805" s="72" t="s">
        <v>1753</v>
      </c>
      <c r="C805" s="75" t="s">
        <v>1207</v>
      </c>
      <c r="D805" s="74">
        <v>22.13</v>
      </c>
      <c r="E805" s="78" t="s">
        <v>2349</v>
      </c>
      <c r="F805" s="75" t="s">
        <v>16</v>
      </c>
      <c r="G805" s="76">
        <v>1846</v>
      </c>
      <c r="H805" s="77">
        <v>372</v>
      </c>
      <c r="I805" s="75" t="s">
        <v>1473</v>
      </c>
    </row>
    <row r="806" spans="1:9" ht="12.6" customHeight="1" x14ac:dyDescent="0.25">
      <c r="A806" s="71">
        <v>766</v>
      </c>
      <c r="B806" s="72" t="s">
        <v>1753</v>
      </c>
      <c r="C806" s="75" t="s">
        <v>1207</v>
      </c>
      <c r="D806" s="74">
        <v>22.14</v>
      </c>
      <c r="E806" s="78" t="s">
        <v>2350</v>
      </c>
      <c r="F806" s="75" t="s">
        <v>16</v>
      </c>
      <c r="G806" s="76">
        <v>2575</v>
      </c>
      <c r="H806" s="77">
        <v>517</v>
      </c>
      <c r="I806" s="75" t="s">
        <v>1473</v>
      </c>
    </row>
    <row r="807" spans="1:9" ht="12.6" customHeight="1" x14ac:dyDescent="0.25">
      <c r="A807" s="71">
        <v>767</v>
      </c>
      <c r="B807" s="72" t="s">
        <v>1753</v>
      </c>
      <c r="C807" s="75" t="s">
        <v>1207</v>
      </c>
      <c r="D807" s="74">
        <v>22.15</v>
      </c>
      <c r="E807" s="72" t="s">
        <v>359</v>
      </c>
      <c r="F807" s="75" t="s">
        <v>16</v>
      </c>
      <c r="G807" s="76">
        <v>896</v>
      </c>
      <c r="H807" s="77">
        <v>170</v>
      </c>
      <c r="I807" s="75" t="s">
        <v>1473</v>
      </c>
    </row>
    <row r="808" spans="1:9" ht="12.6" customHeight="1" x14ac:dyDescent="0.25">
      <c r="A808" s="71">
        <v>768</v>
      </c>
      <c r="B808" s="72" t="s">
        <v>1753</v>
      </c>
      <c r="C808" s="75" t="s">
        <v>1207</v>
      </c>
      <c r="D808" s="74">
        <v>22.16</v>
      </c>
      <c r="E808" s="72" t="s">
        <v>360</v>
      </c>
      <c r="F808" s="75" t="s">
        <v>16</v>
      </c>
      <c r="G808" s="76">
        <v>1327</v>
      </c>
      <c r="H808" s="77">
        <v>258</v>
      </c>
      <c r="I808" s="75" t="s">
        <v>1473</v>
      </c>
    </row>
    <row r="809" spans="1:9" ht="12.6" customHeight="1" x14ac:dyDescent="0.25">
      <c r="A809" s="71">
        <v>769</v>
      </c>
      <c r="B809" s="72" t="s">
        <v>1753</v>
      </c>
      <c r="C809" s="75" t="s">
        <v>1207</v>
      </c>
      <c r="D809" s="74">
        <v>22.17</v>
      </c>
      <c r="E809" s="72" t="s">
        <v>361</v>
      </c>
      <c r="F809" s="75" t="s">
        <v>16</v>
      </c>
      <c r="G809" s="76">
        <v>1984</v>
      </c>
      <c r="H809" s="77">
        <v>372</v>
      </c>
      <c r="I809" s="75" t="s">
        <v>1473</v>
      </c>
    </row>
    <row r="810" spans="1:9" ht="12.6" customHeight="1" x14ac:dyDescent="0.25">
      <c r="A810" s="71">
        <v>770</v>
      </c>
      <c r="B810" s="72" t="s">
        <v>1753</v>
      </c>
      <c r="C810" s="75" t="s">
        <v>1207</v>
      </c>
      <c r="D810" s="74">
        <v>22.18</v>
      </c>
      <c r="E810" s="72" t="s">
        <v>362</v>
      </c>
      <c r="F810" s="75" t="s">
        <v>16</v>
      </c>
      <c r="G810" s="76">
        <v>2787</v>
      </c>
      <c r="H810" s="77">
        <v>517</v>
      </c>
      <c r="I810" s="75" t="s">
        <v>1473</v>
      </c>
    </row>
    <row r="811" spans="1:9" ht="12.6" customHeight="1" x14ac:dyDescent="0.25">
      <c r="A811" s="71">
        <v>771</v>
      </c>
      <c r="B811" s="72" t="s">
        <v>1753</v>
      </c>
      <c r="C811" s="75" t="s">
        <v>1207</v>
      </c>
      <c r="D811" s="74">
        <v>22.19</v>
      </c>
      <c r="E811" s="72" t="s">
        <v>363</v>
      </c>
      <c r="F811" s="75" t="s">
        <v>16</v>
      </c>
      <c r="G811" s="76">
        <v>4003</v>
      </c>
      <c r="H811" s="77">
        <v>670</v>
      </c>
      <c r="I811" s="75" t="s">
        <v>1473</v>
      </c>
    </row>
    <row r="812" spans="1:9" ht="12.6" customHeight="1" x14ac:dyDescent="0.25">
      <c r="A812" s="71">
        <v>772</v>
      </c>
      <c r="B812" s="72" t="s">
        <v>1753</v>
      </c>
      <c r="C812" s="75" t="s">
        <v>1207</v>
      </c>
      <c r="D812" s="74">
        <v>22.2</v>
      </c>
      <c r="E812" s="72" t="s">
        <v>364</v>
      </c>
      <c r="F812" s="75" t="s">
        <v>16</v>
      </c>
      <c r="G812" s="76">
        <v>5190</v>
      </c>
      <c r="H812" s="77">
        <v>823</v>
      </c>
      <c r="I812" s="75" t="s">
        <v>1473</v>
      </c>
    </row>
    <row r="813" spans="1:9" ht="12.6" customHeight="1" x14ac:dyDescent="0.25">
      <c r="A813" s="71">
        <v>773</v>
      </c>
      <c r="B813" s="72" t="s">
        <v>1753</v>
      </c>
      <c r="C813" s="75" t="s">
        <v>1208</v>
      </c>
      <c r="D813" s="74">
        <v>22.21</v>
      </c>
      <c r="E813" s="72" t="s">
        <v>365</v>
      </c>
      <c r="F813" s="75" t="s">
        <v>16</v>
      </c>
      <c r="G813" s="76">
        <v>2460</v>
      </c>
      <c r="H813" s="77">
        <v>1273</v>
      </c>
      <c r="I813" s="75" t="s">
        <v>1473</v>
      </c>
    </row>
    <row r="814" spans="1:9" ht="12.6" customHeight="1" x14ac:dyDescent="0.25">
      <c r="A814" s="71">
        <v>774</v>
      </c>
      <c r="B814" s="72" t="s">
        <v>1753</v>
      </c>
      <c r="C814" s="75" t="s">
        <v>1208</v>
      </c>
      <c r="D814" s="74">
        <v>22.22</v>
      </c>
      <c r="E814" s="72" t="s">
        <v>366</v>
      </c>
      <c r="F814" s="75" t="s">
        <v>16</v>
      </c>
      <c r="G814" s="76">
        <v>2566</v>
      </c>
      <c r="H814" s="77">
        <v>1298</v>
      </c>
      <c r="I814" s="75" t="s">
        <v>1473</v>
      </c>
    </row>
    <row r="815" spans="1:9" ht="12.6" customHeight="1" x14ac:dyDescent="0.25">
      <c r="A815" s="71">
        <v>775</v>
      </c>
      <c r="B815" s="72" t="s">
        <v>1753</v>
      </c>
      <c r="C815" s="75" t="s">
        <v>1208</v>
      </c>
      <c r="D815" s="74">
        <v>22.23</v>
      </c>
      <c r="E815" s="72" t="s">
        <v>367</v>
      </c>
      <c r="F815" s="75" t="s">
        <v>16</v>
      </c>
      <c r="G815" s="76">
        <v>2785</v>
      </c>
      <c r="H815" s="77">
        <v>1351</v>
      </c>
      <c r="I815" s="75" t="s">
        <v>1473</v>
      </c>
    </row>
    <row r="816" spans="1:9" ht="12.6" customHeight="1" x14ac:dyDescent="0.25">
      <c r="A816" s="71">
        <v>776</v>
      </c>
      <c r="B816" s="72" t="s">
        <v>1753</v>
      </c>
      <c r="C816" s="75" t="s">
        <v>1208</v>
      </c>
      <c r="D816" s="74">
        <v>22.24</v>
      </c>
      <c r="E816" s="72" t="s">
        <v>368</v>
      </c>
      <c r="F816" s="75" t="s">
        <v>16</v>
      </c>
      <c r="G816" s="76">
        <v>2906</v>
      </c>
      <c r="H816" s="77">
        <v>1381</v>
      </c>
      <c r="I816" s="75" t="s">
        <v>1473</v>
      </c>
    </row>
    <row r="817" spans="1:9" ht="12.6" customHeight="1" x14ac:dyDescent="0.25">
      <c r="A817" s="71">
        <v>777</v>
      </c>
      <c r="B817" s="72" t="s">
        <v>1753</v>
      </c>
      <c r="C817" s="75" t="s">
        <v>1208</v>
      </c>
      <c r="D817" s="74">
        <v>22.25</v>
      </c>
      <c r="E817" s="72" t="s">
        <v>369</v>
      </c>
      <c r="F817" s="75" t="s">
        <v>16</v>
      </c>
      <c r="G817" s="76">
        <v>3207</v>
      </c>
      <c r="H817" s="77">
        <v>1447</v>
      </c>
      <c r="I817" s="75" t="s">
        <v>1473</v>
      </c>
    </row>
    <row r="818" spans="1:9" ht="12.6" customHeight="1" x14ac:dyDescent="0.25">
      <c r="A818" s="71">
        <v>778</v>
      </c>
      <c r="B818" s="72" t="s">
        <v>1753</v>
      </c>
      <c r="C818" s="75" t="s">
        <v>1208</v>
      </c>
      <c r="D818" s="74">
        <v>22.26</v>
      </c>
      <c r="E818" s="72" t="s">
        <v>370</v>
      </c>
      <c r="F818" s="75" t="s">
        <v>16</v>
      </c>
      <c r="G818" s="76">
        <v>3663</v>
      </c>
      <c r="H818" s="77">
        <v>1668</v>
      </c>
      <c r="I818" s="75" t="s">
        <v>1473</v>
      </c>
    </row>
    <row r="819" spans="1:9" ht="12.6" customHeight="1" x14ac:dyDescent="0.25">
      <c r="A819" s="71">
        <v>779</v>
      </c>
      <c r="B819" s="72" t="s">
        <v>1753</v>
      </c>
      <c r="C819" s="75" t="s">
        <v>1208</v>
      </c>
      <c r="D819" s="74">
        <v>22.27</v>
      </c>
      <c r="E819" s="72" t="s">
        <v>371</v>
      </c>
      <c r="F819" s="75" t="s">
        <v>16</v>
      </c>
      <c r="G819" s="76">
        <v>3912</v>
      </c>
      <c r="H819" s="77">
        <v>1705</v>
      </c>
      <c r="I819" s="75" t="s">
        <v>1473</v>
      </c>
    </row>
    <row r="820" spans="1:9" ht="12.6" customHeight="1" x14ac:dyDescent="0.25">
      <c r="A820" s="71">
        <v>780</v>
      </c>
      <c r="B820" s="72" t="s">
        <v>1753</v>
      </c>
      <c r="C820" s="75" t="s">
        <v>1208</v>
      </c>
      <c r="D820" s="74">
        <v>22.28</v>
      </c>
      <c r="E820" s="72" t="s">
        <v>372</v>
      </c>
      <c r="F820" s="75" t="s">
        <v>16</v>
      </c>
      <c r="G820" s="76">
        <v>4071</v>
      </c>
      <c r="H820" s="77">
        <v>1743</v>
      </c>
      <c r="I820" s="75" t="s">
        <v>1473</v>
      </c>
    </row>
    <row r="821" spans="1:9" ht="12.6" customHeight="1" x14ac:dyDescent="0.25">
      <c r="A821" s="71">
        <v>781</v>
      </c>
      <c r="B821" s="72" t="s">
        <v>1753</v>
      </c>
      <c r="C821" s="75" t="s">
        <v>1208</v>
      </c>
      <c r="D821" s="74">
        <v>22.29</v>
      </c>
      <c r="E821" s="72" t="s">
        <v>373</v>
      </c>
      <c r="F821" s="75" t="s">
        <v>16</v>
      </c>
      <c r="G821" s="76">
        <v>4411</v>
      </c>
      <c r="H821" s="77">
        <v>1826</v>
      </c>
      <c r="I821" s="75" t="s">
        <v>1473</v>
      </c>
    </row>
    <row r="822" spans="1:9" ht="12.6" customHeight="1" x14ac:dyDescent="0.25">
      <c r="A822" s="71">
        <v>782</v>
      </c>
      <c r="B822" s="72" t="s">
        <v>1753</v>
      </c>
      <c r="C822" s="75" t="s">
        <v>1208</v>
      </c>
      <c r="D822" s="74">
        <v>22.3</v>
      </c>
      <c r="E822" s="72" t="s">
        <v>374</v>
      </c>
      <c r="F822" s="75" t="s">
        <v>16</v>
      </c>
      <c r="G822" s="76">
        <v>4786</v>
      </c>
      <c r="H822" s="77">
        <v>1870</v>
      </c>
      <c r="I822" s="75" t="s">
        <v>1473</v>
      </c>
    </row>
    <row r="823" spans="1:9" ht="12.6" customHeight="1" x14ac:dyDescent="0.25">
      <c r="A823" s="71">
        <v>783</v>
      </c>
      <c r="B823" s="72" t="s">
        <v>1753</v>
      </c>
      <c r="C823" s="75" t="s">
        <v>1208</v>
      </c>
      <c r="D823" s="74">
        <v>22.31</v>
      </c>
      <c r="E823" s="72" t="s">
        <v>375</v>
      </c>
      <c r="F823" s="75" t="s">
        <v>16</v>
      </c>
      <c r="G823" s="76">
        <v>4975</v>
      </c>
      <c r="H823" s="77">
        <v>1915</v>
      </c>
      <c r="I823" s="75" t="s">
        <v>1473</v>
      </c>
    </row>
    <row r="824" spans="1:9" ht="12.6" customHeight="1" x14ac:dyDescent="0.25">
      <c r="A824" s="71">
        <v>784</v>
      </c>
      <c r="B824" s="72" t="s">
        <v>1753</v>
      </c>
      <c r="C824" s="75" t="s">
        <v>1208</v>
      </c>
      <c r="D824" s="74">
        <v>22.32</v>
      </c>
      <c r="E824" s="72" t="s">
        <v>376</v>
      </c>
      <c r="F824" s="75" t="s">
        <v>16</v>
      </c>
      <c r="G824" s="76">
        <v>5905</v>
      </c>
      <c r="H824" s="77">
        <v>2117</v>
      </c>
      <c r="I824" s="75" t="s">
        <v>1473</v>
      </c>
    </row>
    <row r="825" spans="1:9" ht="12.6" customHeight="1" x14ac:dyDescent="0.25">
      <c r="A825" s="71">
        <v>785</v>
      </c>
      <c r="B825" s="72" t="s">
        <v>1753</v>
      </c>
      <c r="C825" s="75" t="s">
        <v>1208</v>
      </c>
      <c r="D825" s="74">
        <v>22.33</v>
      </c>
      <c r="E825" s="72" t="s">
        <v>377</v>
      </c>
      <c r="F825" s="75" t="s">
        <v>16</v>
      </c>
      <c r="G825" s="76">
        <v>6366</v>
      </c>
      <c r="H825" s="77">
        <v>2228</v>
      </c>
      <c r="I825" s="75" t="s">
        <v>1473</v>
      </c>
    </row>
    <row r="826" spans="1:9" ht="12.6" customHeight="1" x14ac:dyDescent="0.25">
      <c r="A826" s="71">
        <v>786</v>
      </c>
      <c r="B826" s="72" t="s">
        <v>1753</v>
      </c>
      <c r="C826" s="75" t="s">
        <v>1208</v>
      </c>
      <c r="D826" s="74">
        <v>22.34</v>
      </c>
      <c r="E826" s="72" t="s">
        <v>378</v>
      </c>
      <c r="F826" s="75" t="s">
        <v>16</v>
      </c>
      <c r="G826" s="76">
        <v>7122</v>
      </c>
      <c r="H826" s="77">
        <v>2549</v>
      </c>
      <c r="I826" s="75" t="s">
        <v>1473</v>
      </c>
    </row>
    <row r="827" spans="1:9" ht="12.6" customHeight="1" x14ac:dyDescent="0.25">
      <c r="A827" s="71">
        <v>787</v>
      </c>
      <c r="B827" s="72" t="s">
        <v>1753</v>
      </c>
      <c r="C827" s="75" t="s">
        <v>1208</v>
      </c>
      <c r="D827" s="74">
        <v>22.35</v>
      </c>
      <c r="E827" s="72" t="s">
        <v>379</v>
      </c>
      <c r="F827" s="75" t="s">
        <v>16</v>
      </c>
      <c r="G827" s="76">
        <v>7893</v>
      </c>
      <c r="H827" s="77">
        <v>2735</v>
      </c>
      <c r="I827" s="75" t="s">
        <v>1473</v>
      </c>
    </row>
    <row r="828" spans="1:9" ht="12.6" customHeight="1" x14ac:dyDescent="0.25">
      <c r="A828" s="71">
        <v>788</v>
      </c>
      <c r="B828" s="72" t="s">
        <v>1753</v>
      </c>
      <c r="C828" s="75" t="s">
        <v>1208</v>
      </c>
      <c r="D828" s="74">
        <v>22.36</v>
      </c>
      <c r="E828" s="72" t="s">
        <v>380</v>
      </c>
      <c r="F828" s="75" t="s">
        <v>16</v>
      </c>
      <c r="G828" s="76">
        <v>8724</v>
      </c>
      <c r="H828" s="77">
        <v>2937</v>
      </c>
      <c r="I828" s="75" t="s">
        <v>1473</v>
      </c>
    </row>
    <row r="829" spans="1:9" ht="12.6" customHeight="1" x14ac:dyDescent="0.25">
      <c r="A829" s="71">
        <v>789</v>
      </c>
      <c r="B829" s="72" t="s">
        <v>1753</v>
      </c>
      <c r="C829" s="75" t="s">
        <v>1208</v>
      </c>
      <c r="D829" s="74">
        <v>22.37</v>
      </c>
      <c r="E829" s="72" t="s">
        <v>381</v>
      </c>
      <c r="F829" s="75" t="s">
        <v>16</v>
      </c>
      <c r="G829" s="76">
        <v>9019</v>
      </c>
      <c r="H829" s="77">
        <v>3008</v>
      </c>
      <c r="I829" s="75" t="s">
        <v>1473</v>
      </c>
    </row>
    <row r="830" spans="1:9" ht="12.6" customHeight="1" x14ac:dyDescent="0.25">
      <c r="A830" s="71">
        <v>790</v>
      </c>
      <c r="B830" s="72" t="s">
        <v>1753</v>
      </c>
      <c r="C830" s="75" t="s">
        <v>1208</v>
      </c>
      <c r="D830" s="74">
        <v>22.38</v>
      </c>
      <c r="E830" s="72" t="s">
        <v>382</v>
      </c>
      <c r="F830" s="75" t="s">
        <v>16</v>
      </c>
      <c r="G830" s="76">
        <v>9624</v>
      </c>
      <c r="H830" s="77">
        <v>4737</v>
      </c>
      <c r="I830" s="75" t="s">
        <v>1473</v>
      </c>
    </row>
    <row r="831" spans="1:9" ht="12.6" customHeight="1" x14ac:dyDescent="0.25">
      <c r="A831" s="71">
        <v>791</v>
      </c>
      <c r="B831" s="72" t="s">
        <v>1753</v>
      </c>
      <c r="C831" s="75" t="s">
        <v>1209</v>
      </c>
      <c r="D831" s="74">
        <v>22.39</v>
      </c>
      <c r="E831" s="78" t="s">
        <v>2351</v>
      </c>
      <c r="F831" s="75" t="s">
        <v>383</v>
      </c>
      <c r="G831" s="76">
        <v>868</v>
      </c>
      <c r="H831" s="77">
        <v>868</v>
      </c>
      <c r="I831" s="75" t="s">
        <v>1473</v>
      </c>
    </row>
    <row r="832" spans="1:9" ht="12.6" customHeight="1" x14ac:dyDescent="0.25">
      <c r="A832" s="71">
        <v>792</v>
      </c>
      <c r="B832" s="72" t="s">
        <v>1753</v>
      </c>
      <c r="C832" s="75" t="s">
        <v>1209</v>
      </c>
      <c r="D832" s="74">
        <v>22.4</v>
      </c>
      <c r="E832" s="78" t="s">
        <v>2352</v>
      </c>
      <c r="F832" s="75" t="s">
        <v>383</v>
      </c>
      <c r="G832" s="76">
        <v>1366</v>
      </c>
      <c r="H832" s="77">
        <v>1366</v>
      </c>
      <c r="I832" s="75" t="s">
        <v>1473</v>
      </c>
    </row>
    <row r="833" spans="1:9" ht="12.6" customHeight="1" x14ac:dyDescent="0.25">
      <c r="A833" s="71">
        <v>793</v>
      </c>
      <c r="B833" s="72" t="s">
        <v>1753</v>
      </c>
      <c r="C833" s="75" t="s">
        <v>1209</v>
      </c>
      <c r="D833" s="74">
        <v>22.41</v>
      </c>
      <c r="E833" s="78" t="s">
        <v>2353</v>
      </c>
      <c r="F833" s="75" t="s">
        <v>383</v>
      </c>
      <c r="G833" s="76">
        <v>1580</v>
      </c>
      <c r="H833" s="77">
        <v>1580</v>
      </c>
      <c r="I833" s="75" t="s">
        <v>1473</v>
      </c>
    </row>
    <row r="834" spans="1:9" ht="12.6" customHeight="1" x14ac:dyDescent="0.25">
      <c r="A834" s="71">
        <v>794</v>
      </c>
      <c r="B834" s="72" t="s">
        <v>1753</v>
      </c>
      <c r="C834" s="75" t="s">
        <v>1209</v>
      </c>
      <c r="D834" s="74">
        <v>22.42</v>
      </c>
      <c r="E834" s="78" t="s">
        <v>2354</v>
      </c>
      <c r="F834" s="75" t="s">
        <v>383</v>
      </c>
      <c r="G834" s="76">
        <v>2285</v>
      </c>
      <c r="H834" s="77">
        <v>2285</v>
      </c>
      <c r="I834" s="75" t="s">
        <v>1473</v>
      </c>
    </row>
    <row r="835" spans="1:9" ht="12.6" customHeight="1" x14ac:dyDescent="0.25">
      <c r="A835" s="71">
        <v>795</v>
      </c>
      <c r="B835" s="72" t="s">
        <v>1753</v>
      </c>
      <c r="C835" s="75" t="s">
        <v>1210</v>
      </c>
      <c r="D835" s="74">
        <v>22.43</v>
      </c>
      <c r="E835" s="78" t="s">
        <v>2355</v>
      </c>
      <c r="F835" s="75" t="s">
        <v>3</v>
      </c>
      <c r="G835" s="76">
        <v>100493</v>
      </c>
      <c r="H835" s="77">
        <v>81478</v>
      </c>
      <c r="I835" s="75" t="s">
        <v>1473</v>
      </c>
    </row>
    <row r="836" spans="1:9" ht="12.6" customHeight="1" x14ac:dyDescent="0.25">
      <c r="A836" s="71">
        <v>796</v>
      </c>
      <c r="B836" s="72" t="s">
        <v>1753</v>
      </c>
      <c r="C836" s="75" t="s">
        <v>1210</v>
      </c>
      <c r="D836" s="74">
        <v>22.44</v>
      </c>
      <c r="E836" s="78" t="s">
        <v>2356</v>
      </c>
      <c r="F836" s="75" t="s">
        <v>3</v>
      </c>
      <c r="G836" s="76">
        <v>121651</v>
      </c>
      <c r="H836" s="77">
        <v>102636</v>
      </c>
      <c r="I836" s="75" t="s">
        <v>1473</v>
      </c>
    </row>
    <row r="837" spans="1:9" ht="12.6" customHeight="1" x14ac:dyDescent="0.25">
      <c r="A837" s="71">
        <v>797</v>
      </c>
      <c r="B837" s="72" t="s">
        <v>1753</v>
      </c>
      <c r="C837" s="75" t="s">
        <v>1210</v>
      </c>
      <c r="D837" s="74">
        <v>22.45</v>
      </c>
      <c r="E837" s="78" t="s">
        <v>2357</v>
      </c>
      <c r="F837" s="75" t="s">
        <v>3</v>
      </c>
      <c r="G837" s="76">
        <v>167546</v>
      </c>
      <c r="H837" s="77">
        <v>148531</v>
      </c>
      <c r="I837" s="75" t="s">
        <v>1473</v>
      </c>
    </row>
    <row r="838" spans="1:9" ht="12.6" customHeight="1" x14ac:dyDescent="0.25">
      <c r="A838" s="71">
        <v>798</v>
      </c>
      <c r="B838" s="72" t="s">
        <v>1753</v>
      </c>
      <c r="C838" s="75" t="s">
        <v>1210</v>
      </c>
      <c r="D838" s="74">
        <v>22.46</v>
      </c>
      <c r="E838" s="78" t="s">
        <v>2358</v>
      </c>
      <c r="F838" s="75" t="s">
        <v>3</v>
      </c>
      <c r="G838" s="76">
        <v>210548</v>
      </c>
      <c r="H838" s="77">
        <v>191533</v>
      </c>
      <c r="I838" s="75" t="s">
        <v>1473</v>
      </c>
    </row>
    <row r="839" spans="1:9" ht="12.6" customHeight="1" x14ac:dyDescent="0.25">
      <c r="A839" s="71">
        <v>799</v>
      </c>
      <c r="B839" s="72" t="s">
        <v>1753</v>
      </c>
      <c r="C839" s="75" t="s">
        <v>1210</v>
      </c>
      <c r="D839" s="74">
        <v>22.47</v>
      </c>
      <c r="E839" s="78" t="s">
        <v>2359</v>
      </c>
      <c r="F839" s="75" t="s">
        <v>3</v>
      </c>
      <c r="G839" s="76">
        <v>253607</v>
      </c>
      <c r="H839" s="77">
        <v>230981</v>
      </c>
      <c r="I839" s="75" t="s">
        <v>1473</v>
      </c>
    </row>
    <row r="840" spans="1:9" ht="12.6" customHeight="1" x14ac:dyDescent="0.25">
      <c r="A840" s="71">
        <v>800</v>
      </c>
      <c r="B840" s="72" t="s">
        <v>1753</v>
      </c>
      <c r="C840" s="75" t="s">
        <v>1210</v>
      </c>
      <c r="D840" s="74">
        <v>22.48</v>
      </c>
      <c r="E840" s="78" t="s">
        <v>2360</v>
      </c>
      <c r="F840" s="75" t="s">
        <v>3</v>
      </c>
      <c r="G840" s="76">
        <v>294402</v>
      </c>
      <c r="H840" s="77">
        <v>271776</v>
      </c>
      <c r="I840" s="75" t="s">
        <v>1473</v>
      </c>
    </row>
    <row r="841" spans="1:9" ht="12.6" customHeight="1" x14ac:dyDescent="0.25">
      <c r="A841" s="71">
        <v>801</v>
      </c>
      <c r="B841" s="72" t="s">
        <v>1753</v>
      </c>
      <c r="C841" s="75" t="s">
        <v>1210</v>
      </c>
      <c r="D841" s="74">
        <v>22.49</v>
      </c>
      <c r="E841" s="78" t="s">
        <v>2361</v>
      </c>
      <c r="F841" s="75" t="s">
        <v>3</v>
      </c>
      <c r="G841" s="76">
        <v>367151</v>
      </c>
      <c r="H841" s="77">
        <v>344525</v>
      </c>
      <c r="I841" s="75" t="s">
        <v>1473</v>
      </c>
    </row>
    <row r="842" spans="1:9" ht="12.6" customHeight="1" x14ac:dyDescent="0.25">
      <c r="A842" s="71">
        <v>802</v>
      </c>
      <c r="B842" s="72" t="s">
        <v>1753</v>
      </c>
      <c r="C842" s="73"/>
      <c r="D842" s="74">
        <v>22.5</v>
      </c>
      <c r="E842" s="78" t="s">
        <v>2362</v>
      </c>
      <c r="F842" s="75" t="s">
        <v>16</v>
      </c>
      <c r="G842" s="76">
        <v>540</v>
      </c>
      <c r="H842" s="77">
        <v>540</v>
      </c>
      <c r="I842" s="75" t="s">
        <v>1473</v>
      </c>
    </row>
    <row r="843" spans="1:9" ht="12.6" customHeight="1" x14ac:dyDescent="0.25">
      <c r="A843" s="71">
        <v>803</v>
      </c>
      <c r="B843" s="72" t="s">
        <v>1753</v>
      </c>
      <c r="C843" s="73"/>
      <c r="D843" s="74">
        <v>22.51</v>
      </c>
      <c r="E843" s="78" t="s">
        <v>2363</v>
      </c>
      <c r="F843" s="75" t="s">
        <v>16</v>
      </c>
      <c r="G843" s="76">
        <v>628</v>
      </c>
      <c r="H843" s="77">
        <v>628</v>
      </c>
      <c r="I843" s="75" t="s">
        <v>1473</v>
      </c>
    </row>
    <row r="844" spans="1:9" ht="12.6" customHeight="1" x14ac:dyDescent="0.25">
      <c r="A844" s="71">
        <v>804</v>
      </c>
      <c r="B844" s="72" t="s">
        <v>1753</v>
      </c>
      <c r="C844" s="73"/>
      <c r="D844" s="74">
        <v>22.52</v>
      </c>
      <c r="E844" s="78" t="s">
        <v>2364</v>
      </c>
      <c r="F844" s="75" t="s">
        <v>16</v>
      </c>
      <c r="G844" s="76">
        <v>1271</v>
      </c>
      <c r="H844" s="77">
        <v>1271</v>
      </c>
      <c r="I844" s="75" t="s">
        <v>1473</v>
      </c>
    </row>
    <row r="845" spans="1:9" ht="12.6" customHeight="1" x14ac:dyDescent="0.25">
      <c r="A845" s="71">
        <v>805</v>
      </c>
      <c r="B845" s="72" t="s">
        <v>1753</v>
      </c>
      <c r="C845" s="73"/>
      <c r="D845" s="74">
        <v>22.53</v>
      </c>
      <c r="E845" s="78" t="s">
        <v>2365</v>
      </c>
      <c r="F845" s="75" t="s">
        <v>16</v>
      </c>
      <c r="G845" s="76">
        <v>1307</v>
      </c>
      <c r="H845" s="77">
        <v>1307</v>
      </c>
      <c r="I845" s="75" t="s">
        <v>1473</v>
      </c>
    </row>
    <row r="846" spans="1:9" ht="12.6" customHeight="1" x14ac:dyDescent="0.25">
      <c r="A846" s="71">
        <v>806</v>
      </c>
      <c r="B846" s="72" t="s">
        <v>1753</v>
      </c>
      <c r="C846" s="73"/>
      <c r="D846" s="74">
        <v>22.54</v>
      </c>
      <c r="E846" s="78" t="s">
        <v>2366</v>
      </c>
      <c r="F846" s="75" t="s">
        <v>16</v>
      </c>
      <c r="G846" s="76">
        <v>1402</v>
      </c>
      <c r="H846" s="77">
        <v>1402</v>
      </c>
      <c r="I846" s="75" t="s">
        <v>1473</v>
      </c>
    </row>
    <row r="847" spans="1:9" ht="12.6" customHeight="1" x14ac:dyDescent="0.25">
      <c r="A847" s="71">
        <v>807</v>
      </c>
      <c r="B847" s="72" t="s">
        <v>1753</v>
      </c>
      <c r="C847" s="79"/>
      <c r="D847" s="74">
        <v>22.55</v>
      </c>
      <c r="E847" s="78" t="s">
        <v>2367</v>
      </c>
      <c r="F847" s="75" t="s">
        <v>3</v>
      </c>
      <c r="G847" s="76">
        <v>701</v>
      </c>
      <c r="H847" s="77">
        <v>701</v>
      </c>
      <c r="I847" s="75" t="s">
        <v>1473</v>
      </c>
    </row>
    <row r="848" spans="1:9" ht="12.6" customHeight="1" x14ac:dyDescent="0.25">
      <c r="A848" s="71">
        <v>808</v>
      </c>
      <c r="B848" s="78" t="s">
        <v>2368</v>
      </c>
      <c r="C848" s="73"/>
      <c r="D848" s="74">
        <v>22.56</v>
      </c>
      <c r="E848" s="72" t="s">
        <v>384</v>
      </c>
      <c r="F848" s="75" t="s">
        <v>16</v>
      </c>
      <c r="G848" s="76">
        <v>70</v>
      </c>
      <c r="H848" s="77">
        <v>28</v>
      </c>
      <c r="I848" s="75" t="s">
        <v>1473</v>
      </c>
    </row>
    <row r="849" spans="1:9" ht="12.6" customHeight="1" x14ac:dyDescent="0.25">
      <c r="A849" s="71">
        <v>809</v>
      </c>
      <c r="B849" s="72" t="s">
        <v>1753</v>
      </c>
      <c r="C849" s="79"/>
      <c r="D849" s="74">
        <v>22.57</v>
      </c>
      <c r="E849" s="78" t="s">
        <v>2369</v>
      </c>
      <c r="F849" s="75" t="s">
        <v>241</v>
      </c>
      <c r="G849" s="76">
        <v>88585</v>
      </c>
      <c r="H849" s="77">
        <v>19978</v>
      </c>
      <c r="I849" s="75" t="s">
        <v>1473</v>
      </c>
    </row>
    <row r="850" spans="1:9" ht="12.6" customHeight="1" x14ac:dyDescent="0.25">
      <c r="A850" s="71">
        <v>810</v>
      </c>
      <c r="B850" s="72" t="s">
        <v>1753</v>
      </c>
      <c r="C850" s="79"/>
      <c r="D850" s="74">
        <v>22.58</v>
      </c>
      <c r="E850" s="78" t="s">
        <v>2370</v>
      </c>
      <c r="F850" s="75" t="s">
        <v>241</v>
      </c>
      <c r="G850" s="76">
        <v>92241</v>
      </c>
      <c r="H850" s="77">
        <v>23634</v>
      </c>
      <c r="I850" s="75" t="s">
        <v>1473</v>
      </c>
    </row>
    <row r="851" spans="1:9" ht="12.6" customHeight="1" x14ac:dyDescent="0.25">
      <c r="A851" s="71">
        <v>811</v>
      </c>
      <c r="B851" s="72" t="s">
        <v>1753</v>
      </c>
      <c r="C851" s="79"/>
      <c r="D851" s="74">
        <v>22.59</v>
      </c>
      <c r="E851" s="72" t="s">
        <v>385</v>
      </c>
      <c r="F851" s="75" t="s">
        <v>5</v>
      </c>
      <c r="G851" s="76">
        <v>7534</v>
      </c>
      <c r="H851" s="77">
        <v>2043</v>
      </c>
      <c r="I851" s="75" t="s">
        <v>1473</v>
      </c>
    </row>
    <row r="852" spans="1:9" ht="12.6" customHeight="1" x14ac:dyDescent="0.25">
      <c r="A852" s="71">
        <v>812</v>
      </c>
      <c r="B852" s="72" t="s">
        <v>1753</v>
      </c>
      <c r="C852" s="79"/>
      <c r="D852" s="74">
        <v>22.6</v>
      </c>
      <c r="E852" s="78" t="s">
        <v>2371</v>
      </c>
      <c r="F852" s="75" t="s">
        <v>5</v>
      </c>
      <c r="G852" s="76">
        <v>7759</v>
      </c>
      <c r="H852" s="77">
        <v>2043</v>
      </c>
      <c r="I852" s="75" t="s">
        <v>1473</v>
      </c>
    </row>
    <row r="853" spans="1:9" ht="12.6" customHeight="1" x14ac:dyDescent="0.25">
      <c r="A853" s="71">
        <v>813</v>
      </c>
      <c r="B853" s="72" t="s">
        <v>1753</v>
      </c>
      <c r="C853" s="79"/>
      <c r="D853" s="74">
        <v>22.61</v>
      </c>
      <c r="E853" s="78" t="s">
        <v>2372</v>
      </c>
      <c r="F853" s="75" t="s">
        <v>5</v>
      </c>
      <c r="G853" s="76">
        <v>7971</v>
      </c>
      <c r="H853" s="77">
        <v>2043</v>
      </c>
      <c r="I853" s="75" t="s">
        <v>1473</v>
      </c>
    </row>
    <row r="854" spans="1:9" ht="12.6" customHeight="1" x14ac:dyDescent="0.25">
      <c r="A854" s="71">
        <v>814</v>
      </c>
      <c r="B854" s="72" t="s">
        <v>1754</v>
      </c>
      <c r="C854" s="75" t="s">
        <v>1211</v>
      </c>
      <c r="D854" s="74">
        <v>23.01</v>
      </c>
      <c r="E854" s="78" t="s">
        <v>2373</v>
      </c>
      <c r="F854" s="75" t="s">
        <v>241</v>
      </c>
      <c r="G854" s="76">
        <v>89181</v>
      </c>
      <c r="H854" s="77">
        <v>15068</v>
      </c>
      <c r="I854" s="75" t="s">
        <v>1557</v>
      </c>
    </row>
    <row r="855" spans="1:9" ht="12.6" customHeight="1" x14ac:dyDescent="0.25">
      <c r="A855" s="71">
        <v>815</v>
      </c>
      <c r="B855" s="72" t="s">
        <v>1754</v>
      </c>
      <c r="C855" s="75" t="s">
        <v>1212</v>
      </c>
      <c r="D855" s="74">
        <v>23.02</v>
      </c>
      <c r="E855" s="72" t="s">
        <v>386</v>
      </c>
      <c r="F855" s="75" t="s">
        <v>241</v>
      </c>
      <c r="G855" s="76">
        <v>85585</v>
      </c>
      <c r="H855" s="77">
        <v>13755</v>
      </c>
      <c r="I855" s="75" t="s">
        <v>1558</v>
      </c>
    </row>
    <row r="856" spans="1:9" ht="12.6" customHeight="1" x14ac:dyDescent="0.25">
      <c r="A856" s="71">
        <v>816</v>
      </c>
      <c r="B856" s="72" t="s">
        <v>1754</v>
      </c>
      <c r="C856" s="75" t="s">
        <v>1213</v>
      </c>
      <c r="D856" s="74">
        <v>23.03</v>
      </c>
      <c r="E856" s="78" t="s">
        <v>2374</v>
      </c>
      <c r="F856" s="75" t="s">
        <v>241</v>
      </c>
      <c r="G856" s="76">
        <v>85803</v>
      </c>
      <c r="H856" s="77">
        <v>13401</v>
      </c>
      <c r="I856" s="75" t="s">
        <v>1559</v>
      </c>
    </row>
    <row r="857" spans="1:9" ht="12.6" customHeight="1" x14ac:dyDescent="0.25">
      <c r="A857" s="71">
        <v>817</v>
      </c>
      <c r="B857" s="72" t="s">
        <v>1754</v>
      </c>
      <c r="C857" s="75" t="s">
        <v>1214</v>
      </c>
      <c r="D857" s="74">
        <v>23.04</v>
      </c>
      <c r="E857" s="72" t="s">
        <v>387</v>
      </c>
      <c r="F857" s="75" t="s">
        <v>241</v>
      </c>
      <c r="G857" s="76">
        <v>105909</v>
      </c>
      <c r="H857" s="77">
        <v>31968</v>
      </c>
      <c r="I857" s="75" t="s">
        <v>1560</v>
      </c>
    </row>
    <row r="858" spans="1:9" ht="12.6" customHeight="1" x14ac:dyDescent="0.25">
      <c r="A858" s="71">
        <v>818</v>
      </c>
      <c r="B858" s="72" t="s">
        <v>1754</v>
      </c>
      <c r="C858" s="75" t="s">
        <v>1215</v>
      </c>
      <c r="D858" s="74">
        <v>23.05</v>
      </c>
      <c r="E858" s="72" t="s">
        <v>388</v>
      </c>
      <c r="F858" s="75" t="s">
        <v>17</v>
      </c>
      <c r="G858" s="76">
        <v>6676</v>
      </c>
      <c r="H858" s="77">
        <v>3685</v>
      </c>
      <c r="I858" s="75" t="s">
        <v>1496</v>
      </c>
    </row>
    <row r="859" spans="1:9" ht="12.6" customHeight="1" x14ac:dyDescent="0.25">
      <c r="A859" s="71">
        <v>819</v>
      </c>
      <c r="B859" s="72" t="s">
        <v>1754</v>
      </c>
      <c r="C859" s="75" t="s">
        <v>1215</v>
      </c>
      <c r="D859" s="74">
        <v>23.06</v>
      </c>
      <c r="E859" s="78" t="s">
        <v>2375</v>
      </c>
      <c r="F859" s="75" t="s">
        <v>241</v>
      </c>
      <c r="G859" s="76">
        <v>110168</v>
      </c>
      <c r="H859" s="77">
        <v>35733</v>
      </c>
      <c r="I859" s="75" t="s">
        <v>1496</v>
      </c>
    </row>
    <row r="860" spans="1:9" ht="12.6" customHeight="1" x14ac:dyDescent="0.25">
      <c r="A860" s="71">
        <v>820</v>
      </c>
      <c r="B860" s="72" t="s">
        <v>1754</v>
      </c>
      <c r="C860" s="75" t="s">
        <v>1215</v>
      </c>
      <c r="D860" s="74">
        <v>23.07</v>
      </c>
      <c r="E860" s="72" t="s">
        <v>389</v>
      </c>
      <c r="F860" s="75" t="s">
        <v>241</v>
      </c>
      <c r="G860" s="76">
        <v>100574</v>
      </c>
      <c r="H860" s="77">
        <v>21410</v>
      </c>
      <c r="I860" s="75" t="s">
        <v>1561</v>
      </c>
    </row>
    <row r="861" spans="1:9" ht="12.6" customHeight="1" x14ac:dyDescent="0.25">
      <c r="A861" s="71">
        <v>821</v>
      </c>
      <c r="B861" s="78" t="s">
        <v>2376</v>
      </c>
      <c r="C861" s="75" t="s">
        <v>1215</v>
      </c>
      <c r="D861" s="74">
        <v>23.08</v>
      </c>
      <c r="E861" s="78" t="s">
        <v>2377</v>
      </c>
      <c r="F861" s="75" t="s">
        <v>390</v>
      </c>
      <c r="G861" s="76">
        <v>11</v>
      </c>
      <c r="H861" s="77">
        <v>8</v>
      </c>
      <c r="I861" s="75" t="s">
        <v>1562</v>
      </c>
    </row>
    <row r="862" spans="1:9" ht="12.6" customHeight="1" x14ac:dyDescent="0.25">
      <c r="A862" s="71">
        <v>822</v>
      </c>
      <c r="B862" s="72" t="s">
        <v>1754</v>
      </c>
      <c r="C862" s="75" t="s">
        <v>1216</v>
      </c>
      <c r="D862" s="74">
        <v>23.09</v>
      </c>
      <c r="E862" s="78" t="s">
        <v>2378</v>
      </c>
      <c r="F862" s="75" t="s">
        <v>17</v>
      </c>
      <c r="G862" s="76">
        <v>1917</v>
      </c>
      <c r="H862" s="77">
        <v>252</v>
      </c>
      <c r="I862" s="75" t="s">
        <v>1563</v>
      </c>
    </row>
    <row r="863" spans="1:9" ht="12.6" customHeight="1" x14ac:dyDescent="0.25">
      <c r="A863" s="71">
        <v>823</v>
      </c>
      <c r="B863" s="72" t="s">
        <v>1754</v>
      </c>
      <c r="C863" s="79"/>
      <c r="D863" s="74">
        <v>23.11</v>
      </c>
      <c r="E863" s="72" t="s">
        <v>391</v>
      </c>
      <c r="F863" s="75" t="s">
        <v>241</v>
      </c>
      <c r="G863" s="76">
        <v>101994</v>
      </c>
      <c r="H863" s="77">
        <v>21410</v>
      </c>
      <c r="I863" s="75" t="s">
        <v>1563</v>
      </c>
    </row>
    <row r="864" spans="1:9" ht="12.6" customHeight="1" x14ac:dyDescent="0.25">
      <c r="A864" s="71">
        <v>824</v>
      </c>
      <c r="B864" s="72" t="s">
        <v>1754</v>
      </c>
      <c r="C864" s="79"/>
      <c r="D864" s="74">
        <v>23.12</v>
      </c>
      <c r="E864" s="78" t="s">
        <v>2379</v>
      </c>
      <c r="F864" s="75" t="s">
        <v>241</v>
      </c>
      <c r="G864" s="76">
        <v>101994</v>
      </c>
      <c r="H864" s="77">
        <v>21410</v>
      </c>
      <c r="I864" s="75" t="s">
        <v>1563</v>
      </c>
    </row>
    <row r="865" spans="1:9" ht="12.6" customHeight="1" x14ac:dyDescent="0.25">
      <c r="A865" s="71">
        <v>825</v>
      </c>
      <c r="B865" s="72" t="s">
        <v>1755</v>
      </c>
      <c r="C865" s="75" t="s">
        <v>1217</v>
      </c>
      <c r="D865" s="74">
        <v>24.01</v>
      </c>
      <c r="E865" s="78" t="s">
        <v>2380</v>
      </c>
      <c r="F865" s="75" t="s">
        <v>5</v>
      </c>
      <c r="G865" s="76">
        <v>5538</v>
      </c>
      <c r="H865" s="77">
        <v>1508</v>
      </c>
      <c r="I865" s="75" t="s">
        <v>1564</v>
      </c>
    </row>
    <row r="866" spans="1:9" ht="12.6" customHeight="1" x14ac:dyDescent="0.25">
      <c r="A866" s="71">
        <v>826</v>
      </c>
      <c r="B866" s="72" t="s">
        <v>1755</v>
      </c>
      <c r="C866" s="75" t="s">
        <v>1218</v>
      </c>
      <c r="D866" s="74">
        <v>24.04</v>
      </c>
      <c r="E866" s="72" t="s">
        <v>392</v>
      </c>
      <c r="F866" s="75" t="s">
        <v>5</v>
      </c>
      <c r="G866" s="76">
        <v>6030</v>
      </c>
      <c r="H866" s="77">
        <v>1508</v>
      </c>
      <c r="I866" s="79" t="s">
        <v>2381</v>
      </c>
    </row>
    <row r="867" spans="1:9" ht="12.6" customHeight="1" x14ac:dyDescent="0.25">
      <c r="A867" s="71">
        <v>827</v>
      </c>
      <c r="B867" s="72" t="s">
        <v>1755</v>
      </c>
      <c r="C867" s="75" t="s">
        <v>1218</v>
      </c>
      <c r="D867" s="74">
        <v>24.06</v>
      </c>
      <c r="E867" s="72" t="s">
        <v>393</v>
      </c>
      <c r="F867" s="75" t="s">
        <v>5</v>
      </c>
      <c r="G867" s="76">
        <v>6365</v>
      </c>
      <c r="H867" s="77">
        <v>1508</v>
      </c>
      <c r="I867" s="79" t="s">
        <v>2381</v>
      </c>
    </row>
    <row r="868" spans="1:9" ht="12.6" customHeight="1" x14ac:dyDescent="0.25">
      <c r="A868" s="71">
        <v>828</v>
      </c>
      <c r="B868" s="72" t="s">
        <v>1755</v>
      </c>
      <c r="C868" s="75" t="s">
        <v>1219</v>
      </c>
      <c r="D868" s="74">
        <v>24.08</v>
      </c>
      <c r="E868" s="72" t="s">
        <v>394</v>
      </c>
      <c r="F868" s="75" t="s">
        <v>5</v>
      </c>
      <c r="G868" s="76">
        <v>6030</v>
      </c>
      <c r="H868" s="77">
        <v>1508</v>
      </c>
      <c r="I868" s="75" t="s">
        <v>1565</v>
      </c>
    </row>
    <row r="869" spans="1:9" ht="12.6" customHeight="1" x14ac:dyDescent="0.25">
      <c r="A869" s="71">
        <v>829</v>
      </c>
      <c r="B869" s="72" t="s">
        <v>1755</v>
      </c>
      <c r="C869" s="75" t="s">
        <v>1219</v>
      </c>
      <c r="D869" s="74">
        <v>24.1</v>
      </c>
      <c r="E869" s="72" t="s">
        <v>395</v>
      </c>
      <c r="F869" s="75" t="s">
        <v>5</v>
      </c>
      <c r="G869" s="76">
        <v>6365</v>
      </c>
      <c r="H869" s="77">
        <v>1508</v>
      </c>
      <c r="I869" s="75" t="s">
        <v>1565</v>
      </c>
    </row>
    <row r="870" spans="1:9" ht="12.6" customHeight="1" x14ac:dyDescent="0.25">
      <c r="A870" s="71">
        <v>830</v>
      </c>
      <c r="B870" s="72" t="s">
        <v>1755</v>
      </c>
      <c r="C870" s="75" t="s">
        <v>1220</v>
      </c>
      <c r="D870" s="74">
        <v>24.12</v>
      </c>
      <c r="E870" s="78" t="s">
        <v>2382</v>
      </c>
      <c r="F870" s="75" t="s">
        <v>5</v>
      </c>
      <c r="G870" s="76">
        <v>12167</v>
      </c>
      <c r="H870" s="77">
        <v>3992</v>
      </c>
      <c r="I870" s="79" t="s">
        <v>2383</v>
      </c>
    </row>
    <row r="871" spans="1:9" ht="12.6" customHeight="1" x14ac:dyDescent="0.25">
      <c r="A871" s="71">
        <v>831</v>
      </c>
      <c r="B871" s="72" t="s">
        <v>1755</v>
      </c>
      <c r="C871" s="75" t="s">
        <v>1221</v>
      </c>
      <c r="D871" s="74">
        <v>24.14</v>
      </c>
      <c r="E871" s="78" t="s">
        <v>2384</v>
      </c>
      <c r="F871" s="75" t="s">
        <v>5</v>
      </c>
      <c r="G871" s="76">
        <v>6030</v>
      </c>
      <c r="H871" s="77">
        <v>1659</v>
      </c>
      <c r="I871" s="75" t="s">
        <v>1566</v>
      </c>
    </row>
    <row r="872" spans="1:9" ht="12.6" customHeight="1" x14ac:dyDescent="0.25">
      <c r="A872" s="71">
        <v>832</v>
      </c>
      <c r="B872" s="72" t="s">
        <v>1755</v>
      </c>
      <c r="C872" s="75" t="s">
        <v>1221</v>
      </c>
      <c r="D872" s="74">
        <v>24.15</v>
      </c>
      <c r="E872" s="72" t="s">
        <v>396</v>
      </c>
      <c r="F872" s="75" t="s">
        <v>5</v>
      </c>
      <c r="G872" s="76">
        <v>6365</v>
      </c>
      <c r="H872" s="77">
        <v>1659</v>
      </c>
      <c r="I872" s="75" t="s">
        <v>1566</v>
      </c>
    </row>
    <row r="873" spans="1:9" ht="12.6" customHeight="1" x14ac:dyDescent="0.25">
      <c r="A873" s="71">
        <v>833</v>
      </c>
      <c r="B873" s="72" t="s">
        <v>1755</v>
      </c>
      <c r="C873" s="75" t="s">
        <v>1222</v>
      </c>
      <c r="D873" s="74">
        <v>24.16</v>
      </c>
      <c r="E873" s="72" t="s">
        <v>397</v>
      </c>
      <c r="F873" s="75" t="s">
        <v>5</v>
      </c>
      <c r="G873" s="76">
        <v>6030</v>
      </c>
      <c r="H873" s="77">
        <v>1659</v>
      </c>
      <c r="I873" s="75" t="s">
        <v>1567</v>
      </c>
    </row>
    <row r="874" spans="1:9" ht="12.6" customHeight="1" x14ac:dyDescent="0.25">
      <c r="A874" s="71">
        <v>834</v>
      </c>
      <c r="B874" s="72" t="s">
        <v>1756</v>
      </c>
      <c r="C874" s="75" t="s">
        <v>1223</v>
      </c>
      <c r="D874" s="74">
        <v>25.11</v>
      </c>
      <c r="E874" s="78" t="s">
        <v>2385</v>
      </c>
      <c r="F874" s="75" t="s">
        <v>5</v>
      </c>
      <c r="G874" s="76">
        <v>6666</v>
      </c>
      <c r="H874" s="77">
        <v>1987</v>
      </c>
      <c r="I874" s="79" t="s">
        <v>2386</v>
      </c>
    </row>
    <row r="875" spans="1:9" ht="12.6" customHeight="1" x14ac:dyDescent="0.25">
      <c r="A875" s="71">
        <v>835</v>
      </c>
      <c r="B875" s="72" t="s">
        <v>1756</v>
      </c>
      <c r="C875" s="75" t="s">
        <v>1223</v>
      </c>
      <c r="D875" s="74">
        <v>25.13</v>
      </c>
      <c r="E875" s="78" t="s">
        <v>2387</v>
      </c>
      <c r="F875" s="75" t="s">
        <v>5</v>
      </c>
      <c r="G875" s="76">
        <v>6836</v>
      </c>
      <c r="H875" s="77">
        <v>1987</v>
      </c>
      <c r="I875" s="79" t="s">
        <v>2386</v>
      </c>
    </row>
    <row r="876" spans="1:9" ht="12.6" customHeight="1" x14ac:dyDescent="0.25">
      <c r="A876" s="71">
        <v>836</v>
      </c>
      <c r="B876" s="72" t="s">
        <v>1756</v>
      </c>
      <c r="C876" s="75" t="s">
        <v>1223</v>
      </c>
      <c r="D876" s="74">
        <v>25.15</v>
      </c>
      <c r="E876" s="78" t="s">
        <v>2388</v>
      </c>
      <c r="F876" s="75" t="s">
        <v>5</v>
      </c>
      <c r="G876" s="76">
        <v>7006</v>
      </c>
      <c r="H876" s="77">
        <v>1987</v>
      </c>
      <c r="I876" s="79" t="s">
        <v>2386</v>
      </c>
    </row>
    <row r="877" spans="1:9" ht="12.6" customHeight="1" x14ac:dyDescent="0.25">
      <c r="A877" s="71">
        <v>837</v>
      </c>
      <c r="B877" s="72" t="s">
        <v>1756</v>
      </c>
      <c r="C877" s="75" t="s">
        <v>1223</v>
      </c>
      <c r="D877" s="74">
        <v>25.17</v>
      </c>
      <c r="E877" s="78" t="s">
        <v>2389</v>
      </c>
      <c r="F877" s="75" t="s">
        <v>5</v>
      </c>
      <c r="G877" s="76">
        <v>7091</v>
      </c>
      <c r="H877" s="77">
        <v>1987</v>
      </c>
      <c r="I877" s="79" t="s">
        <v>2386</v>
      </c>
    </row>
    <row r="878" spans="1:9" ht="12.6" customHeight="1" x14ac:dyDescent="0.25">
      <c r="A878" s="71">
        <v>838</v>
      </c>
      <c r="B878" s="72" t="s">
        <v>1756</v>
      </c>
      <c r="C878" s="75" t="s">
        <v>1223</v>
      </c>
      <c r="D878" s="74">
        <v>25.19</v>
      </c>
      <c r="E878" s="78" t="s">
        <v>2390</v>
      </c>
      <c r="F878" s="75" t="s">
        <v>5</v>
      </c>
      <c r="G878" s="76">
        <v>7311</v>
      </c>
      <c r="H878" s="77">
        <v>1987</v>
      </c>
      <c r="I878" s="79" t="s">
        <v>2386</v>
      </c>
    </row>
    <row r="879" spans="1:9" ht="12.6" customHeight="1" x14ac:dyDescent="0.25">
      <c r="A879" s="71">
        <v>839</v>
      </c>
      <c r="B879" s="72" t="s">
        <v>1756</v>
      </c>
      <c r="C879" s="75" t="s">
        <v>1224</v>
      </c>
      <c r="D879" s="74">
        <v>25.31</v>
      </c>
      <c r="E879" s="78" t="s">
        <v>2391</v>
      </c>
      <c r="F879" s="75" t="s">
        <v>5</v>
      </c>
      <c r="G879" s="76">
        <v>12987</v>
      </c>
      <c r="H879" s="77">
        <v>4962</v>
      </c>
      <c r="I879" s="79" t="s">
        <v>2392</v>
      </c>
    </row>
    <row r="880" spans="1:9" ht="12.6" customHeight="1" x14ac:dyDescent="0.25">
      <c r="A880" s="71">
        <v>840</v>
      </c>
      <c r="B880" s="72" t="s">
        <v>1756</v>
      </c>
      <c r="C880" s="75" t="s">
        <v>1224</v>
      </c>
      <c r="D880" s="74">
        <v>25.33</v>
      </c>
      <c r="E880" s="78" t="s">
        <v>2393</v>
      </c>
      <c r="F880" s="75" t="s">
        <v>5</v>
      </c>
      <c r="G880" s="76">
        <v>13157</v>
      </c>
      <c r="H880" s="77">
        <v>4962</v>
      </c>
      <c r="I880" s="79" t="s">
        <v>2394</v>
      </c>
    </row>
    <row r="881" spans="1:9" ht="12.6" customHeight="1" x14ac:dyDescent="0.25">
      <c r="A881" s="71">
        <v>841</v>
      </c>
      <c r="B881" s="72" t="s">
        <v>1756</v>
      </c>
      <c r="C881" s="75" t="s">
        <v>1224</v>
      </c>
      <c r="D881" s="74">
        <v>25.35</v>
      </c>
      <c r="E881" s="78" t="s">
        <v>2395</v>
      </c>
      <c r="F881" s="75" t="s">
        <v>5</v>
      </c>
      <c r="G881" s="76">
        <v>13326</v>
      </c>
      <c r="H881" s="77">
        <v>4962</v>
      </c>
      <c r="I881" s="79" t="s">
        <v>2392</v>
      </c>
    </row>
    <row r="882" spans="1:9" ht="12.6" customHeight="1" x14ac:dyDescent="0.25">
      <c r="A882" s="71">
        <v>842</v>
      </c>
      <c r="B882" s="72" t="s">
        <v>1756</v>
      </c>
      <c r="C882" s="75" t="s">
        <v>1224</v>
      </c>
      <c r="D882" s="74">
        <v>25.37</v>
      </c>
      <c r="E882" s="78" t="s">
        <v>2396</v>
      </c>
      <c r="F882" s="75" t="s">
        <v>5</v>
      </c>
      <c r="G882" s="76">
        <v>13411</v>
      </c>
      <c r="H882" s="77">
        <v>4962</v>
      </c>
      <c r="I882" s="79" t="s">
        <v>2392</v>
      </c>
    </row>
    <row r="883" spans="1:9" ht="12.6" customHeight="1" x14ac:dyDescent="0.25">
      <c r="A883" s="71">
        <v>843</v>
      </c>
      <c r="B883" s="72" t="s">
        <v>1756</v>
      </c>
      <c r="C883" s="75" t="s">
        <v>1224</v>
      </c>
      <c r="D883" s="74">
        <v>25.39</v>
      </c>
      <c r="E883" s="78" t="s">
        <v>2397</v>
      </c>
      <c r="F883" s="75" t="s">
        <v>5</v>
      </c>
      <c r="G883" s="76">
        <v>13496</v>
      </c>
      <c r="H883" s="77">
        <v>4962</v>
      </c>
      <c r="I883" s="79" t="s">
        <v>2392</v>
      </c>
    </row>
    <row r="884" spans="1:9" ht="12.6" customHeight="1" x14ac:dyDescent="0.25">
      <c r="A884" s="71">
        <v>844</v>
      </c>
      <c r="B884" s="72" t="s">
        <v>1756</v>
      </c>
      <c r="C884" s="75" t="s">
        <v>1225</v>
      </c>
      <c r="D884" s="74">
        <v>25.5</v>
      </c>
      <c r="E884" s="78" t="s">
        <v>2398</v>
      </c>
      <c r="F884" s="75" t="s">
        <v>5</v>
      </c>
      <c r="G884" s="76">
        <v>11483</v>
      </c>
      <c r="H884" s="77">
        <v>4777</v>
      </c>
      <c r="I884" s="79" t="s">
        <v>2399</v>
      </c>
    </row>
    <row r="885" spans="1:9" ht="12.6" customHeight="1" x14ac:dyDescent="0.25">
      <c r="A885" s="71">
        <v>845</v>
      </c>
      <c r="B885" s="72" t="s">
        <v>1756</v>
      </c>
      <c r="C885" s="75" t="s">
        <v>1225</v>
      </c>
      <c r="D885" s="74">
        <v>25.52</v>
      </c>
      <c r="E885" s="72" t="s">
        <v>398</v>
      </c>
      <c r="F885" s="75" t="s">
        <v>5</v>
      </c>
      <c r="G885" s="76">
        <v>11652</v>
      </c>
      <c r="H885" s="77">
        <v>4777</v>
      </c>
      <c r="I885" s="79" t="s">
        <v>2399</v>
      </c>
    </row>
    <row r="886" spans="1:9" ht="12.6" customHeight="1" x14ac:dyDescent="0.25">
      <c r="A886" s="71">
        <v>846</v>
      </c>
      <c r="B886" s="72" t="s">
        <v>1756</v>
      </c>
      <c r="C886" s="75" t="s">
        <v>1225</v>
      </c>
      <c r="D886" s="74">
        <v>25.54</v>
      </c>
      <c r="E886" s="78" t="s">
        <v>2400</v>
      </c>
      <c r="F886" s="75" t="s">
        <v>5</v>
      </c>
      <c r="G886" s="76">
        <v>11822</v>
      </c>
      <c r="H886" s="77">
        <v>4777</v>
      </c>
      <c r="I886" s="79" t="s">
        <v>2399</v>
      </c>
    </row>
    <row r="887" spans="1:9" ht="12.6" customHeight="1" x14ac:dyDescent="0.25">
      <c r="A887" s="71">
        <v>847</v>
      </c>
      <c r="B887" s="72" t="s">
        <v>1756</v>
      </c>
      <c r="C887" s="75" t="s">
        <v>1225</v>
      </c>
      <c r="D887" s="74">
        <v>25.56</v>
      </c>
      <c r="E887" s="78" t="s">
        <v>2401</v>
      </c>
      <c r="F887" s="75" t="s">
        <v>5</v>
      </c>
      <c r="G887" s="76">
        <v>11907</v>
      </c>
      <c r="H887" s="77">
        <v>4777</v>
      </c>
      <c r="I887" s="79" t="s">
        <v>2399</v>
      </c>
    </row>
    <row r="888" spans="1:9" ht="12.6" customHeight="1" x14ac:dyDescent="0.25">
      <c r="A888" s="71">
        <v>848</v>
      </c>
      <c r="B888" s="72" t="s">
        <v>1756</v>
      </c>
      <c r="C888" s="75" t="s">
        <v>1225</v>
      </c>
      <c r="D888" s="74">
        <v>25.58</v>
      </c>
      <c r="E888" s="78" t="s">
        <v>2402</v>
      </c>
      <c r="F888" s="75" t="s">
        <v>5</v>
      </c>
      <c r="G888" s="76">
        <v>12161</v>
      </c>
      <c r="H888" s="77">
        <v>4777</v>
      </c>
      <c r="I888" s="79" t="s">
        <v>2399</v>
      </c>
    </row>
    <row r="889" spans="1:9" ht="12.6" customHeight="1" x14ac:dyDescent="0.25">
      <c r="A889" s="71">
        <v>849</v>
      </c>
      <c r="B889" s="72" t="s">
        <v>1756</v>
      </c>
      <c r="C889" s="75" t="s">
        <v>1226</v>
      </c>
      <c r="D889" s="74">
        <v>25.7</v>
      </c>
      <c r="E889" s="72" t="s">
        <v>399</v>
      </c>
      <c r="F889" s="75" t="s">
        <v>5</v>
      </c>
      <c r="G889" s="76">
        <v>13943</v>
      </c>
      <c r="H889" s="77">
        <v>5627</v>
      </c>
      <c r="I889" s="79" t="s">
        <v>2403</v>
      </c>
    </row>
    <row r="890" spans="1:9" ht="12.6" customHeight="1" x14ac:dyDescent="0.25">
      <c r="A890" s="71">
        <v>850</v>
      </c>
      <c r="B890" s="72" t="s">
        <v>1756</v>
      </c>
      <c r="C890" s="75" t="s">
        <v>1226</v>
      </c>
      <c r="D890" s="74">
        <v>25.72</v>
      </c>
      <c r="E890" s="72" t="s">
        <v>400</v>
      </c>
      <c r="F890" s="75" t="s">
        <v>5</v>
      </c>
      <c r="G890" s="76">
        <v>14114</v>
      </c>
      <c r="H890" s="77">
        <v>5627</v>
      </c>
      <c r="I890" s="79" t="s">
        <v>2403</v>
      </c>
    </row>
    <row r="891" spans="1:9" ht="12.6" customHeight="1" x14ac:dyDescent="0.25">
      <c r="A891" s="71">
        <v>851</v>
      </c>
      <c r="B891" s="72" t="s">
        <v>1756</v>
      </c>
      <c r="C891" s="75" t="s">
        <v>1226</v>
      </c>
      <c r="D891" s="74">
        <v>25.74</v>
      </c>
      <c r="E891" s="72" t="s">
        <v>401</v>
      </c>
      <c r="F891" s="75" t="s">
        <v>5</v>
      </c>
      <c r="G891" s="76">
        <v>14285</v>
      </c>
      <c r="H891" s="77">
        <v>5627</v>
      </c>
      <c r="I891" s="79" t="s">
        <v>2403</v>
      </c>
    </row>
    <row r="892" spans="1:9" ht="12.6" customHeight="1" x14ac:dyDescent="0.25">
      <c r="A892" s="71">
        <v>852</v>
      </c>
      <c r="B892" s="72" t="s">
        <v>1756</v>
      </c>
      <c r="C892" s="75" t="s">
        <v>1226</v>
      </c>
      <c r="D892" s="74">
        <v>25.76</v>
      </c>
      <c r="E892" s="78" t="s">
        <v>2404</v>
      </c>
      <c r="F892" s="75" t="s">
        <v>5</v>
      </c>
      <c r="G892" s="76">
        <v>14371</v>
      </c>
      <c r="H892" s="77">
        <v>5627</v>
      </c>
      <c r="I892" s="79" t="s">
        <v>2403</v>
      </c>
    </row>
    <row r="893" spans="1:9" ht="12.6" customHeight="1" x14ac:dyDescent="0.25">
      <c r="A893" s="71">
        <v>853</v>
      </c>
      <c r="B893" s="72" t="s">
        <v>1756</v>
      </c>
      <c r="C893" s="75" t="s">
        <v>1226</v>
      </c>
      <c r="D893" s="74">
        <v>25.78</v>
      </c>
      <c r="E893" s="72" t="s">
        <v>402</v>
      </c>
      <c r="F893" s="75" t="s">
        <v>5</v>
      </c>
      <c r="G893" s="76">
        <v>14627</v>
      </c>
      <c r="H893" s="77">
        <v>5627</v>
      </c>
      <c r="I893" s="79" t="s">
        <v>2403</v>
      </c>
    </row>
    <row r="894" spans="1:9" ht="12.6" customHeight="1" x14ac:dyDescent="0.25">
      <c r="A894" s="71">
        <v>854</v>
      </c>
      <c r="B894" s="72" t="s">
        <v>1756</v>
      </c>
      <c r="C894" s="75" t="s">
        <v>1227</v>
      </c>
      <c r="D894" s="74">
        <v>26.05</v>
      </c>
      <c r="E894" s="78" t="s">
        <v>2405</v>
      </c>
      <c r="F894" s="75" t="s">
        <v>5</v>
      </c>
      <c r="G894" s="76">
        <v>13111</v>
      </c>
      <c r="H894" s="77">
        <v>5627</v>
      </c>
      <c r="I894" s="79" t="s">
        <v>2406</v>
      </c>
    </row>
    <row r="895" spans="1:9" ht="12.6" customHeight="1" x14ac:dyDescent="0.25">
      <c r="A895" s="71">
        <v>855</v>
      </c>
      <c r="B895" s="72" t="s">
        <v>1756</v>
      </c>
      <c r="C895" s="75" t="s">
        <v>1227</v>
      </c>
      <c r="D895" s="74">
        <v>26.07</v>
      </c>
      <c r="E895" s="78" t="s">
        <v>2407</v>
      </c>
      <c r="F895" s="75" t="s">
        <v>5</v>
      </c>
      <c r="G895" s="76">
        <v>13283</v>
      </c>
      <c r="H895" s="77">
        <v>5627</v>
      </c>
      <c r="I895" s="79" t="s">
        <v>2406</v>
      </c>
    </row>
    <row r="896" spans="1:9" ht="12.6" customHeight="1" x14ac:dyDescent="0.25">
      <c r="A896" s="71">
        <v>856</v>
      </c>
      <c r="B896" s="72" t="s">
        <v>1756</v>
      </c>
      <c r="C896" s="75" t="s">
        <v>1228</v>
      </c>
      <c r="D896" s="74">
        <v>26.09</v>
      </c>
      <c r="E896" s="72" t="s">
        <v>403</v>
      </c>
      <c r="F896" s="75" t="s">
        <v>5</v>
      </c>
      <c r="G896" s="76">
        <v>13111</v>
      </c>
      <c r="H896" s="77">
        <v>5627</v>
      </c>
      <c r="I896" s="79" t="s">
        <v>2408</v>
      </c>
    </row>
    <row r="897" spans="1:9" ht="12.6" customHeight="1" x14ac:dyDescent="0.25">
      <c r="A897" s="71">
        <v>857</v>
      </c>
      <c r="B897" s="72" t="s">
        <v>1756</v>
      </c>
      <c r="C897" s="75" t="s">
        <v>1228</v>
      </c>
      <c r="D897" s="74">
        <v>26.11</v>
      </c>
      <c r="E897" s="72" t="s">
        <v>404</v>
      </c>
      <c r="F897" s="75" t="s">
        <v>5</v>
      </c>
      <c r="G897" s="76">
        <v>13283</v>
      </c>
      <c r="H897" s="77">
        <v>5627</v>
      </c>
      <c r="I897" s="79" t="s">
        <v>2408</v>
      </c>
    </row>
    <row r="898" spans="1:9" ht="12.6" customHeight="1" x14ac:dyDescent="0.25">
      <c r="A898" s="71">
        <v>858</v>
      </c>
      <c r="B898" s="72" t="s">
        <v>1756</v>
      </c>
      <c r="C898" s="75" t="s">
        <v>1229</v>
      </c>
      <c r="D898" s="74">
        <v>26.17</v>
      </c>
      <c r="E898" s="72" t="s">
        <v>405</v>
      </c>
      <c r="F898" s="75" t="s">
        <v>5</v>
      </c>
      <c r="G898" s="76">
        <v>14692</v>
      </c>
      <c r="H898" s="77">
        <v>6917</v>
      </c>
      <c r="I898" s="75" t="s">
        <v>1568</v>
      </c>
    </row>
    <row r="899" spans="1:9" ht="12.6" customHeight="1" x14ac:dyDescent="0.25">
      <c r="A899" s="71">
        <v>859</v>
      </c>
      <c r="B899" s="72" t="s">
        <v>1756</v>
      </c>
      <c r="C899" s="75" t="s">
        <v>1229</v>
      </c>
      <c r="D899" s="74">
        <v>26.19</v>
      </c>
      <c r="E899" s="72" t="s">
        <v>406</v>
      </c>
      <c r="F899" s="75" t="s">
        <v>5</v>
      </c>
      <c r="G899" s="76">
        <v>14863</v>
      </c>
      <c r="H899" s="77">
        <v>6917</v>
      </c>
      <c r="I899" s="75" t="s">
        <v>1568</v>
      </c>
    </row>
    <row r="900" spans="1:9" ht="12.6" customHeight="1" x14ac:dyDescent="0.25">
      <c r="A900" s="71">
        <v>860</v>
      </c>
      <c r="B900" s="72" t="s">
        <v>1756</v>
      </c>
      <c r="C900" s="75" t="s">
        <v>1230</v>
      </c>
      <c r="D900" s="74">
        <v>26.23</v>
      </c>
      <c r="E900" s="72" t="s">
        <v>407</v>
      </c>
      <c r="F900" s="75" t="s">
        <v>5</v>
      </c>
      <c r="G900" s="76">
        <v>6800</v>
      </c>
      <c r="H900" s="77">
        <v>2068</v>
      </c>
      <c r="I900" s="79" t="s">
        <v>2409</v>
      </c>
    </row>
    <row r="901" spans="1:9" ht="12.6" customHeight="1" x14ac:dyDescent="0.25">
      <c r="A901" s="71">
        <v>861</v>
      </c>
      <c r="B901" s="72" t="s">
        <v>1756</v>
      </c>
      <c r="C901" s="75" t="s">
        <v>1231</v>
      </c>
      <c r="D901" s="74">
        <v>26.25</v>
      </c>
      <c r="E901" s="78" t="s">
        <v>2410</v>
      </c>
      <c r="F901" s="75" t="s">
        <v>5</v>
      </c>
      <c r="G901" s="76">
        <v>13137</v>
      </c>
      <c r="H901" s="77">
        <v>5652</v>
      </c>
      <c r="I901" s="79" t="s">
        <v>2411</v>
      </c>
    </row>
    <row r="902" spans="1:9" ht="12.6" customHeight="1" x14ac:dyDescent="0.25">
      <c r="A902" s="71">
        <v>862</v>
      </c>
      <c r="B902" s="72" t="s">
        <v>1756</v>
      </c>
      <c r="C902" s="75" t="s">
        <v>1231</v>
      </c>
      <c r="D902" s="74">
        <v>26.26</v>
      </c>
      <c r="E902" s="78" t="s">
        <v>2412</v>
      </c>
      <c r="F902" s="75" t="s">
        <v>5</v>
      </c>
      <c r="G902" s="76">
        <v>13360</v>
      </c>
      <c r="H902" s="77">
        <v>5652</v>
      </c>
      <c r="I902" s="79" t="s">
        <v>2411</v>
      </c>
    </row>
    <row r="903" spans="1:9" ht="12.6" customHeight="1" x14ac:dyDescent="0.25">
      <c r="A903" s="71">
        <v>863</v>
      </c>
      <c r="B903" s="72" t="s">
        <v>1756</v>
      </c>
      <c r="C903" s="75" t="s">
        <v>1232</v>
      </c>
      <c r="D903" s="74">
        <v>26.27</v>
      </c>
      <c r="E903" s="78" t="s">
        <v>2413</v>
      </c>
      <c r="F903" s="75" t="s">
        <v>5</v>
      </c>
      <c r="G903" s="76">
        <v>12048</v>
      </c>
      <c r="H903" s="77">
        <v>4563</v>
      </c>
      <c r="I903" s="79" t="s">
        <v>2414</v>
      </c>
    </row>
    <row r="904" spans="1:9" ht="12.6" customHeight="1" x14ac:dyDescent="0.25">
      <c r="A904" s="71">
        <v>864</v>
      </c>
      <c r="B904" s="72" t="s">
        <v>1756</v>
      </c>
      <c r="C904" s="75" t="s">
        <v>1232</v>
      </c>
      <c r="D904" s="74">
        <v>26.28</v>
      </c>
      <c r="E904" s="78" t="s">
        <v>2415</v>
      </c>
      <c r="F904" s="75" t="s">
        <v>5</v>
      </c>
      <c r="G904" s="76">
        <v>12219</v>
      </c>
      <c r="H904" s="77">
        <v>4563</v>
      </c>
      <c r="I904" s="79" t="s">
        <v>2416</v>
      </c>
    </row>
    <row r="905" spans="1:9" ht="12.6" customHeight="1" x14ac:dyDescent="0.25">
      <c r="A905" s="71">
        <v>865</v>
      </c>
      <c r="B905" s="72" t="s">
        <v>1756</v>
      </c>
      <c r="C905" s="75" t="s">
        <v>1233</v>
      </c>
      <c r="D905" s="74">
        <v>26.29</v>
      </c>
      <c r="E905" s="72" t="s">
        <v>408</v>
      </c>
      <c r="F905" s="75" t="s">
        <v>5</v>
      </c>
      <c r="G905" s="76">
        <v>13290</v>
      </c>
      <c r="H905" s="77">
        <v>5060</v>
      </c>
      <c r="I905" s="79" t="s">
        <v>2417</v>
      </c>
    </row>
    <row r="906" spans="1:9" ht="12.6" customHeight="1" x14ac:dyDescent="0.25">
      <c r="A906" s="71">
        <v>866</v>
      </c>
      <c r="B906" s="72" t="s">
        <v>1756</v>
      </c>
      <c r="C906" s="75" t="s">
        <v>1233</v>
      </c>
      <c r="D906" s="74">
        <v>26.3</v>
      </c>
      <c r="E906" s="72" t="s">
        <v>409</v>
      </c>
      <c r="F906" s="75" t="s">
        <v>5</v>
      </c>
      <c r="G906" s="76">
        <v>13461</v>
      </c>
      <c r="H906" s="77">
        <v>5060</v>
      </c>
      <c r="I906" s="79" t="s">
        <v>2417</v>
      </c>
    </row>
    <row r="907" spans="1:9" ht="12.6" customHeight="1" x14ac:dyDescent="0.25">
      <c r="A907" s="71">
        <v>867</v>
      </c>
      <c r="B907" s="72" t="s">
        <v>1756</v>
      </c>
      <c r="C907" s="75" t="s">
        <v>1234</v>
      </c>
      <c r="D907" s="74">
        <v>26.31</v>
      </c>
      <c r="E907" s="78" t="s">
        <v>2418</v>
      </c>
      <c r="F907" s="75" t="s">
        <v>5</v>
      </c>
      <c r="G907" s="76">
        <v>17214</v>
      </c>
      <c r="H907" s="77">
        <v>7667</v>
      </c>
      <c r="I907" s="79" t="s">
        <v>2419</v>
      </c>
    </row>
    <row r="908" spans="1:9" ht="12.6" customHeight="1" x14ac:dyDescent="0.25">
      <c r="A908" s="71">
        <v>868</v>
      </c>
      <c r="B908" s="72" t="s">
        <v>1756</v>
      </c>
      <c r="C908" s="75" t="s">
        <v>1234</v>
      </c>
      <c r="D908" s="74">
        <v>26.32</v>
      </c>
      <c r="E908" s="78" t="s">
        <v>2420</v>
      </c>
      <c r="F908" s="75" t="s">
        <v>5</v>
      </c>
      <c r="G908" s="76">
        <v>17429</v>
      </c>
      <c r="H908" s="77">
        <v>7667</v>
      </c>
      <c r="I908" s="79" t="s">
        <v>2419</v>
      </c>
    </row>
    <row r="909" spans="1:9" ht="12.6" customHeight="1" x14ac:dyDescent="0.25">
      <c r="A909" s="71">
        <v>869</v>
      </c>
      <c r="B909" s="72" t="s">
        <v>1756</v>
      </c>
      <c r="C909" s="75" t="s">
        <v>1235</v>
      </c>
      <c r="D909" s="74">
        <v>26.33</v>
      </c>
      <c r="E909" s="78" t="s">
        <v>2421</v>
      </c>
      <c r="F909" s="75" t="s">
        <v>241</v>
      </c>
      <c r="G909" s="76">
        <v>71778</v>
      </c>
      <c r="H909" s="77">
        <v>11037</v>
      </c>
      <c r="I909" s="75" t="s">
        <v>1569</v>
      </c>
    </row>
    <row r="910" spans="1:9" ht="12.6" customHeight="1" x14ac:dyDescent="0.25">
      <c r="A910" s="71">
        <v>870</v>
      </c>
      <c r="B910" s="72" t="s">
        <v>1756</v>
      </c>
      <c r="C910" s="75" t="s">
        <v>1235</v>
      </c>
      <c r="D910" s="74">
        <v>26.34</v>
      </c>
      <c r="E910" s="78" t="s">
        <v>2422</v>
      </c>
      <c r="F910" s="75" t="s">
        <v>241</v>
      </c>
      <c r="G910" s="76">
        <v>83326</v>
      </c>
      <c r="H910" s="77">
        <v>11037</v>
      </c>
      <c r="I910" s="75" t="s">
        <v>1569</v>
      </c>
    </row>
    <row r="911" spans="1:9" ht="12.6" customHeight="1" x14ac:dyDescent="0.25">
      <c r="A911" s="71">
        <v>871</v>
      </c>
      <c r="B911" s="72" t="s">
        <v>1756</v>
      </c>
      <c r="C911" s="79"/>
      <c r="D911" s="74">
        <v>26.36</v>
      </c>
      <c r="E911" s="72" t="s">
        <v>410</v>
      </c>
      <c r="F911" s="75" t="s">
        <v>241</v>
      </c>
      <c r="G911" s="76">
        <v>10122</v>
      </c>
      <c r="H911" s="77">
        <v>6077</v>
      </c>
      <c r="I911" s="75" t="s">
        <v>1547</v>
      </c>
    </row>
    <row r="912" spans="1:9" ht="12.6" customHeight="1" x14ac:dyDescent="0.25">
      <c r="A912" s="71">
        <v>872</v>
      </c>
      <c r="B912" s="72" t="s">
        <v>1756</v>
      </c>
      <c r="C912" s="79" t="s">
        <v>2423</v>
      </c>
      <c r="D912" s="74">
        <v>26.37</v>
      </c>
      <c r="E912" s="78" t="s">
        <v>2424</v>
      </c>
      <c r="F912" s="75" t="s">
        <v>241</v>
      </c>
      <c r="G912" s="76">
        <v>19328</v>
      </c>
      <c r="H912" s="77">
        <v>970</v>
      </c>
      <c r="I912" s="75" t="s">
        <v>1547</v>
      </c>
    </row>
    <row r="913" spans="1:9" ht="12.6" customHeight="1" x14ac:dyDescent="0.25">
      <c r="A913" s="71">
        <v>873</v>
      </c>
      <c r="B913" s="72" t="s">
        <v>1756</v>
      </c>
      <c r="C913" s="75" t="s">
        <v>1236</v>
      </c>
      <c r="D913" s="74">
        <v>26.38</v>
      </c>
      <c r="E913" s="78" t="s">
        <v>2425</v>
      </c>
      <c r="F913" s="75" t="s">
        <v>241</v>
      </c>
      <c r="G913" s="76">
        <v>15420</v>
      </c>
      <c r="H913" s="77">
        <v>970</v>
      </c>
      <c r="I913" s="75" t="s">
        <v>1547</v>
      </c>
    </row>
    <row r="914" spans="1:9" ht="12.6" customHeight="1" x14ac:dyDescent="0.25">
      <c r="A914" s="71">
        <v>874</v>
      </c>
      <c r="B914" s="72" t="s">
        <v>1756</v>
      </c>
      <c r="C914" s="75" t="s">
        <v>1236</v>
      </c>
      <c r="D914" s="74">
        <v>26.39</v>
      </c>
      <c r="E914" s="78" t="s">
        <v>2426</v>
      </c>
      <c r="F914" s="75" t="s">
        <v>241</v>
      </c>
      <c r="G914" s="76">
        <v>13305</v>
      </c>
      <c r="H914" s="77">
        <v>970</v>
      </c>
      <c r="I914" s="75" t="s">
        <v>1547</v>
      </c>
    </row>
    <row r="915" spans="1:9" ht="12.6" customHeight="1" x14ac:dyDescent="0.25">
      <c r="A915" s="71">
        <v>875</v>
      </c>
      <c r="B915" s="72" t="s">
        <v>1756</v>
      </c>
      <c r="C915" s="75" t="s">
        <v>1236</v>
      </c>
      <c r="D915" s="74">
        <v>26.4</v>
      </c>
      <c r="E915" s="78" t="s">
        <v>2427</v>
      </c>
      <c r="F915" s="75" t="s">
        <v>241</v>
      </c>
      <c r="G915" s="76">
        <v>10385</v>
      </c>
      <c r="H915" s="77">
        <v>970</v>
      </c>
      <c r="I915" s="75" t="s">
        <v>1547</v>
      </c>
    </row>
    <row r="916" spans="1:9" ht="12.6" customHeight="1" x14ac:dyDescent="0.25">
      <c r="A916" s="71">
        <v>876</v>
      </c>
      <c r="B916" s="72" t="s">
        <v>1756</v>
      </c>
      <c r="C916" s="75" t="s">
        <v>1236</v>
      </c>
      <c r="D916" s="74">
        <v>26.41</v>
      </c>
      <c r="E916" s="78" t="s">
        <v>2428</v>
      </c>
      <c r="F916" s="75" t="s">
        <v>241</v>
      </c>
      <c r="G916" s="76">
        <v>8638</v>
      </c>
      <c r="H916" s="77">
        <v>970</v>
      </c>
      <c r="I916" s="75" t="s">
        <v>1547</v>
      </c>
    </row>
    <row r="917" spans="1:9" ht="12.6" customHeight="1" x14ac:dyDescent="0.25">
      <c r="A917" s="71">
        <v>877</v>
      </c>
      <c r="B917" s="72" t="s">
        <v>1756</v>
      </c>
      <c r="C917" s="75" t="s">
        <v>1236</v>
      </c>
      <c r="D917" s="74">
        <v>26.42</v>
      </c>
      <c r="E917" s="78" t="s">
        <v>2429</v>
      </c>
      <c r="F917" s="75" t="s">
        <v>241</v>
      </c>
      <c r="G917" s="76">
        <v>7258</v>
      </c>
      <c r="H917" s="77">
        <v>970</v>
      </c>
      <c r="I917" s="75" t="s">
        <v>1547</v>
      </c>
    </row>
    <row r="918" spans="1:9" ht="12.6" customHeight="1" x14ac:dyDescent="0.25">
      <c r="A918" s="71">
        <v>878</v>
      </c>
      <c r="B918" s="72" t="s">
        <v>1756</v>
      </c>
      <c r="C918" s="75" t="s">
        <v>1236</v>
      </c>
      <c r="D918" s="74">
        <v>26.44</v>
      </c>
      <c r="E918" s="78" t="s">
        <v>2430</v>
      </c>
      <c r="F918" s="75" t="s">
        <v>241</v>
      </c>
      <c r="G918" s="76">
        <v>5994</v>
      </c>
      <c r="H918" s="77">
        <v>970</v>
      </c>
      <c r="I918" s="75" t="s">
        <v>1547</v>
      </c>
    </row>
    <row r="919" spans="1:9" ht="12.6" customHeight="1" x14ac:dyDescent="0.25">
      <c r="A919" s="71">
        <v>879</v>
      </c>
      <c r="B919" s="72" t="s">
        <v>1756</v>
      </c>
      <c r="C919" s="75" t="s">
        <v>1237</v>
      </c>
      <c r="D919" s="74">
        <v>26.46</v>
      </c>
      <c r="E919" s="78" t="s">
        <v>2431</v>
      </c>
      <c r="F919" s="75" t="s">
        <v>17</v>
      </c>
      <c r="G919" s="76">
        <v>858</v>
      </c>
      <c r="H919" s="77">
        <v>149</v>
      </c>
      <c r="I919" s="75" t="s">
        <v>1570</v>
      </c>
    </row>
    <row r="920" spans="1:9" ht="12.6" customHeight="1" x14ac:dyDescent="0.25">
      <c r="A920" s="71">
        <v>880</v>
      </c>
      <c r="B920" s="72" t="s">
        <v>1756</v>
      </c>
      <c r="C920" s="75" t="s">
        <v>1237</v>
      </c>
      <c r="D920" s="74">
        <v>26.47</v>
      </c>
      <c r="E920" s="78" t="s">
        <v>2432</v>
      </c>
      <c r="F920" s="75" t="s">
        <v>17</v>
      </c>
      <c r="G920" s="76">
        <v>1143</v>
      </c>
      <c r="H920" s="77">
        <v>149</v>
      </c>
      <c r="I920" s="75" t="s">
        <v>1571</v>
      </c>
    </row>
    <row r="921" spans="1:9" ht="12.6" customHeight="1" x14ac:dyDescent="0.25">
      <c r="A921" s="71">
        <v>881</v>
      </c>
      <c r="B921" s="72" t="s">
        <v>1756</v>
      </c>
      <c r="C921" s="75" t="s">
        <v>1238</v>
      </c>
      <c r="D921" s="74">
        <v>26.58</v>
      </c>
      <c r="E921" s="72" t="s">
        <v>411</v>
      </c>
      <c r="F921" s="75" t="s">
        <v>5</v>
      </c>
      <c r="G921" s="76">
        <v>14208</v>
      </c>
      <c r="H921" s="77">
        <v>6723</v>
      </c>
      <c r="I921" s="79" t="s">
        <v>2433</v>
      </c>
    </row>
    <row r="922" spans="1:9" ht="12.6" customHeight="1" x14ac:dyDescent="0.25">
      <c r="A922" s="71">
        <v>882</v>
      </c>
      <c r="B922" s="72" t="s">
        <v>1756</v>
      </c>
      <c r="C922" s="75" t="s">
        <v>1238</v>
      </c>
      <c r="D922" s="74">
        <v>26.6</v>
      </c>
      <c r="E922" s="72" t="s">
        <v>412</v>
      </c>
      <c r="F922" s="75" t="s">
        <v>5</v>
      </c>
      <c r="G922" s="76">
        <v>14379</v>
      </c>
      <c r="H922" s="77">
        <v>6723</v>
      </c>
      <c r="I922" s="79" t="s">
        <v>2433</v>
      </c>
    </row>
    <row r="923" spans="1:9" ht="12.6" customHeight="1" x14ac:dyDescent="0.25">
      <c r="A923" s="71">
        <v>883</v>
      </c>
      <c r="B923" s="72" t="s">
        <v>1756</v>
      </c>
      <c r="C923" s="75" t="s">
        <v>1238</v>
      </c>
      <c r="D923" s="74">
        <v>26.62</v>
      </c>
      <c r="E923" s="72" t="s">
        <v>413</v>
      </c>
      <c r="F923" s="75" t="s">
        <v>5</v>
      </c>
      <c r="G923" s="76">
        <v>14550</v>
      </c>
      <c r="H923" s="77">
        <v>6723</v>
      </c>
      <c r="I923" s="79" t="s">
        <v>2433</v>
      </c>
    </row>
    <row r="924" spans="1:9" ht="12.6" customHeight="1" x14ac:dyDescent="0.25">
      <c r="A924" s="71">
        <v>884</v>
      </c>
      <c r="B924" s="72" t="s">
        <v>1756</v>
      </c>
      <c r="C924" s="75" t="s">
        <v>1239</v>
      </c>
      <c r="D924" s="74">
        <v>26.64</v>
      </c>
      <c r="E924" s="72" t="s">
        <v>414</v>
      </c>
      <c r="F924" s="75" t="s">
        <v>5</v>
      </c>
      <c r="G924" s="76">
        <v>14632</v>
      </c>
      <c r="H924" s="77">
        <v>6723</v>
      </c>
      <c r="I924" s="79" t="s">
        <v>2381</v>
      </c>
    </row>
    <row r="925" spans="1:9" ht="12.6" customHeight="1" x14ac:dyDescent="0.25">
      <c r="A925" s="71">
        <v>885</v>
      </c>
      <c r="B925" s="72" t="s">
        <v>1756</v>
      </c>
      <c r="C925" s="75" t="s">
        <v>1238</v>
      </c>
      <c r="D925" s="74">
        <v>26.66</v>
      </c>
      <c r="E925" s="72" t="s">
        <v>415</v>
      </c>
      <c r="F925" s="75" t="s">
        <v>5</v>
      </c>
      <c r="G925" s="76">
        <v>14892</v>
      </c>
      <c r="H925" s="77">
        <v>6723</v>
      </c>
      <c r="I925" s="75" t="s">
        <v>1565</v>
      </c>
    </row>
    <row r="926" spans="1:9" ht="12.6" customHeight="1" x14ac:dyDescent="0.25">
      <c r="A926" s="71">
        <v>886</v>
      </c>
      <c r="B926" s="72" t="s">
        <v>1756</v>
      </c>
      <c r="C926" s="75" t="s">
        <v>1239</v>
      </c>
      <c r="D926" s="74">
        <v>26.68</v>
      </c>
      <c r="E926" s="78" t="s">
        <v>2434</v>
      </c>
      <c r="F926" s="75" t="s">
        <v>3</v>
      </c>
      <c r="G926" s="76">
        <v>395</v>
      </c>
      <c r="H926" s="77">
        <v>28</v>
      </c>
      <c r="I926" s="75" t="s">
        <v>1473</v>
      </c>
    </row>
    <row r="927" spans="1:9" ht="12.6" customHeight="1" x14ac:dyDescent="0.25">
      <c r="A927" s="71">
        <v>887</v>
      </c>
      <c r="B927" s="72" t="s">
        <v>1757</v>
      </c>
      <c r="C927" s="75" t="s">
        <v>1240</v>
      </c>
      <c r="D927" s="74">
        <v>27.01</v>
      </c>
      <c r="E927" s="72" t="s">
        <v>416</v>
      </c>
      <c r="F927" s="75" t="s">
        <v>5</v>
      </c>
      <c r="G927" s="76">
        <v>7343</v>
      </c>
      <c r="H927" s="77">
        <v>1499</v>
      </c>
      <c r="I927" s="79" t="s">
        <v>2435</v>
      </c>
    </row>
    <row r="928" spans="1:9" ht="12.6" customHeight="1" x14ac:dyDescent="0.25">
      <c r="A928" s="71">
        <v>888</v>
      </c>
      <c r="B928" s="72" t="s">
        <v>1757</v>
      </c>
      <c r="C928" s="75" t="s">
        <v>1241</v>
      </c>
      <c r="D928" s="74">
        <v>27.02</v>
      </c>
      <c r="E928" s="78" t="s">
        <v>2436</v>
      </c>
      <c r="F928" s="75" t="s">
        <v>5</v>
      </c>
      <c r="G928" s="76">
        <v>7224</v>
      </c>
      <c r="H928" s="77">
        <v>1641</v>
      </c>
      <c r="I928" s="75" t="s">
        <v>1572</v>
      </c>
    </row>
    <row r="929" spans="1:9" ht="12.6" customHeight="1" x14ac:dyDescent="0.25">
      <c r="A929" s="71">
        <v>889</v>
      </c>
      <c r="B929" s="72" t="s">
        <v>1757</v>
      </c>
      <c r="C929" s="75" t="s">
        <v>1242</v>
      </c>
      <c r="D929" s="74">
        <v>27.03</v>
      </c>
      <c r="E929" s="78" t="s">
        <v>2437</v>
      </c>
      <c r="F929" s="75" t="s">
        <v>5</v>
      </c>
      <c r="G929" s="76">
        <v>7116</v>
      </c>
      <c r="H929" s="77">
        <v>1273</v>
      </c>
      <c r="I929" s="75" t="s">
        <v>1573</v>
      </c>
    </row>
    <row r="930" spans="1:9" ht="12.6" customHeight="1" x14ac:dyDescent="0.25">
      <c r="A930" s="71">
        <v>890</v>
      </c>
      <c r="B930" s="72" t="s">
        <v>1757</v>
      </c>
      <c r="C930" s="75" t="s">
        <v>1243</v>
      </c>
      <c r="D930" s="74">
        <v>27.05</v>
      </c>
      <c r="E930" s="78" t="s">
        <v>2438</v>
      </c>
      <c r="F930" s="75" t="s">
        <v>5</v>
      </c>
      <c r="G930" s="76">
        <v>7570</v>
      </c>
      <c r="H930" s="77">
        <v>1609</v>
      </c>
      <c r="I930" s="75" t="s">
        <v>1574</v>
      </c>
    </row>
    <row r="931" spans="1:9" ht="12.6" customHeight="1" x14ac:dyDescent="0.25">
      <c r="A931" s="71">
        <v>891</v>
      </c>
      <c r="B931" s="72" t="s">
        <v>1757</v>
      </c>
      <c r="C931" s="75" t="s">
        <v>1244</v>
      </c>
      <c r="D931" s="74">
        <v>27.06</v>
      </c>
      <c r="E931" s="78" t="s">
        <v>2439</v>
      </c>
      <c r="F931" s="75" t="s">
        <v>17</v>
      </c>
      <c r="G931" s="76">
        <v>1023</v>
      </c>
      <c r="H931" s="77">
        <v>192</v>
      </c>
      <c r="I931" s="75" t="s">
        <v>1575</v>
      </c>
    </row>
    <row r="932" spans="1:9" ht="12.6" customHeight="1" x14ac:dyDescent="0.25">
      <c r="A932" s="71">
        <v>892</v>
      </c>
      <c r="B932" s="72" t="s">
        <v>1757</v>
      </c>
      <c r="C932" s="75" t="s">
        <v>1245</v>
      </c>
      <c r="D932" s="74">
        <v>27.07</v>
      </c>
      <c r="E932" s="78" t="s">
        <v>2440</v>
      </c>
      <c r="F932" s="75" t="s">
        <v>17</v>
      </c>
      <c r="G932" s="76">
        <v>741</v>
      </c>
      <c r="H932" s="77">
        <v>167</v>
      </c>
      <c r="I932" s="75" t="s">
        <v>1576</v>
      </c>
    </row>
    <row r="933" spans="1:9" ht="12.6" customHeight="1" x14ac:dyDescent="0.25">
      <c r="A933" s="71">
        <v>893</v>
      </c>
      <c r="B933" s="72" t="s">
        <v>1757</v>
      </c>
      <c r="C933" s="75" t="s">
        <v>1246</v>
      </c>
      <c r="D933" s="74">
        <v>27.08</v>
      </c>
      <c r="E933" s="78" t="s">
        <v>2441</v>
      </c>
      <c r="F933" s="75" t="s">
        <v>5</v>
      </c>
      <c r="G933" s="76">
        <v>8721</v>
      </c>
      <c r="H933" s="77">
        <v>2552</v>
      </c>
      <c r="I933" s="75" t="s">
        <v>1577</v>
      </c>
    </row>
    <row r="934" spans="1:9" ht="12.6" customHeight="1" x14ac:dyDescent="0.25">
      <c r="A934" s="71">
        <v>894</v>
      </c>
      <c r="B934" s="72" t="s">
        <v>1757</v>
      </c>
      <c r="C934" s="75" t="s">
        <v>1246</v>
      </c>
      <c r="D934" s="74">
        <v>27.09</v>
      </c>
      <c r="E934" s="78" t="s">
        <v>2442</v>
      </c>
      <c r="F934" s="75" t="s">
        <v>5</v>
      </c>
      <c r="G934" s="76">
        <v>10320</v>
      </c>
      <c r="H934" s="77">
        <v>2744</v>
      </c>
      <c r="I934" s="75" t="s">
        <v>1578</v>
      </c>
    </row>
    <row r="935" spans="1:9" ht="12.6" customHeight="1" x14ac:dyDescent="0.25">
      <c r="A935" s="71">
        <v>895</v>
      </c>
      <c r="B935" s="72" t="s">
        <v>1757</v>
      </c>
      <c r="C935" s="75" t="s">
        <v>1247</v>
      </c>
      <c r="D935" s="74">
        <v>27.1</v>
      </c>
      <c r="E935" s="78" t="s">
        <v>2443</v>
      </c>
      <c r="F935" s="75" t="s">
        <v>5</v>
      </c>
      <c r="G935" s="76">
        <v>8025</v>
      </c>
      <c r="H935" s="77">
        <v>1856</v>
      </c>
      <c r="I935" s="79" t="s">
        <v>2444</v>
      </c>
    </row>
    <row r="936" spans="1:9" ht="12.6" customHeight="1" x14ac:dyDescent="0.25">
      <c r="A936" s="71">
        <v>896</v>
      </c>
      <c r="B936" s="72" t="s">
        <v>1757</v>
      </c>
      <c r="C936" s="75" t="s">
        <v>1247</v>
      </c>
      <c r="D936" s="74">
        <v>27.11</v>
      </c>
      <c r="E936" s="78" t="s">
        <v>2445</v>
      </c>
      <c r="F936" s="75" t="s">
        <v>5</v>
      </c>
      <c r="G936" s="76">
        <v>9599</v>
      </c>
      <c r="H936" s="77">
        <v>2024</v>
      </c>
      <c r="I936" s="79" t="s">
        <v>2446</v>
      </c>
    </row>
    <row r="937" spans="1:9" ht="12.6" customHeight="1" x14ac:dyDescent="0.25">
      <c r="A937" s="71">
        <v>897</v>
      </c>
      <c r="B937" s="72" t="s">
        <v>1757</v>
      </c>
      <c r="C937" s="75" t="s">
        <v>1248</v>
      </c>
      <c r="D937" s="74">
        <v>27.12</v>
      </c>
      <c r="E937" s="72" t="s">
        <v>417</v>
      </c>
      <c r="F937" s="75" t="s">
        <v>5</v>
      </c>
      <c r="G937" s="76">
        <v>6762</v>
      </c>
      <c r="H937" s="77">
        <v>1499</v>
      </c>
      <c r="I937" s="79" t="s">
        <v>2447</v>
      </c>
    </row>
    <row r="938" spans="1:9" ht="12.6" customHeight="1" x14ac:dyDescent="0.25">
      <c r="A938" s="71">
        <v>898</v>
      </c>
      <c r="B938" s="72" t="s">
        <v>1757</v>
      </c>
      <c r="C938" s="75" t="s">
        <v>1248</v>
      </c>
      <c r="D938" s="74">
        <v>27.13</v>
      </c>
      <c r="E938" s="72" t="s">
        <v>418</v>
      </c>
      <c r="F938" s="75" t="s">
        <v>5</v>
      </c>
      <c r="G938" s="76">
        <v>6978</v>
      </c>
      <c r="H938" s="77">
        <v>1609</v>
      </c>
      <c r="I938" s="79" t="s">
        <v>2448</v>
      </c>
    </row>
    <row r="939" spans="1:9" ht="12.6" customHeight="1" x14ac:dyDescent="0.25">
      <c r="A939" s="71">
        <v>899</v>
      </c>
      <c r="B939" s="72" t="s">
        <v>1757</v>
      </c>
      <c r="C939" s="75" t="s">
        <v>1248</v>
      </c>
      <c r="D939" s="74">
        <v>27.14</v>
      </c>
      <c r="E939" s="78" t="s">
        <v>2449</v>
      </c>
      <c r="F939" s="75" t="s">
        <v>17</v>
      </c>
      <c r="G939" s="76">
        <v>952</v>
      </c>
      <c r="H939" s="77">
        <v>192</v>
      </c>
      <c r="I939" s="75" t="s">
        <v>1579</v>
      </c>
    </row>
    <row r="940" spans="1:9" ht="12.6" customHeight="1" x14ac:dyDescent="0.25">
      <c r="A940" s="71">
        <v>900</v>
      </c>
      <c r="B940" s="72" t="s">
        <v>1757</v>
      </c>
      <c r="C940" s="75" t="s">
        <v>1248</v>
      </c>
      <c r="D940" s="74">
        <v>27.15</v>
      </c>
      <c r="E940" s="72" t="s">
        <v>419</v>
      </c>
      <c r="F940" s="75" t="s">
        <v>5</v>
      </c>
      <c r="G940" s="76">
        <v>7045</v>
      </c>
      <c r="H940" s="77">
        <v>1962</v>
      </c>
      <c r="I940" s="75" t="s">
        <v>1580</v>
      </c>
    </row>
    <row r="941" spans="1:9" ht="12.6" customHeight="1" x14ac:dyDescent="0.25">
      <c r="A941" s="71">
        <v>901</v>
      </c>
      <c r="B941" s="72" t="s">
        <v>1757</v>
      </c>
      <c r="C941" s="75" t="s">
        <v>1248</v>
      </c>
      <c r="D941" s="74">
        <v>27.16</v>
      </c>
      <c r="E941" s="78" t="s">
        <v>2450</v>
      </c>
      <c r="F941" s="75" t="s">
        <v>17</v>
      </c>
      <c r="G941" s="76">
        <v>984</v>
      </c>
      <c r="H941" s="77">
        <v>162</v>
      </c>
      <c r="I941" s="75" t="s">
        <v>1580</v>
      </c>
    </row>
    <row r="942" spans="1:9" ht="12.6" customHeight="1" x14ac:dyDescent="0.25">
      <c r="A942" s="71">
        <v>902</v>
      </c>
      <c r="B942" s="72" t="s">
        <v>1758</v>
      </c>
      <c r="C942" s="75" t="s">
        <v>1249</v>
      </c>
      <c r="D942" s="74">
        <v>28.01</v>
      </c>
      <c r="E942" s="72" t="s">
        <v>420</v>
      </c>
      <c r="F942" s="75" t="s">
        <v>5</v>
      </c>
      <c r="G942" s="76">
        <v>4757</v>
      </c>
      <c r="H942" s="77">
        <v>2370</v>
      </c>
      <c r="I942" s="75" t="s">
        <v>1581</v>
      </c>
    </row>
    <row r="943" spans="1:9" ht="12.6" customHeight="1" x14ac:dyDescent="0.25">
      <c r="A943" s="71">
        <v>903</v>
      </c>
      <c r="B943" s="72" t="s">
        <v>1758</v>
      </c>
      <c r="C943" s="75" t="s">
        <v>1250</v>
      </c>
      <c r="D943" s="74">
        <v>28.02</v>
      </c>
      <c r="E943" s="72" t="s">
        <v>421</v>
      </c>
      <c r="F943" s="75" t="s">
        <v>5</v>
      </c>
      <c r="G943" s="76">
        <v>4881</v>
      </c>
      <c r="H943" s="77">
        <v>2370</v>
      </c>
      <c r="I943" s="75" t="s">
        <v>1582</v>
      </c>
    </row>
    <row r="944" spans="1:9" ht="12.6" customHeight="1" x14ac:dyDescent="0.25">
      <c r="A944" s="71">
        <v>904</v>
      </c>
      <c r="B944" s="72" t="s">
        <v>1758</v>
      </c>
      <c r="C944" s="75" t="s">
        <v>1251</v>
      </c>
      <c r="D944" s="74">
        <v>28.03</v>
      </c>
      <c r="E944" s="78" t="s">
        <v>2451</v>
      </c>
      <c r="F944" s="75" t="s">
        <v>5</v>
      </c>
      <c r="G944" s="76">
        <v>5134</v>
      </c>
      <c r="H944" s="77">
        <v>1995</v>
      </c>
      <c r="I944" s="75" t="s">
        <v>1583</v>
      </c>
    </row>
    <row r="945" spans="1:9" ht="12.6" customHeight="1" x14ac:dyDescent="0.25">
      <c r="A945" s="71">
        <v>905</v>
      </c>
      <c r="B945" s="72" t="s">
        <v>1758</v>
      </c>
      <c r="C945" s="75" t="s">
        <v>1252</v>
      </c>
      <c r="D945" s="74">
        <v>28.04</v>
      </c>
      <c r="E945" s="78" t="s">
        <v>2452</v>
      </c>
      <c r="F945" s="75" t="s">
        <v>5</v>
      </c>
      <c r="G945" s="76">
        <v>5238</v>
      </c>
      <c r="H945" s="77">
        <v>2851</v>
      </c>
      <c r="I945" s="75" t="s">
        <v>1584</v>
      </c>
    </row>
    <row r="946" spans="1:9" ht="12.6" customHeight="1" x14ac:dyDescent="0.25">
      <c r="A946" s="71">
        <v>906</v>
      </c>
      <c r="B946" s="72" t="s">
        <v>1758</v>
      </c>
      <c r="C946" s="75" t="s">
        <v>1253</v>
      </c>
      <c r="D946" s="74">
        <v>28.05</v>
      </c>
      <c r="E946" s="78" t="s">
        <v>2453</v>
      </c>
      <c r="F946" s="75" t="s">
        <v>5</v>
      </c>
      <c r="G946" s="76">
        <v>4486</v>
      </c>
      <c r="H946" s="77">
        <v>2441</v>
      </c>
      <c r="I946" s="75" t="s">
        <v>1585</v>
      </c>
    </row>
    <row r="947" spans="1:9" ht="12.6" customHeight="1" x14ac:dyDescent="0.25">
      <c r="A947" s="71">
        <v>907</v>
      </c>
      <c r="B947" s="72" t="s">
        <v>1758</v>
      </c>
      <c r="C947" s="75" t="s">
        <v>1254</v>
      </c>
      <c r="D947" s="74">
        <v>28.06</v>
      </c>
      <c r="E947" s="72" t="s">
        <v>422</v>
      </c>
      <c r="F947" s="75" t="s">
        <v>5</v>
      </c>
      <c r="G947" s="76">
        <v>5132</v>
      </c>
      <c r="H947" s="77">
        <v>2717</v>
      </c>
      <c r="I947" s="75" t="s">
        <v>1586</v>
      </c>
    </row>
    <row r="948" spans="1:9" ht="12.6" customHeight="1" x14ac:dyDescent="0.25">
      <c r="A948" s="71">
        <v>908</v>
      </c>
      <c r="B948" s="72" t="s">
        <v>1758</v>
      </c>
      <c r="C948" s="75" t="s">
        <v>1255</v>
      </c>
      <c r="D948" s="74">
        <v>28.07</v>
      </c>
      <c r="E948" s="78" t="s">
        <v>2454</v>
      </c>
      <c r="F948" s="75" t="s">
        <v>5</v>
      </c>
      <c r="G948" s="76">
        <v>5623</v>
      </c>
      <c r="H948" s="77">
        <v>3208</v>
      </c>
      <c r="I948" s="75" t="s">
        <v>1587</v>
      </c>
    </row>
    <row r="949" spans="1:9" ht="12.6" customHeight="1" x14ac:dyDescent="0.25">
      <c r="A949" s="71">
        <v>909</v>
      </c>
      <c r="B949" s="72" t="s">
        <v>1758</v>
      </c>
      <c r="C949" s="75" t="s">
        <v>1256</v>
      </c>
      <c r="D949" s="74">
        <v>28.08</v>
      </c>
      <c r="E949" s="78" t="s">
        <v>2455</v>
      </c>
      <c r="F949" s="75" t="s">
        <v>5</v>
      </c>
      <c r="G949" s="76">
        <v>5951</v>
      </c>
      <c r="H949" s="77">
        <v>3512</v>
      </c>
      <c r="I949" s="75" t="s">
        <v>1588</v>
      </c>
    </row>
    <row r="950" spans="1:9" ht="12.6" customHeight="1" x14ac:dyDescent="0.25">
      <c r="A950" s="71">
        <v>910</v>
      </c>
      <c r="B950" s="72" t="s">
        <v>1758</v>
      </c>
      <c r="C950" s="75" t="s">
        <v>1257</v>
      </c>
      <c r="D950" s="74">
        <v>28.09</v>
      </c>
      <c r="E950" s="78" t="s">
        <v>2456</v>
      </c>
      <c r="F950" s="75" t="s">
        <v>5</v>
      </c>
      <c r="G950" s="76">
        <v>10709</v>
      </c>
      <c r="H950" s="77">
        <v>3034</v>
      </c>
      <c r="I950" s="75" t="s">
        <v>1589</v>
      </c>
    </row>
    <row r="951" spans="1:9" ht="12.6" customHeight="1" x14ac:dyDescent="0.25">
      <c r="A951" s="71">
        <v>911</v>
      </c>
      <c r="B951" s="72" t="s">
        <v>1758</v>
      </c>
      <c r="C951" s="75" t="s">
        <v>1258</v>
      </c>
      <c r="D951" s="74">
        <v>28.1</v>
      </c>
      <c r="E951" s="72" t="s">
        <v>423</v>
      </c>
      <c r="F951" s="75" t="s">
        <v>5</v>
      </c>
      <c r="G951" s="76">
        <v>11272</v>
      </c>
      <c r="H951" s="77">
        <v>3520</v>
      </c>
      <c r="I951" s="75" t="s">
        <v>1590</v>
      </c>
    </row>
    <row r="952" spans="1:9" ht="12.6" customHeight="1" x14ac:dyDescent="0.25">
      <c r="A952" s="71">
        <v>912</v>
      </c>
      <c r="B952" s="72" t="s">
        <v>1758</v>
      </c>
      <c r="C952" s="75" t="s">
        <v>1259</v>
      </c>
      <c r="D952" s="74">
        <v>28.11</v>
      </c>
      <c r="E952" s="78" t="s">
        <v>2457</v>
      </c>
      <c r="F952" s="75" t="s">
        <v>5</v>
      </c>
      <c r="G952" s="76">
        <v>11392</v>
      </c>
      <c r="H952" s="77">
        <v>3717</v>
      </c>
      <c r="I952" s="75" t="s">
        <v>1591</v>
      </c>
    </row>
    <row r="953" spans="1:9" ht="12.6" customHeight="1" x14ac:dyDescent="0.25">
      <c r="A953" s="71">
        <v>913</v>
      </c>
      <c r="B953" s="72" t="s">
        <v>1758</v>
      </c>
      <c r="C953" s="75" t="s">
        <v>1260</v>
      </c>
      <c r="D953" s="74">
        <v>28.12</v>
      </c>
      <c r="E953" s="78" t="s">
        <v>2458</v>
      </c>
      <c r="F953" s="75" t="s">
        <v>5</v>
      </c>
      <c r="G953" s="76">
        <v>12175</v>
      </c>
      <c r="H953" s="77">
        <v>4116</v>
      </c>
      <c r="I953" s="75" t="s">
        <v>1592</v>
      </c>
    </row>
    <row r="954" spans="1:9" ht="12.6" customHeight="1" x14ac:dyDescent="0.25">
      <c r="A954" s="71">
        <v>914</v>
      </c>
      <c r="B954" s="72" t="s">
        <v>1758</v>
      </c>
      <c r="C954" s="75" t="s">
        <v>1261</v>
      </c>
      <c r="D954" s="74">
        <v>28.13</v>
      </c>
      <c r="E954" s="78" t="s">
        <v>2459</v>
      </c>
      <c r="F954" s="75" t="s">
        <v>5</v>
      </c>
      <c r="G954" s="76">
        <v>11500</v>
      </c>
      <c r="H954" s="77">
        <v>5456</v>
      </c>
      <c r="I954" s="75" t="s">
        <v>1593</v>
      </c>
    </row>
    <row r="955" spans="1:9" ht="12.6" customHeight="1" x14ac:dyDescent="0.25">
      <c r="A955" s="71">
        <v>915</v>
      </c>
      <c r="B955" s="72" t="s">
        <v>1759</v>
      </c>
      <c r="C955" s="75" t="s">
        <v>1262</v>
      </c>
      <c r="D955" s="74">
        <v>29.01</v>
      </c>
      <c r="E955" s="78" t="s">
        <v>2460</v>
      </c>
      <c r="F955" s="75" t="s">
        <v>17</v>
      </c>
      <c r="G955" s="76">
        <v>1166</v>
      </c>
      <c r="H955" s="77">
        <v>526</v>
      </c>
      <c r="I955" s="75" t="s">
        <v>1594</v>
      </c>
    </row>
    <row r="956" spans="1:9" ht="12.6" customHeight="1" x14ac:dyDescent="0.25">
      <c r="A956" s="71">
        <v>916</v>
      </c>
      <c r="B956" s="72" t="s">
        <v>1759</v>
      </c>
      <c r="C956" s="75" t="s">
        <v>1262</v>
      </c>
      <c r="D956" s="74">
        <v>29.02</v>
      </c>
      <c r="E956" s="78" t="s">
        <v>2461</v>
      </c>
      <c r="F956" s="75" t="s">
        <v>17</v>
      </c>
      <c r="G956" s="76">
        <v>1264</v>
      </c>
      <c r="H956" s="77">
        <v>548</v>
      </c>
      <c r="I956" s="75" t="s">
        <v>1594</v>
      </c>
    </row>
    <row r="957" spans="1:9" ht="12.6" customHeight="1" x14ac:dyDescent="0.25">
      <c r="A957" s="71">
        <v>917</v>
      </c>
      <c r="B957" s="72" t="s">
        <v>1759</v>
      </c>
      <c r="C957" s="75" t="s">
        <v>1263</v>
      </c>
      <c r="D957" s="74">
        <v>29.03</v>
      </c>
      <c r="E957" s="72" t="s">
        <v>424</v>
      </c>
      <c r="F957" s="75" t="s">
        <v>5</v>
      </c>
      <c r="G957" s="76">
        <v>7257</v>
      </c>
      <c r="H957" s="77">
        <v>1357</v>
      </c>
      <c r="I957" s="75" t="s">
        <v>1595</v>
      </c>
    </row>
    <row r="958" spans="1:9" ht="12.6" customHeight="1" x14ac:dyDescent="0.25">
      <c r="A958" s="71">
        <v>918</v>
      </c>
      <c r="B958" s="72" t="s">
        <v>1759</v>
      </c>
      <c r="C958" s="75" t="s">
        <v>1263</v>
      </c>
      <c r="D958" s="74">
        <v>29.04</v>
      </c>
      <c r="E958" s="72" t="s">
        <v>425</v>
      </c>
      <c r="F958" s="75" t="s">
        <v>5</v>
      </c>
      <c r="G958" s="76">
        <v>7518</v>
      </c>
      <c r="H958" s="77">
        <v>1499</v>
      </c>
      <c r="I958" s="75" t="s">
        <v>1595</v>
      </c>
    </row>
    <row r="959" spans="1:9" ht="12.6" customHeight="1" x14ac:dyDescent="0.25">
      <c r="A959" s="71">
        <v>919</v>
      </c>
      <c r="B959" s="72" t="s">
        <v>1759</v>
      </c>
      <c r="C959" s="75" t="s">
        <v>1263</v>
      </c>
      <c r="D959" s="74">
        <v>29.05</v>
      </c>
      <c r="E959" s="78" t="s">
        <v>2462</v>
      </c>
      <c r="F959" s="75" t="s">
        <v>5</v>
      </c>
      <c r="G959" s="76">
        <v>7596</v>
      </c>
      <c r="H959" s="77">
        <v>1578</v>
      </c>
      <c r="I959" s="75" t="s">
        <v>1595</v>
      </c>
    </row>
    <row r="960" spans="1:9" ht="12.6" customHeight="1" x14ac:dyDescent="0.25">
      <c r="A960" s="71">
        <v>920</v>
      </c>
      <c r="B960" s="72" t="s">
        <v>1759</v>
      </c>
      <c r="C960" s="75" t="s">
        <v>1263</v>
      </c>
      <c r="D960" s="74">
        <v>29.06</v>
      </c>
      <c r="E960" s="72" t="s">
        <v>426</v>
      </c>
      <c r="F960" s="75" t="s">
        <v>17</v>
      </c>
      <c r="G960" s="76">
        <v>947</v>
      </c>
      <c r="H960" s="77">
        <v>192</v>
      </c>
      <c r="I960" s="75" t="s">
        <v>1595</v>
      </c>
    </row>
    <row r="961" spans="1:9" ht="12.6" customHeight="1" x14ac:dyDescent="0.25">
      <c r="A961" s="71">
        <v>921</v>
      </c>
      <c r="B961" s="72" t="s">
        <v>1759</v>
      </c>
      <c r="C961" s="75" t="s">
        <v>1263</v>
      </c>
      <c r="D961" s="74">
        <v>29.11</v>
      </c>
      <c r="E961" s="72" t="s">
        <v>427</v>
      </c>
      <c r="F961" s="75" t="s">
        <v>17</v>
      </c>
      <c r="G961" s="76">
        <v>1385</v>
      </c>
      <c r="H961" s="77">
        <v>532</v>
      </c>
      <c r="I961" s="75" t="s">
        <v>1596</v>
      </c>
    </row>
    <row r="962" spans="1:9" ht="12.6" customHeight="1" x14ac:dyDescent="0.25">
      <c r="A962" s="71">
        <v>922</v>
      </c>
      <c r="B962" s="72" t="s">
        <v>1759</v>
      </c>
      <c r="C962" s="75" t="s">
        <v>1263</v>
      </c>
      <c r="D962" s="74">
        <v>29.12</v>
      </c>
      <c r="E962" s="72" t="s">
        <v>428</v>
      </c>
      <c r="F962" s="75" t="s">
        <v>17</v>
      </c>
      <c r="G962" s="76">
        <v>1543</v>
      </c>
      <c r="H962" s="77">
        <v>608</v>
      </c>
      <c r="I962" s="75" t="s">
        <v>1595</v>
      </c>
    </row>
    <row r="963" spans="1:9" ht="12.6" customHeight="1" x14ac:dyDescent="0.25">
      <c r="A963" s="71">
        <v>923</v>
      </c>
      <c r="B963" s="72" t="s">
        <v>1759</v>
      </c>
      <c r="C963" s="75" t="s">
        <v>1263</v>
      </c>
      <c r="D963" s="74">
        <v>29.13</v>
      </c>
      <c r="E963" s="72" t="s">
        <v>429</v>
      </c>
      <c r="F963" s="75" t="s">
        <v>17</v>
      </c>
      <c r="G963" s="76">
        <v>2540</v>
      </c>
      <c r="H963" s="77">
        <v>684</v>
      </c>
      <c r="I963" s="75" t="s">
        <v>1595</v>
      </c>
    </row>
    <row r="964" spans="1:9" ht="12.6" customHeight="1" x14ac:dyDescent="0.25">
      <c r="A964" s="71">
        <v>924</v>
      </c>
      <c r="B964" s="72" t="s">
        <v>1760</v>
      </c>
      <c r="C964" s="75" t="s">
        <v>1264</v>
      </c>
      <c r="D964" s="74">
        <v>30.01</v>
      </c>
      <c r="E964" s="78" t="s">
        <v>2463</v>
      </c>
      <c r="F964" s="75" t="s">
        <v>17</v>
      </c>
      <c r="G964" s="76">
        <v>3757</v>
      </c>
      <c r="H964" s="77">
        <v>1072</v>
      </c>
      <c r="I964" s="75" t="s">
        <v>1597</v>
      </c>
    </row>
    <row r="965" spans="1:9" ht="12.6" customHeight="1" x14ac:dyDescent="0.25">
      <c r="A965" s="71">
        <v>925</v>
      </c>
      <c r="B965" s="72" t="s">
        <v>1760</v>
      </c>
      <c r="C965" s="75" t="s">
        <v>1264</v>
      </c>
      <c r="D965" s="74">
        <v>30.02</v>
      </c>
      <c r="E965" s="78" t="s">
        <v>2464</v>
      </c>
      <c r="F965" s="75" t="s">
        <v>17</v>
      </c>
      <c r="G965" s="76">
        <v>4442</v>
      </c>
      <c r="H965" s="77">
        <v>1099</v>
      </c>
      <c r="I965" s="75" t="s">
        <v>1597</v>
      </c>
    </row>
    <row r="966" spans="1:9" ht="12.6" customHeight="1" x14ac:dyDescent="0.25">
      <c r="A966" s="71">
        <v>926</v>
      </c>
      <c r="B966" s="72" t="s">
        <v>1760</v>
      </c>
      <c r="C966" s="75" t="s">
        <v>1264</v>
      </c>
      <c r="D966" s="74">
        <v>30.03</v>
      </c>
      <c r="E966" s="78" t="s">
        <v>2465</v>
      </c>
      <c r="F966" s="75" t="s">
        <v>17</v>
      </c>
      <c r="G966" s="76">
        <v>4586</v>
      </c>
      <c r="H966" s="77">
        <v>1083</v>
      </c>
      <c r="I966" s="75" t="s">
        <v>1597</v>
      </c>
    </row>
    <row r="967" spans="1:9" ht="12.6" customHeight="1" x14ac:dyDescent="0.25">
      <c r="A967" s="71">
        <v>927</v>
      </c>
      <c r="B967" s="72" t="s">
        <v>1760</v>
      </c>
      <c r="C967" s="75" t="s">
        <v>1264</v>
      </c>
      <c r="D967" s="74">
        <v>30.04</v>
      </c>
      <c r="E967" s="78" t="s">
        <v>2466</v>
      </c>
      <c r="F967" s="75" t="s">
        <v>17</v>
      </c>
      <c r="G967" s="76">
        <v>4480</v>
      </c>
      <c r="H967" s="77">
        <v>994</v>
      </c>
      <c r="I967" s="75" t="s">
        <v>1597</v>
      </c>
    </row>
    <row r="968" spans="1:9" ht="12.6" customHeight="1" x14ac:dyDescent="0.25">
      <c r="A968" s="71">
        <v>928</v>
      </c>
      <c r="B968" s="72" t="s">
        <v>1760</v>
      </c>
      <c r="C968" s="75" t="s">
        <v>1265</v>
      </c>
      <c r="D968" s="74">
        <v>30.05</v>
      </c>
      <c r="E968" s="78" t="s">
        <v>2467</v>
      </c>
      <c r="F968" s="75" t="s">
        <v>17</v>
      </c>
      <c r="G968" s="76">
        <v>5482</v>
      </c>
      <c r="H968" s="77">
        <v>1775</v>
      </c>
      <c r="I968" s="75" t="s">
        <v>1598</v>
      </c>
    </row>
    <row r="969" spans="1:9" ht="12.6" customHeight="1" x14ac:dyDescent="0.25">
      <c r="A969" s="71">
        <v>929</v>
      </c>
      <c r="B969" s="72" t="s">
        <v>1760</v>
      </c>
      <c r="C969" s="75" t="s">
        <v>1266</v>
      </c>
      <c r="D969" s="74">
        <v>30.06</v>
      </c>
      <c r="E969" s="78" t="s">
        <v>2468</v>
      </c>
      <c r="F969" s="75" t="s">
        <v>17</v>
      </c>
      <c r="G969" s="76">
        <v>5807</v>
      </c>
      <c r="H969" s="77">
        <v>1775</v>
      </c>
      <c r="I969" s="75" t="s">
        <v>1599</v>
      </c>
    </row>
    <row r="970" spans="1:9" ht="12.6" customHeight="1" x14ac:dyDescent="0.25">
      <c r="A970" s="71">
        <v>930</v>
      </c>
      <c r="B970" s="72" t="s">
        <v>1760</v>
      </c>
      <c r="C970" s="75" t="s">
        <v>1267</v>
      </c>
      <c r="D970" s="74">
        <v>30.07</v>
      </c>
      <c r="E970" s="78" t="s">
        <v>2469</v>
      </c>
      <c r="F970" s="75" t="s">
        <v>17</v>
      </c>
      <c r="G970" s="76">
        <v>5345</v>
      </c>
      <c r="H970" s="77">
        <v>703</v>
      </c>
      <c r="I970" s="75" t="s">
        <v>1600</v>
      </c>
    </row>
    <row r="971" spans="1:9" ht="12.6" customHeight="1" x14ac:dyDescent="0.25">
      <c r="A971" s="71">
        <v>931</v>
      </c>
      <c r="B971" s="72" t="s">
        <v>1760</v>
      </c>
      <c r="C971" s="75" t="s">
        <v>1268</v>
      </c>
      <c r="D971" s="74">
        <v>30.08</v>
      </c>
      <c r="E971" s="78" t="s">
        <v>2470</v>
      </c>
      <c r="F971" s="75" t="s">
        <v>17</v>
      </c>
      <c r="G971" s="76">
        <v>5321</v>
      </c>
      <c r="H971" s="77">
        <v>703</v>
      </c>
      <c r="I971" s="75" t="s">
        <v>1601</v>
      </c>
    </row>
    <row r="972" spans="1:9" ht="12.6" customHeight="1" x14ac:dyDescent="0.25">
      <c r="A972" s="71">
        <v>932</v>
      </c>
      <c r="B972" s="72" t="s">
        <v>1760</v>
      </c>
      <c r="C972" s="75" t="s">
        <v>1269</v>
      </c>
      <c r="D972" s="74">
        <v>30.09</v>
      </c>
      <c r="E972" s="78" t="s">
        <v>2471</v>
      </c>
      <c r="F972" s="75" t="s">
        <v>16</v>
      </c>
      <c r="G972" s="76">
        <v>2190</v>
      </c>
      <c r="H972" s="77">
        <v>244</v>
      </c>
      <c r="I972" s="75" t="s">
        <v>1473</v>
      </c>
    </row>
    <row r="973" spans="1:9" ht="12.6" customHeight="1" x14ac:dyDescent="0.25">
      <c r="A973" s="71">
        <v>933</v>
      </c>
      <c r="B973" s="72" t="s">
        <v>1760</v>
      </c>
      <c r="C973" s="75" t="s">
        <v>1269</v>
      </c>
      <c r="D973" s="74">
        <v>30.1</v>
      </c>
      <c r="E973" s="72" t="s">
        <v>430</v>
      </c>
      <c r="F973" s="75" t="s">
        <v>16</v>
      </c>
      <c r="G973" s="76">
        <v>2142</v>
      </c>
      <c r="H973" s="77">
        <v>183</v>
      </c>
      <c r="I973" s="75" t="s">
        <v>1473</v>
      </c>
    </row>
    <row r="974" spans="1:9" ht="12.6" customHeight="1" x14ac:dyDescent="0.25">
      <c r="A974" s="71">
        <v>934</v>
      </c>
      <c r="B974" s="72" t="s">
        <v>1760</v>
      </c>
      <c r="C974" s="73"/>
      <c r="D974" s="74">
        <v>30.11</v>
      </c>
      <c r="E974" s="72" t="s">
        <v>431</v>
      </c>
      <c r="F974" s="75" t="s">
        <v>17</v>
      </c>
      <c r="G974" s="76">
        <v>1435</v>
      </c>
      <c r="H974" s="77">
        <v>176</v>
      </c>
      <c r="I974" s="79" t="s">
        <v>2472</v>
      </c>
    </row>
    <row r="975" spans="1:9" ht="12.6" customHeight="1" x14ac:dyDescent="0.25">
      <c r="A975" s="71">
        <v>935</v>
      </c>
      <c r="B975" s="72" t="s">
        <v>1761</v>
      </c>
      <c r="C975" s="75" t="s">
        <v>1270</v>
      </c>
      <c r="D975" s="74">
        <v>31.01</v>
      </c>
      <c r="E975" s="78" t="s">
        <v>2473</v>
      </c>
      <c r="F975" s="75" t="s">
        <v>17</v>
      </c>
      <c r="G975" s="76">
        <v>404</v>
      </c>
      <c r="H975" s="77">
        <v>92</v>
      </c>
      <c r="I975" s="79" t="s">
        <v>2474</v>
      </c>
    </row>
    <row r="976" spans="1:9" ht="12.6" customHeight="1" x14ac:dyDescent="0.25">
      <c r="A976" s="71">
        <v>936</v>
      </c>
      <c r="B976" s="72" t="s">
        <v>1761</v>
      </c>
      <c r="C976" s="75" t="s">
        <v>1271</v>
      </c>
      <c r="D976" s="74">
        <v>31.02</v>
      </c>
      <c r="E976" s="78" t="s">
        <v>2475</v>
      </c>
      <c r="F976" s="75" t="s">
        <v>17</v>
      </c>
      <c r="G976" s="76">
        <v>122</v>
      </c>
      <c r="H976" s="77">
        <v>14</v>
      </c>
      <c r="I976" s="79" t="s">
        <v>2476</v>
      </c>
    </row>
    <row r="977" spans="1:9" ht="12.6" customHeight="1" x14ac:dyDescent="0.25">
      <c r="A977" s="71">
        <v>937</v>
      </c>
      <c r="B977" s="72" t="s">
        <v>1761</v>
      </c>
      <c r="C977" s="75" t="s">
        <v>1272</v>
      </c>
      <c r="D977" s="74">
        <v>31.03</v>
      </c>
      <c r="E977" s="78" t="s">
        <v>2477</v>
      </c>
      <c r="F977" s="75" t="s">
        <v>432</v>
      </c>
      <c r="G977" s="76">
        <v>36</v>
      </c>
      <c r="H977" s="77">
        <v>14</v>
      </c>
      <c r="I977" s="75" t="s">
        <v>1496</v>
      </c>
    </row>
    <row r="978" spans="1:9" ht="12.6" customHeight="1" x14ac:dyDescent="0.25">
      <c r="A978" s="71">
        <v>938</v>
      </c>
      <c r="B978" s="72" t="s">
        <v>1761</v>
      </c>
      <c r="C978" s="75" t="s">
        <v>1272</v>
      </c>
      <c r="D978" s="74">
        <v>31.04</v>
      </c>
      <c r="E978" s="72" t="s">
        <v>433</v>
      </c>
      <c r="F978" s="75" t="s">
        <v>17</v>
      </c>
      <c r="G978" s="76">
        <v>1080</v>
      </c>
      <c r="H978" s="77">
        <v>571</v>
      </c>
      <c r="I978" s="75" t="s">
        <v>1496</v>
      </c>
    </row>
    <row r="979" spans="1:9" ht="12.6" customHeight="1" x14ac:dyDescent="0.25">
      <c r="A979" s="71">
        <v>939</v>
      </c>
      <c r="B979" s="72" t="s">
        <v>1761</v>
      </c>
      <c r="C979" s="75" t="s">
        <v>1272</v>
      </c>
      <c r="D979" s="74">
        <v>31.05</v>
      </c>
      <c r="E979" s="78" t="s">
        <v>2478</v>
      </c>
      <c r="F979" s="75" t="s">
        <v>17</v>
      </c>
      <c r="G979" s="76">
        <v>401</v>
      </c>
      <c r="H979" s="77">
        <v>198</v>
      </c>
      <c r="I979" s="75" t="s">
        <v>1496</v>
      </c>
    </row>
    <row r="980" spans="1:9" ht="12.6" customHeight="1" x14ac:dyDescent="0.25">
      <c r="A980" s="71">
        <v>940</v>
      </c>
      <c r="B980" s="72" t="s">
        <v>1761</v>
      </c>
      <c r="C980" s="75" t="s">
        <v>1272</v>
      </c>
      <c r="D980" s="74">
        <v>31.06</v>
      </c>
      <c r="E980" s="72" t="s">
        <v>434</v>
      </c>
      <c r="F980" s="75" t="s">
        <v>17</v>
      </c>
      <c r="G980" s="76">
        <v>363</v>
      </c>
      <c r="H980" s="77">
        <v>225</v>
      </c>
      <c r="I980" s="75" t="s">
        <v>1496</v>
      </c>
    </row>
    <row r="981" spans="1:9" ht="12.6" customHeight="1" x14ac:dyDescent="0.25">
      <c r="A981" s="71">
        <v>941</v>
      </c>
      <c r="B981" s="72" t="s">
        <v>1761</v>
      </c>
      <c r="C981" s="75" t="s">
        <v>1272</v>
      </c>
      <c r="D981" s="74">
        <v>31.07</v>
      </c>
      <c r="E981" s="78" t="s">
        <v>2479</v>
      </c>
      <c r="F981" s="75" t="s">
        <v>17</v>
      </c>
      <c r="G981" s="76">
        <v>496</v>
      </c>
      <c r="H981" s="77">
        <v>257</v>
      </c>
      <c r="I981" s="75" t="s">
        <v>1496</v>
      </c>
    </row>
    <row r="982" spans="1:9" ht="12.6" customHeight="1" x14ac:dyDescent="0.25">
      <c r="A982" s="71">
        <v>942</v>
      </c>
      <c r="B982" s="72" t="s">
        <v>1761</v>
      </c>
      <c r="C982" s="75" t="s">
        <v>1272</v>
      </c>
      <c r="D982" s="74">
        <v>31.08</v>
      </c>
      <c r="E982" s="72" t="s">
        <v>435</v>
      </c>
      <c r="F982" s="75" t="s">
        <v>17</v>
      </c>
      <c r="G982" s="76">
        <v>25</v>
      </c>
      <c r="H982" s="77">
        <v>25</v>
      </c>
      <c r="I982" s="79" t="s">
        <v>2089</v>
      </c>
    </row>
    <row r="983" spans="1:9" ht="12.6" customHeight="1" x14ac:dyDescent="0.25">
      <c r="A983" s="71">
        <v>943</v>
      </c>
      <c r="B983" s="72" t="s">
        <v>1761</v>
      </c>
      <c r="C983" s="75" t="s">
        <v>1272</v>
      </c>
      <c r="D983" s="74">
        <v>31.09</v>
      </c>
      <c r="E983" s="72" t="s">
        <v>436</v>
      </c>
      <c r="F983" s="75" t="s">
        <v>17</v>
      </c>
      <c r="G983" s="76">
        <v>594</v>
      </c>
      <c r="H983" s="77">
        <v>298</v>
      </c>
      <c r="I983" s="75" t="s">
        <v>1473</v>
      </c>
    </row>
    <row r="984" spans="1:9" ht="12.6" customHeight="1" x14ac:dyDescent="0.25">
      <c r="A984" s="71">
        <v>944</v>
      </c>
      <c r="B984" s="72" t="s">
        <v>1761</v>
      </c>
      <c r="C984" s="75" t="s">
        <v>1272</v>
      </c>
      <c r="D984" s="74">
        <v>31.1</v>
      </c>
      <c r="E984" s="72" t="s">
        <v>437</v>
      </c>
      <c r="F984" s="75" t="s">
        <v>17</v>
      </c>
      <c r="G984" s="76">
        <v>1258</v>
      </c>
      <c r="H984" s="77">
        <v>221</v>
      </c>
      <c r="I984" s="75" t="s">
        <v>1473</v>
      </c>
    </row>
    <row r="985" spans="1:9" ht="12.6" customHeight="1" x14ac:dyDescent="0.25">
      <c r="A985" s="71">
        <v>945</v>
      </c>
      <c r="B985" s="72" t="s">
        <v>1761</v>
      </c>
      <c r="C985" s="75" t="s">
        <v>1272</v>
      </c>
      <c r="D985" s="74">
        <v>31.11</v>
      </c>
      <c r="E985" s="72" t="s">
        <v>438</v>
      </c>
      <c r="F985" s="75" t="s">
        <v>17</v>
      </c>
      <c r="G985" s="76">
        <v>1210</v>
      </c>
      <c r="H985" s="77">
        <v>221</v>
      </c>
      <c r="I985" s="75" t="s">
        <v>1473</v>
      </c>
    </row>
    <row r="986" spans="1:9" ht="12.6" customHeight="1" x14ac:dyDescent="0.25">
      <c r="A986" s="71">
        <v>946</v>
      </c>
      <c r="B986" s="72" t="s">
        <v>1761</v>
      </c>
      <c r="C986" s="75" t="s">
        <v>1272</v>
      </c>
      <c r="D986" s="74">
        <v>31.12</v>
      </c>
      <c r="E986" s="72" t="s">
        <v>439</v>
      </c>
      <c r="F986" s="75" t="s">
        <v>17</v>
      </c>
      <c r="G986" s="76">
        <v>1199</v>
      </c>
      <c r="H986" s="77">
        <v>371</v>
      </c>
      <c r="I986" s="75" t="s">
        <v>1602</v>
      </c>
    </row>
    <row r="987" spans="1:9" ht="12.6" customHeight="1" x14ac:dyDescent="0.25">
      <c r="A987" s="71">
        <v>947</v>
      </c>
      <c r="B987" s="72" t="s">
        <v>1761</v>
      </c>
      <c r="C987" s="75" t="s">
        <v>1272</v>
      </c>
      <c r="D987" s="74">
        <v>31.13</v>
      </c>
      <c r="E987" s="72" t="s">
        <v>440</v>
      </c>
      <c r="F987" s="75" t="s">
        <v>17</v>
      </c>
      <c r="G987" s="76">
        <v>1243</v>
      </c>
      <c r="H987" s="77">
        <v>481</v>
      </c>
      <c r="I987" s="75" t="s">
        <v>1602</v>
      </c>
    </row>
    <row r="988" spans="1:9" ht="12.6" customHeight="1" x14ac:dyDescent="0.25">
      <c r="A988" s="71">
        <v>948</v>
      </c>
      <c r="B988" s="72" t="s">
        <v>1761</v>
      </c>
      <c r="C988" s="75" t="s">
        <v>1272</v>
      </c>
      <c r="D988" s="74">
        <v>31.14</v>
      </c>
      <c r="E988" s="72" t="s">
        <v>441</v>
      </c>
      <c r="F988" s="75" t="s">
        <v>16</v>
      </c>
      <c r="G988" s="76">
        <v>1101</v>
      </c>
      <c r="H988" s="77">
        <v>369</v>
      </c>
      <c r="I988" s="79" t="s">
        <v>2472</v>
      </c>
    </row>
    <row r="989" spans="1:9" ht="12.6" customHeight="1" x14ac:dyDescent="0.25">
      <c r="A989" s="71">
        <v>949</v>
      </c>
      <c r="B989" s="72" t="s">
        <v>1761</v>
      </c>
      <c r="C989" s="75" t="s">
        <v>1272</v>
      </c>
      <c r="D989" s="74">
        <v>31.15</v>
      </c>
      <c r="E989" s="78" t="s">
        <v>2480</v>
      </c>
      <c r="F989" s="75" t="s">
        <v>17</v>
      </c>
      <c r="G989" s="76">
        <v>537</v>
      </c>
      <c r="H989" s="77">
        <v>105</v>
      </c>
      <c r="I989" s="75" t="s">
        <v>1496</v>
      </c>
    </row>
    <row r="990" spans="1:9" ht="12.6" customHeight="1" x14ac:dyDescent="0.25">
      <c r="A990" s="71">
        <v>950</v>
      </c>
      <c r="B990" s="72" t="s">
        <v>1761</v>
      </c>
      <c r="C990" s="75" t="s">
        <v>1272</v>
      </c>
      <c r="D990" s="74">
        <v>31.16</v>
      </c>
      <c r="E990" s="72" t="s">
        <v>442</v>
      </c>
      <c r="F990" s="75" t="s">
        <v>17</v>
      </c>
      <c r="G990" s="76">
        <v>834</v>
      </c>
      <c r="H990" s="77">
        <v>118</v>
      </c>
      <c r="I990" s="75" t="s">
        <v>1496</v>
      </c>
    </row>
    <row r="991" spans="1:9" ht="12.6" customHeight="1" x14ac:dyDescent="0.25">
      <c r="A991" s="71">
        <v>951</v>
      </c>
      <c r="B991" s="72" t="s">
        <v>1761</v>
      </c>
      <c r="C991" s="79"/>
      <c r="D991" s="74">
        <v>31.17</v>
      </c>
      <c r="E991" s="72" t="s">
        <v>443</v>
      </c>
      <c r="F991" s="75" t="s">
        <v>17</v>
      </c>
      <c r="G991" s="76">
        <v>550</v>
      </c>
      <c r="H991" s="77">
        <v>204</v>
      </c>
      <c r="I991" s="75" t="s">
        <v>1473</v>
      </c>
    </row>
    <row r="992" spans="1:9" ht="12.6" customHeight="1" x14ac:dyDescent="0.25">
      <c r="A992" s="71">
        <v>952</v>
      </c>
      <c r="B992" s="72" t="s">
        <v>1761</v>
      </c>
      <c r="C992" s="75" t="s">
        <v>1272</v>
      </c>
      <c r="D992" s="74">
        <v>31.26</v>
      </c>
      <c r="E992" s="78" t="s">
        <v>2481</v>
      </c>
      <c r="F992" s="75" t="s">
        <v>5</v>
      </c>
      <c r="G992" s="76">
        <v>5908</v>
      </c>
      <c r="H992" s="77">
        <v>3163</v>
      </c>
      <c r="I992" s="75" t="s">
        <v>1473</v>
      </c>
    </row>
    <row r="993" spans="1:9" ht="12.6" customHeight="1" x14ac:dyDescent="0.25">
      <c r="A993" s="71">
        <v>953</v>
      </c>
      <c r="B993" s="78" t="s">
        <v>2482</v>
      </c>
      <c r="C993" s="75" t="s">
        <v>1273</v>
      </c>
      <c r="D993" s="74">
        <v>32.01</v>
      </c>
      <c r="E993" s="78" t="s">
        <v>2483</v>
      </c>
      <c r="F993" s="75" t="s">
        <v>17</v>
      </c>
      <c r="G993" s="76">
        <v>191</v>
      </c>
      <c r="H993" s="77">
        <v>156</v>
      </c>
      <c r="I993" s="79" t="s">
        <v>2484</v>
      </c>
    </row>
    <row r="994" spans="1:9" ht="12.6" customHeight="1" x14ac:dyDescent="0.25">
      <c r="A994" s="71">
        <v>954</v>
      </c>
      <c r="B994" s="78" t="s">
        <v>2482</v>
      </c>
      <c r="C994" s="75" t="s">
        <v>1273</v>
      </c>
      <c r="D994" s="74">
        <v>32.020000000000003</v>
      </c>
      <c r="E994" s="78" t="s">
        <v>2485</v>
      </c>
      <c r="F994" s="75" t="s">
        <v>17</v>
      </c>
      <c r="G994" s="76">
        <v>197</v>
      </c>
      <c r="H994" s="77">
        <v>156</v>
      </c>
      <c r="I994" s="79" t="s">
        <v>2484</v>
      </c>
    </row>
    <row r="995" spans="1:9" ht="12.6" customHeight="1" x14ac:dyDescent="0.25">
      <c r="A995" s="71">
        <v>955</v>
      </c>
      <c r="B995" s="72" t="s">
        <v>1762</v>
      </c>
      <c r="C995" s="75" t="s">
        <v>1274</v>
      </c>
      <c r="D995" s="74">
        <v>32.03</v>
      </c>
      <c r="E995" s="78" t="s">
        <v>2486</v>
      </c>
      <c r="F995" s="75" t="s">
        <v>17</v>
      </c>
      <c r="G995" s="76">
        <v>257</v>
      </c>
      <c r="H995" s="77">
        <v>192</v>
      </c>
      <c r="I995" s="75" t="s">
        <v>1603</v>
      </c>
    </row>
    <row r="996" spans="1:9" ht="12.6" customHeight="1" x14ac:dyDescent="0.25">
      <c r="A996" s="71">
        <v>956</v>
      </c>
      <c r="B996" s="72" t="s">
        <v>1762</v>
      </c>
      <c r="C996" s="75" t="s">
        <v>1275</v>
      </c>
      <c r="D996" s="74">
        <v>32.04</v>
      </c>
      <c r="E996" s="78" t="s">
        <v>2487</v>
      </c>
      <c r="F996" s="75" t="s">
        <v>17</v>
      </c>
      <c r="G996" s="76">
        <v>264</v>
      </c>
      <c r="H996" s="77">
        <v>192</v>
      </c>
      <c r="I996" s="75" t="s">
        <v>1603</v>
      </c>
    </row>
    <row r="997" spans="1:9" ht="12.6" customHeight="1" x14ac:dyDescent="0.25">
      <c r="A997" s="71">
        <v>957</v>
      </c>
      <c r="B997" s="72" t="s">
        <v>1762</v>
      </c>
      <c r="C997" s="75" t="s">
        <v>1276</v>
      </c>
      <c r="D997" s="74">
        <v>32.049999999999997</v>
      </c>
      <c r="E997" s="78" t="s">
        <v>2488</v>
      </c>
      <c r="F997" s="75" t="s">
        <v>17</v>
      </c>
      <c r="G997" s="76">
        <v>274</v>
      </c>
      <c r="H997" s="77">
        <v>192</v>
      </c>
      <c r="I997" s="75" t="s">
        <v>1604</v>
      </c>
    </row>
    <row r="998" spans="1:9" ht="12.6" customHeight="1" x14ac:dyDescent="0.25">
      <c r="A998" s="71">
        <v>958</v>
      </c>
      <c r="B998" s="72" t="s">
        <v>1762</v>
      </c>
      <c r="C998" s="75" t="s">
        <v>1277</v>
      </c>
      <c r="D998" s="74">
        <v>32.06</v>
      </c>
      <c r="E998" s="78" t="s">
        <v>2489</v>
      </c>
      <c r="F998" s="75" t="s">
        <v>17</v>
      </c>
      <c r="G998" s="76">
        <v>359</v>
      </c>
      <c r="H998" s="77">
        <v>238</v>
      </c>
      <c r="I998" s="75" t="s">
        <v>1605</v>
      </c>
    </row>
    <row r="999" spans="1:9" ht="12.6" customHeight="1" x14ac:dyDescent="0.25">
      <c r="A999" s="71">
        <v>959</v>
      </c>
      <c r="B999" s="72" t="s">
        <v>1762</v>
      </c>
      <c r="C999" s="75" t="s">
        <v>1278</v>
      </c>
      <c r="D999" s="74">
        <v>32.07</v>
      </c>
      <c r="E999" s="78" t="s">
        <v>2490</v>
      </c>
      <c r="F999" s="75" t="s">
        <v>17</v>
      </c>
      <c r="G999" s="76">
        <v>366</v>
      </c>
      <c r="H999" s="77">
        <v>238</v>
      </c>
      <c r="I999" s="75" t="s">
        <v>1605</v>
      </c>
    </row>
    <row r="1000" spans="1:9" ht="12.6" customHeight="1" x14ac:dyDescent="0.25">
      <c r="A1000" s="71">
        <v>960</v>
      </c>
      <c r="B1000" s="72" t="s">
        <v>1762</v>
      </c>
      <c r="C1000" s="75" t="s">
        <v>1279</v>
      </c>
      <c r="D1000" s="74">
        <v>32.08</v>
      </c>
      <c r="E1000" s="78" t="s">
        <v>2491</v>
      </c>
      <c r="F1000" s="75" t="s">
        <v>17</v>
      </c>
      <c r="G1000" s="76">
        <v>376</v>
      </c>
      <c r="H1000" s="77">
        <v>238</v>
      </c>
      <c r="I1000" s="75" t="s">
        <v>1605</v>
      </c>
    </row>
    <row r="1001" spans="1:9" ht="12.6" customHeight="1" x14ac:dyDescent="0.25">
      <c r="A1001" s="71">
        <v>961</v>
      </c>
      <c r="B1001" s="72" t="s">
        <v>1762</v>
      </c>
      <c r="C1001" s="75" t="s">
        <v>1280</v>
      </c>
      <c r="D1001" s="74">
        <v>32.11</v>
      </c>
      <c r="E1001" s="72" t="s">
        <v>444</v>
      </c>
      <c r="F1001" s="75" t="s">
        <v>17</v>
      </c>
      <c r="G1001" s="76">
        <v>599</v>
      </c>
      <c r="H1001" s="77">
        <v>389</v>
      </c>
      <c r="I1001" s="75" t="s">
        <v>1606</v>
      </c>
    </row>
    <row r="1002" spans="1:9" ht="12.6" customHeight="1" x14ac:dyDescent="0.25">
      <c r="A1002" s="71">
        <v>962</v>
      </c>
      <c r="B1002" s="72" t="s">
        <v>1762</v>
      </c>
      <c r="C1002" s="75" t="s">
        <v>1281</v>
      </c>
      <c r="D1002" s="74">
        <v>32.119999999999997</v>
      </c>
      <c r="E1002" s="72" t="s">
        <v>445</v>
      </c>
      <c r="F1002" s="75" t="s">
        <v>17</v>
      </c>
      <c r="G1002" s="76">
        <v>531</v>
      </c>
      <c r="H1002" s="77">
        <v>399</v>
      </c>
      <c r="I1002" s="75" t="s">
        <v>1607</v>
      </c>
    </row>
    <row r="1003" spans="1:9" ht="12.6" customHeight="1" x14ac:dyDescent="0.25">
      <c r="A1003" s="71">
        <v>963</v>
      </c>
      <c r="B1003" s="72" t="s">
        <v>1762</v>
      </c>
      <c r="C1003" s="75" t="s">
        <v>1282</v>
      </c>
      <c r="D1003" s="74">
        <v>32.130000000000003</v>
      </c>
      <c r="E1003" s="78" t="s">
        <v>2492</v>
      </c>
      <c r="F1003" s="75" t="s">
        <v>17</v>
      </c>
      <c r="G1003" s="76">
        <v>540</v>
      </c>
      <c r="H1003" s="77">
        <v>399</v>
      </c>
      <c r="I1003" s="75" t="s">
        <v>1608</v>
      </c>
    </row>
    <row r="1004" spans="1:9" ht="12.6" customHeight="1" x14ac:dyDescent="0.25">
      <c r="A1004" s="71">
        <v>964</v>
      </c>
      <c r="B1004" s="78" t="s">
        <v>2482</v>
      </c>
      <c r="C1004" s="75" t="s">
        <v>1283</v>
      </c>
      <c r="D1004" s="74">
        <v>32.15</v>
      </c>
      <c r="E1004" s="78" t="s">
        <v>2493</v>
      </c>
      <c r="F1004" s="79" t="s">
        <v>3203</v>
      </c>
      <c r="G1004" s="76">
        <v>61</v>
      </c>
      <c r="H1004" s="77">
        <v>53</v>
      </c>
      <c r="I1004" s="79" t="s">
        <v>2494</v>
      </c>
    </row>
    <row r="1005" spans="1:9" ht="12.6" customHeight="1" x14ac:dyDescent="0.25">
      <c r="A1005" s="71">
        <v>965</v>
      </c>
      <c r="B1005" s="78" t="s">
        <v>2482</v>
      </c>
      <c r="C1005" s="75" t="s">
        <v>1284</v>
      </c>
      <c r="D1005" s="74">
        <v>32.159999999999997</v>
      </c>
      <c r="E1005" s="78" t="s">
        <v>2495</v>
      </c>
      <c r="F1005" s="79" t="s">
        <v>3203</v>
      </c>
      <c r="G1005" s="76">
        <v>163</v>
      </c>
      <c r="H1005" s="77">
        <v>146</v>
      </c>
      <c r="I1005" s="79" t="s">
        <v>2496</v>
      </c>
    </row>
    <row r="1006" spans="1:9" ht="12.6" customHeight="1" x14ac:dyDescent="0.25">
      <c r="A1006" s="71">
        <v>966</v>
      </c>
      <c r="B1006" s="78" t="s">
        <v>2482</v>
      </c>
      <c r="C1006" s="75" t="s">
        <v>1285</v>
      </c>
      <c r="D1006" s="74">
        <v>32.17</v>
      </c>
      <c r="E1006" s="78" t="s">
        <v>2497</v>
      </c>
      <c r="F1006" s="79" t="s">
        <v>3203</v>
      </c>
      <c r="G1006" s="76">
        <v>172</v>
      </c>
      <c r="H1006" s="77">
        <v>146</v>
      </c>
      <c r="I1006" s="79" t="s">
        <v>2496</v>
      </c>
    </row>
    <row r="1007" spans="1:9" ht="12.6" customHeight="1" x14ac:dyDescent="0.25">
      <c r="A1007" s="71">
        <v>967</v>
      </c>
      <c r="B1007" s="78" t="s">
        <v>2482</v>
      </c>
      <c r="C1007" s="75" t="s">
        <v>1286</v>
      </c>
      <c r="D1007" s="74">
        <v>32.18</v>
      </c>
      <c r="E1007" s="78" t="s">
        <v>2498</v>
      </c>
      <c r="F1007" s="79" t="s">
        <v>3203</v>
      </c>
      <c r="G1007" s="76">
        <v>169</v>
      </c>
      <c r="H1007" s="77">
        <v>146</v>
      </c>
      <c r="I1007" s="79" t="s">
        <v>2499</v>
      </c>
    </row>
    <row r="1008" spans="1:9" ht="12.6" customHeight="1" x14ac:dyDescent="0.25">
      <c r="A1008" s="71">
        <v>968</v>
      </c>
      <c r="B1008" s="78" t="s">
        <v>2482</v>
      </c>
      <c r="C1008" s="75" t="s">
        <v>1287</v>
      </c>
      <c r="D1008" s="74">
        <v>32.19</v>
      </c>
      <c r="E1008" s="78" t="s">
        <v>2500</v>
      </c>
      <c r="F1008" s="79" t="s">
        <v>3203</v>
      </c>
      <c r="G1008" s="76">
        <v>169</v>
      </c>
      <c r="H1008" s="77">
        <v>146</v>
      </c>
      <c r="I1008" s="79" t="s">
        <v>2501</v>
      </c>
    </row>
    <row r="1009" spans="1:9" ht="12.6" customHeight="1" x14ac:dyDescent="0.25">
      <c r="A1009" s="71">
        <v>969</v>
      </c>
      <c r="B1009" s="78" t="s">
        <v>2482</v>
      </c>
      <c r="C1009" s="75" t="s">
        <v>1288</v>
      </c>
      <c r="D1009" s="74">
        <v>32.200000000000003</v>
      </c>
      <c r="E1009" s="78" t="s">
        <v>2502</v>
      </c>
      <c r="F1009" s="79" t="s">
        <v>3203</v>
      </c>
      <c r="G1009" s="76">
        <v>163</v>
      </c>
      <c r="H1009" s="77">
        <v>146</v>
      </c>
      <c r="I1009" s="79" t="s">
        <v>2503</v>
      </c>
    </row>
    <row r="1010" spans="1:9" ht="12.6" customHeight="1" x14ac:dyDescent="0.25">
      <c r="A1010" s="71">
        <v>970</v>
      </c>
      <c r="B1010" s="72" t="s">
        <v>1762</v>
      </c>
      <c r="C1010" s="75" t="s">
        <v>1289</v>
      </c>
      <c r="D1010" s="74">
        <v>32.21</v>
      </c>
      <c r="E1010" s="72" t="s">
        <v>446</v>
      </c>
      <c r="F1010" s="75" t="s">
        <v>17</v>
      </c>
      <c r="G1010" s="76">
        <v>68</v>
      </c>
      <c r="H1010" s="77">
        <v>54</v>
      </c>
      <c r="I1010" s="79" t="s">
        <v>2331</v>
      </c>
    </row>
    <row r="1011" spans="1:9" ht="12.6" customHeight="1" x14ac:dyDescent="0.25">
      <c r="A1011" s="71">
        <v>971</v>
      </c>
      <c r="B1011" s="72" t="s">
        <v>1762</v>
      </c>
      <c r="C1011" s="75" t="s">
        <v>1289</v>
      </c>
      <c r="D1011" s="74">
        <v>32.22</v>
      </c>
      <c r="E1011" s="72" t="s">
        <v>447</v>
      </c>
      <c r="F1011" s="75" t="s">
        <v>16</v>
      </c>
      <c r="G1011" s="76">
        <v>46</v>
      </c>
      <c r="H1011" s="77">
        <v>46</v>
      </c>
      <c r="I1011" s="79" t="s">
        <v>2331</v>
      </c>
    </row>
    <row r="1012" spans="1:9" ht="12.6" customHeight="1" x14ac:dyDescent="0.25">
      <c r="A1012" s="71">
        <v>972</v>
      </c>
      <c r="B1012" s="72" t="s">
        <v>1762</v>
      </c>
      <c r="C1012" s="75" t="s">
        <v>1289</v>
      </c>
      <c r="D1012" s="74">
        <v>32.229999999999997</v>
      </c>
      <c r="E1012" s="72" t="s">
        <v>448</v>
      </c>
      <c r="F1012" s="75" t="s">
        <v>16</v>
      </c>
      <c r="G1012" s="76">
        <v>49</v>
      </c>
      <c r="H1012" s="77">
        <v>42</v>
      </c>
      <c r="I1012" s="79" t="s">
        <v>2331</v>
      </c>
    </row>
    <row r="1013" spans="1:9" ht="12.6" customHeight="1" x14ac:dyDescent="0.25">
      <c r="A1013" s="71">
        <v>973</v>
      </c>
      <c r="B1013" s="72" t="s">
        <v>1762</v>
      </c>
      <c r="C1013" s="75" t="s">
        <v>1289</v>
      </c>
      <c r="D1013" s="74">
        <v>32.24</v>
      </c>
      <c r="E1013" s="72" t="s">
        <v>449</v>
      </c>
      <c r="F1013" s="75" t="s">
        <v>16</v>
      </c>
      <c r="G1013" s="76">
        <v>63</v>
      </c>
      <c r="H1013" s="77">
        <v>54</v>
      </c>
      <c r="I1013" s="79" t="s">
        <v>2331</v>
      </c>
    </row>
    <row r="1014" spans="1:9" ht="12.6" customHeight="1" x14ac:dyDescent="0.25">
      <c r="A1014" s="71">
        <v>974</v>
      </c>
      <c r="B1014" s="72" t="s">
        <v>1762</v>
      </c>
      <c r="C1014" s="75" t="s">
        <v>1289</v>
      </c>
      <c r="D1014" s="74">
        <v>32.25</v>
      </c>
      <c r="E1014" s="72" t="s">
        <v>450</v>
      </c>
      <c r="F1014" s="75" t="s">
        <v>16</v>
      </c>
      <c r="G1014" s="76">
        <v>77</v>
      </c>
      <c r="H1014" s="77">
        <v>62</v>
      </c>
      <c r="I1014" s="79" t="s">
        <v>2331</v>
      </c>
    </row>
    <row r="1015" spans="1:9" ht="12.6" customHeight="1" x14ac:dyDescent="0.25">
      <c r="A1015" s="71">
        <v>975</v>
      </c>
      <c r="B1015" s="72" t="s">
        <v>1762</v>
      </c>
      <c r="C1015" s="75" t="s">
        <v>1289</v>
      </c>
      <c r="D1015" s="74">
        <v>32.26</v>
      </c>
      <c r="E1015" s="78" t="s">
        <v>2504</v>
      </c>
      <c r="F1015" s="75" t="s">
        <v>16</v>
      </c>
      <c r="G1015" s="76">
        <v>129</v>
      </c>
      <c r="H1015" s="77">
        <v>15</v>
      </c>
      <c r="I1015" s="75" t="s">
        <v>1609</v>
      </c>
    </row>
    <row r="1016" spans="1:9" ht="12.6" customHeight="1" x14ac:dyDescent="0.25">
      <c r="A1016" s="71">
        <v>976</v>
      </c>
      <c r="B1016" s="72" t="s">
        <v>1762</v>
      </c>
      <c r="C1016" s="75" t="s">
        <v>1289</v>
      </c>
      <c r="D1016" s="74">
        <v>32.270000000000003</v>
      </c>
      <c r="E1016" s="72" t="s">
        <v>451</v>
      </c>
      <c r="F1016" s="75" t="s">
        <v>17</v>
      </c>
      <c r="G1016" s="76">
        <v>136</v>
      </c>
      <c r="H1016" s="77">
        <v>75</v>
      </c>
      <c r="I1016" s="75" t="s">
        <v>1595</v>
      </c>
    </row>
    <row r="1017" spans="1:9" ht="12.6" customHeight="1" x14ac:dyDescent="0.25">
      <c r="A1017" s="71">
        <v>977</v>
      </c>
      <c r="B1017" s="72" t="s">
        <v>1762</v>
      </c>
      <c r="C1017" s="75" t="s">
        <v>1289</v>
      </c>
      <c r="D1017" s="74">
        <v>32.28</v>
      </c>
      <c r="E1017" s="78" t="s">
        <v>2505</v>
      </c>
      <c r="F1017" s="75" t="s">
        <v>17</v>
      </c>
      <c r="G1017" s="76">
        <v>308</v>
      </c>
      <c r="H1017" s="77">
        <v>57</v>
      </c>
      <c r="I1017" s="75" t="s">
        <v>1595</v>
      </c>
    </row>
    <row r="1018" spans="1:9" ht="12.6" customHeight="1" x14ac:dyDescent="0.25">
      <c r="A1018" s="71">
        <v>978</v>
      </c>
      <c r="B1018" s="72" t="s">
        <v>1762</v>
      </c>
      <c r="C1018" s="75" t="s">
        <v>1289</v>
      </c>
      <c r="D1018" s="74">
        <v>32.29</v>
      </c>
      <c r="E1018" s="72" t="s">
        <v>452</v>
      </c>
      <c r="F1018" s="75" t="s">
        <v>17</v>
      </c>
      <c r="G1018" s="76">
        <v>2008</v>
      </c>
      <c r="H1018" s="77">
        <v>635</v>
      </c>
      <c r="I1018" s="75" t="s">
        <v>1595</v>
      </c>
    </row>
    <row r="1019" spans="1:9" ht="12.6" customHeight="1" x14ac:dyDescent="0.25">
      <c r="A1019" s="71">
        <v>979</v>
      </c>
      <c r="B1019" s="72" t="s">
        <v>1762</v>
      </c>
      <c r="C1019" s="75" t="s">
        <v>1289</v>
      </c>
      <c r="D1019" s="74">
        <v>32.299999999999997</v>
      </c>
      <c r="E1019" s="72" t="s">
        <v>453</v>
      </c>
      <c r="F1019" s="75" t="s">
        <v>17</v>
      </c>
      <c r="G1019" s="76">
        <v>535</v>
      </c>
      <c r="H1019" s="77">
        <v>182</v>
      </c>
      <c r="I1019" s="75" t="s">
        <v>1496</v>
      </c>
    </row>
    <row r="1020" spans="1:9" ht="12.6" customHeight="1" x14ac:dyDescent="0.25">
      <c r="A1020" s="71">
        <v>980</v>
      </c>
      <c r="B1020" s="72" t="s">
        <v>1762</v>
      </c>
      <c r="C1020" s="75" t="s">
        <v>1289</v>
      </c>
      <c r="D1020" s="74">
        <v>32.31</v>
      </c>
      <c r="E1020" s="72" t="s">
        <v>454</v>
      </c>
      <c r="F1020" s="75" t="s">
        <v>17</v>
      </c>
      <c r="G1020" s="76">
        <v>712</v>
      </c>
      <c r="H1020" s="77">
        <v>182</v>
      </c>
      <c r="I1020" s="75" t="s">
        <v>1496</v>
      </c>
    </row>
    <row r="1021" spans="1:9" ht="12.6" customHeight="1" x14ac:dyDescent="0.25">
      <c r="A1021" s="71">
        <v>981</v>
      </c>
      <c r="B1021" s="72" t="s">
        <v>1762</v>
      </c>
      <c r="C1021" s="75" t="s">
        <v>1289</v>
      </c>
      <c r="D1021" s="74">
        <v>32.32</v>
      </c>
      <c r="E1021" s="78" t="s">
        <v>2506</v>
      </c>
      <c r="F1021" s="75" t="s">
        <v>17</v>
      </c>
      <c r="G1021" s="76">
        <v>596</v>
      </c>
      <c r="H1021" s="77">
        <v>105</v>
      </c>
      <c r="I1021" s="75" t="s">
        <v>1496</v>
      </c>
    </row>
    <row r="1022" spans="1:9" ht="12.6" customHeight="1" x14ac:dyDescent="0.25">
      <c r="A1022" s="71">
        <v>982</v>
      </c>
      <c r="B1022" s="72" t="s">
        <v>1762</v>
      </c>
      <c r="C1022" s="75" t="s">
        <v>1289</v>
      </c>
      <c r="D1022" s="74">
        <v>32.33</v>
      </c>
      <c r="E1022" s="78" t="s">
        <v>2507</v>
      </c>
      <c r="F1022" s="75" t="s">
        <v>17</v>
      </c>
      <c r="G1022" s="76">
        <v>49</v>
      </c>
      <c r="H1022" s="77">
        <v>49</v>
      </c>
      <c r="I1022" s="75" t="s">
        <v>1496</v>
      </c>
    </row>
    <row r="1023" spans="1:9" ht="12.6" customHeight="1" x14ac:dyDescent="0.25">
      <c r="A1023" s="71">
        <v>983</v>
      </c>
      <c r="B1023" s="72" t="s">
        <v>1762</v>
      </c>
      <c r="C1023" s="75" t="s">
        <v>1289</v>
      </c>
      <c r="D1023" s="74">
        <v>32.340000000000003</v>
      </c>
      <c r="E1023" s="72" t="s">
        <v>455</v>
      </c>
      <c r="F1023" s="75" t="s">
        <v>17</v>
      </c>
      <c r="G1023" s="76">
        <v>87</v>
      </c>
      <c r="H1023" s="77">
        <v>49</v>
      </c>
      <c r="I1023" s="79" t="s">
        <v>2089</v>
      </c>
    </row>
    <row r="1024" spans="1:9" ht="12.6" customHeight="1" x14ac:dyDescent="0.25">
      <c r="A1024" s="71">
        <v>984</v>
      </c>
      <c r="B1024" s="78" t="s">
        <v>2482</v>
      </c>
      <c r="C1024" s="75" t="s">
        <v>1289</v>
      </c>
      <c r="D1024" s="74">
        <v>32.36</v>
      </c>
      <c r="E1024" s="78" t="s">
        <v>2508</v>
      </c>
      <c r="F1024" s="75" t="s">
        <v>17</v>
      </c>
      <c r="G1024" s="76">
        <v>37</v>
      </c>
      <c r="H1024" s="77">
        <v>30</v>
      </c>
      <c r="I1024" s="79" t="s">
        <v>2089</v>
      </c>
    </row>
    <row r="1025" spans="1:9" ht="12.6" customHeight="1" x14ac:dyDescent="0.25">
      <c r="A1025" s="71">
        <v>985</v>
      </c>
      <c r="B1025" s="72" t="s">
        <v>1762</v>
      </c>
      <c r="C1025" s="75" t="s">
        <v>1289</v>
      </c>
      <c r="D1025" s="74">
        <v>32.369999999999997</v>
      </c>
      <c r="E1025" s="78" t="s">
        <v>2509</v>
      </c>
      <c r="F1025" s="75" t="s">
        <v>16</v>
      </c>
      <c r="G1025" s="76">
        <v>38</v>
      </c>
      <c r="H1025" s="77">
        <v>38</v>
      </c>
      <c r="I1025" s="75" t="s">
        <v>1496</v>
      </c>
    </row>
    <row r="1026" spans="1:9" ht="12.6" customHeight="1" x14ac:dyDescent="0.25">
      <c r="A1026" s="71">
        <v>986</v>
      </c>
      <c r="B1026" s="72" t="s">
        <v>1763</v>
      </c>
      <c r="C1026" s="75" t="s">
        <v>1290</v>
      </c>
      <c r="D1026" s="74">
        <v>33.01</v>
      </c>
      <c r="E1026" s="78" t="s">
        <v>2510</v>
      </c>
      <c r="F1026" s="75" t="s">
        <v>17</v>
      </c>
      <c r="G1026" s="76">
        <v>694</v>
      </c>
      <c r="H1026" s="77">
        <v>274</v>
      </c>
      <c r="I1026" s="75" t="s">
        <v>1610</v>
      </c>
    </row>
    <row r="1027" spans="1:9" ht="12.6" customHeight="1" x14ac:dyDescent="0.25">
      <c r="A1027" s="71">
        <v>987</v>
      </c>
      <c r="B1027" s="72" t="s">
        <v>1763</v>
      </c>
      <c r="C1027" s="75" t="s">
        <v>1291</v>
      </c>
      <c r="D1027" s="74">
        <v>33.020000000000003</v>
      </c>
      <c r="E1027" s="78" t="s">
        <v>2511</v>
      </c>
      <c r="F1027" s="75" t="s">
        <v>17</v>
      </c>
      <c r="G1027" s="76">
        <v>775</v>
      </c>
      <c r="H1027" s="77">
        <v>282</v>
      </c>
      <c r="I1027" s="75" t="s">
        <v>1610</v>
      </c>
    </row>
    <row r="1028" spans="1:9" ht="12.6" customHeight="1" x14ac:dyDescent="0.25">
      <c r="A1028" s="71">
        <v>988</v>
      </c>
      <c r="B1028" s="72" t="s">
        <v>1763</v>
      </c>
      <c r="C1028" s="75" t="s">
        <v>1292</v>
      </c>
      <c r="D1028" s="74">
        <v>33.03</v>
      </c>
      <c r="E1028" s="78" t="s">
        <v>2512</v>
      </c>
      <c r="F1028" s="75" t="s">
        <v>17</v>
      </c>
      <c r="G1028" s="76">
        <v>846</v>
      </c>
      <c r="H1028" s="77">
        <v>295</v>
      </c>
      <c r="I1028" s="75" t="s">
        <v>1610</v>
      </c>
    </row>
    <row r="1029" spans="1:9" ht="12.6" customHeight="1" x14ac:dyDescent="0.25">
      <c r="A1029" s="71">
        <v>989</v>
      </c>
      <c r="B1029" s="72" t="s">
        <v>1763</v>
      </c>
      <c r="C1029" s="75" t="s">
        <v>1293</v>
      </c>
      <c r="D1029" s="74">
        <v>33.04</v>
      </c>
      <c r="E1029" s="78" t="s">
        <v>2513</v>
      </c>
      <c r="F1029" s="75" t="s">
        <v>17</v>
      </c>
      <c r="G1029" s="76">
        <v>782</v>
      </c>
      <c r="H1029" s="77">
        <v>276</v>
      </c>
      <c r="I1029" s="75" t="s">
        <v>1611</v>
      </c>
    </row>
    <row r="1030" spans="1:9" ht="12.6" customHeight="1" x14ac:dyDescent="0.25">
      <c r="A1030" s="71">
        <v>990</v>
      </c>
      <c r="B1030" s="72" t="s">
        <v>1763</v>
      </c>
      <c r="C1030" s="75" t="s">
        <v>1294</v>
      </c>
      <c r="D1030" s="74">
        <v>33.049999999999997</v>
      </c>
      <c r="E1030" s="78" t="s">
        <v>2514</v>
      </c>
      <c r="F1030" s="75" t="s">
        <v>17</v>
      </c>
      <c r="G1030" s="76">
        <v>1013</v>
      </c>
      <c r="H1030" s="77">
        <v>347</v>
      </c>
      <c r="I1030" s="75" t="s">
        <v>1611</v>
      </c>
    </row>
    <row r="1031" spans="1:9" ht="12.6" customHeight="1" x14ac:dyDescent="0.25">
      <c r="A1031" s="71">
        <v>991</v>
      </c>
      <c r="B1031" s="72" t="s">
        <v>1763</v>
      </c>
      <c r="C1031" s="75" t="s">
        <v>1295</v>
      </c>
      <c r="D1031" s="74">
        <v>33.06</v>
      </c>
      <c r="E1031" s="78" t="s">
        <v>2515</v>
      </c>
      <c r="F1031" s="75" t="s">
        <v>17</v>
      </c>
      <c r="G1031" s="76">
        <v>1217</v>
      </c>
      <c r="H1031" s="77">
        <v>309</v>
      </c>
      <c r="I1031" s="75" t="s">
        <v>1611</v>
      </c>
    </row>
    <row r="1032" spans="1:9" ht="12.6" customHeight="1" x14ac:dyDescent="0.25">
      <c r="A1032" s="71">
        <v>992</v>
      </c>
      <c r="B1032" s="72" t="s">
        <v>1763</v>
      </c>
      <c r="C1032" s="75" t="s">
        <v>1296</v>
      </c>
      <c r="D1032" s="74">
        <v>33.07</v>
      </c>
      <c r="E1032" s="78" t="s">
        <v>2516</v>
      </c>
      <c r="F1032" s="75" t="s">
        <v>17</v>
      </c>
      <c r="G1032" s="76">
        <v>1153</v>
      </c>
      <c r="H1032" s="77">
        <v>265</v>
      </c>
      <c r="I1032" s="75" t="s">
        <v>1612</v>
      </c>
    </row>
    <row r="1033" spans="1:9" ht="12.6" customHeight="1" x14ac:dyDescent="0.25">
      <c r="A1033" s="71">
        <v>993</v>
      </c>
      <c r="B1033" s="72" t="s">
        <v>1763</v>
      </c>
      <c r="C1033" s="75" t="s">
        <v>1296</v>
      </c>
      <c r="D1033" s="74">
        <v>33.08</v>
      </c>
      <c r="E1033" s="78" t="s">
        <v>2517</v>
      </c>
      <c r="F1033" s="75" t="s">
        <v>17</v>
      </c>
      <c r="G1033" s="76">
        <v>1231</v>
      </c>
      <c r="H1033" s="77">
        <v>265</v>
      </c>
      <c r="I1033" s="75" t="s">
        <v>1612</v>
      </c>
    </row>
    <row r="1034" spans="1:9" ht="12.6" customHeight="1" x14ac:dyDescent="0.25">
      <c r="A1034" s="71">
        <v>994</v>
      </c>
      <c r="B1034" s="72" t="s">
        <v>1763</v>
      </c>
      <c r="C1034" s="75" t="s">
        <v>1297</v>
      </c>
      <c r="D1034" s="74">
        <v>33.090000000000003</v>
      </c>
      <c r="E1034" s="72" t="s">
        <v>456</v>
      </c>
      <c r="F1034" s="75" t="s">
        <v>17</v>
      </c>
      <c r="G1034" s="76">
        <v>505</v>
      </c>
      <c r="H1034" s="77">
        <v>291</v>
      </c>
      <c r="I1034" s="75" t="s">
        <v>1613</v>
      </c>
    </row>
    <row r="1035" spans="1:9" ht="12.6" customHeight="1" x14ac:dyDescent="0.25">
      <c r="A1035" s="71">
        <v>995</v>
      </c>
      <c r="B1035" s="72" t="s">
        <v>1763</v>
      </c>
      <c r="C1035" s="75" t="s">
        <v>1297</v>
      </c>
      <c r="D1035" s="74">
        <v>33.1</v>
      </c>
      <c r="E1035" s="72" t="s">
        <v>457</v>
      </c>
      <c r="F1035" s="75" t="s">
        <v>17</v>
      </c>
      <c r="G1035" s="76">
        <v>460</v>
      </c>
      <c r="H1035" s="77">
        <v>291</v>
      </c>
      <c r="I1035" s="75" t="s">
        <v>1613</v>
      </c>
    </row>
    <row r="1036" spans="1:9" ht="12.6" customHeight="1" x14ac:dyDescent="0.25">
      <c r="A1036" s="71">
        <v>996</v>
      </c>
      <c r="B1036" s="72" t="s">
        <v>1763</v>
      </c>
      <c r="C1036" s="75" t="s">
        <v>1298</v>
      </c>
      <c r="D1036" s="74">
        <v>33.11</v>
      </c>
      <c r="E1036" s="72" t="s">
        <v>458</v>
      </c>
      <c r="F1036" s="75" t="s">
        <v>17</v>
      </c>
      <c r="G1036" s="76">
        <v>510</v>
      </c>
      <c r="H1036" s="77">
        <v>291</v>
      </c>
      <c r="I1036" s="75" t="s">
        <v>1614</v>
      </c>
    </row>
    <row r="1037" spans="1:9" ht="12.6" customHeight="1" x14ac:dyDescent="0.25">
      <c r="A1037" s="71">
        <v>997</v>
      </c>
      <c r="B1037" s="72" t="s">
        <v>1763</v>
      </c>
      <c r="C1037" s="75" t="s">
        <v>1298</v>
      </c>
      <c r="D1037" s="74">
        <v>33.119999999999997</v>
      </c>
      <c r="E1037" s="72" t="s">
        <v>458</v>
      </c>
      <c r="F1037" s="75" t="s">
        <v>17</v>
      </c>
      <c r="G1037" s="76">
        <v>494</v>
      </c>
      <c r="H1037" s="77">
        <v>291</v>
      </c>
      <c r="I1037" s="75" t="s">
        <v>1614</v>
      </c>
    </row>
    <row r="1038" spans="1:9" ht="12.6" customHeight="1" x14ac:dyDescent="0.25">
      <c r="A1038" s="71">
        <v>998</v>
      </c>
      <c r="B1038" s="72" t="s">
        <v>1763</v>
      </c>
      <c r="C1038" s="75" t="s">
        <v>1299</v>
      </c>
      <c r="D1038" s="74">
        <v>33.130000000000003</v>
      </c>
      <c r="E1038" s="72" t="s">
        <v>459</v>
      </c>
      <c r="F1038" s="75" t="s">
        <v>17</v>
      </c>
      <c r="G1038" s="76">
        <v>547</v>
      </c>
      <c r="H1038" s="77">
        <v>291</v>
      </c>
      <c r="I1038" s="75" t="s">
        <v>1613</v>
      </c>
    </row>
    <row r="1039" spans="1:9" ht="12.6" customHeight="1" x14ac:dyDescent="0.25">
      <c r="A1039" s="71">
        <v>999</v>
      </c>
      <c r="B1039" s="72" t="s">
        <v>1763</v>
      </c>
      <c r="C1039" s="75" t="s">
        <v>1299</v>
      </c>
      <c r="D1039" s="74">
        <v>33.14</v>
      </c>
      <c r="E1039" s="78" t="s">
        <v>2518</v>
      </c>
      <c r="F1039" s="75" t="s">
        <v>17</v>
      </c>
      <c r="G1039" s="76">
        <v>526</v>
      </c>
      <c r="H1039" s="77">
        <v>291</v>
      </c>
      <c r="I1039" s="75" t="s">
        <v>1613</v>
      </c>
    </row>
    <row r="1040" spans="1:9" ht="12.6" customHeight="1" x14ac:dyDescent="0.25">
      <c r="A1040" s="71">
        <v>1000</v>
      </c>
      <c r="B1040" s="72" t="s">
        <v>1763</v>
      </c>
      <c r="C1040" s="75" t="s">
        <v>1300</v>
      </c>
      <c r="D1040" s="74">
        <v>33.15</v>
      </c>
      <c r="E1040" s="72" t="s">
        <v>460</v>
      </c>
      <c r="F1040" s="75" t="s">
        <v>17</v>
      </c>
      <c r="G1040" s="76">
        <v>560</v>
      </c>
      <c r="H1040" s="77">
        <v>291</v>
      </c>
      <c r="I1040" s="75" t="s">
        <v>1614</v>
      </c>
    </row>
    <row r="1041" spans="1:9" ht="12.6" customHeight="1" x14ac:dyDescent="0.25">
      <c r="A1041" s="71">
        <v>1001</v>
      </c>
      <c r="B1041" s="72" t="s">
        <v>1763</v>
      </c>
      <c r="C1041" s="75" t="s">
        <v>1300</v>
      </c>
      <c r="D1041" s="74">
        <v>33.159999999999997</v>
      </c>
      <c r="E1041" s="78" t="s">
        <v>2519</v>
      </c>
      <c r="F1041" s="75" t="s">
        <v>17</v>
      </c>
      <c r="G1041" s="76">
        <v>445</v>
      </c>
      <c r="H1041" s="77">
        <v>199</v>
      </c>
      <c r="I1041" s="75" t="s">
        <v>1614</v>
      </c>
    </row>
    <row r="1042" spans="1:9" ht="12.6" customHeight="1" x14ac:dyDescent="0.25">
      <c r="A1042" s="71">
        <v>1002</v>
      </c>
      <c r="B1042" s="72" t="s">
        <v>1763</v>
      </c>
      <c r="C1042" s="75" t="s">
        <v>1301</v>
      </c>
      <c r="D1042" s="74">
        <v>33.17</v>
      </c>
      <c r="E1042" s="72" t="s">
        <v>461</v>
      </c>
      <c r="F1042" s="75" t="s">
        <v>17</v>
      </c>
      <c r="G1042" s="76">
        <v>1068</v>
      </c>
      <c r="H1042" s="77">
        <v>541</v>
      </c>
      <c r="I1042" s="75" t="s">
        <v>1615</v>
      </c>
    </row>
    <row r="1043" spans="1:9" ht="12.6" customHeight="1" x14ac:dyDescent="0.25">
      <c r="A1043" s="71">
        <v>1003</v>
      </c>
      <c r="B1043" s="72" t="s">
        <v>1763</v>
      </c>
      <c r="C1043" s="75" t="s">
        <v>1302</v>
      </c>
      <c r="D1043" s="74">
        <v>33.18</v>
      </c>
      <c r="E1043" s="72" t="s">
        <v>462</v>
      </c>
      <c r="F1043" s="75" t="s">
        <v>17</v>
      </c>
      <c r="G1043" s="76">
        <v>1493</v>
      </c>
      <c r="H1043" s="77">
        <v>541</v>
      </c>
      <c r="I1043" s="75" t="s">
        <v>1615</v>
      </c>
    </row>
    <row r="1044" spans="1:9" ht="12.6" customHeight="1" x14ac:dyDescent="0.25">
      <c r="A1044" s="71">
        <v>1004</v>
      </c>
      <c r="B1044" s="72" t="s">
        <v>1763</v>
      </c>
      <c r="C1044" s="75" t="s">
        <v>1303</v>
      </c>
      <c r="D1044" s="74">
        <v>33.19</v>
      </c>
      <c r="E1044" s="78" t="s">
        <v>2520</v>
      </c>
      <c r="F1044" s="75" t="s">
        <v>17</v>
      </c>
      <c r="G1044" s="76">
        <v>1215</v>
      </c>
      <c r="H1044" s="77">
        <v>317</v>
      </c>
      <c r="I1044" s="75" t="s">
        <v>1616</v>
      </c>
    </row>
    <row r="1045" spans="1:9" ht="12.6" customHeight="1" x14ac:dyDescent="0.25">
      <c r="A1045" s="71">
        <v>1005</v>
      </c>
      <c r="B1045" s="72" t="s">
        <v>1763</v>
      </c>
      <c r="C1045" s="75" t="s">
        <v>1304</v>
      </c>
      <c r="D1045" s="74">
        <v>33.200000000000003</v>
      </c>
      <c r="E1045" s="78" t="s">
        <v>2521</v>
      </c>
      <c r="F1045" s="75" t="s">
        <v>17</v>
      </c>
      <c r="G1045" s="76">
        <v>1064</v>
      </c>
      <c r="H1045" s="77">
        <v>317</v>
      </c>
      <c r="I1045" s="75" t="s">
        <v>1616</v>
      </c>
    </row>
    <row r="1046" spans="1:9" ht="12.6" customHeight="1" x14ac:dyDescent="0.25">
      <c r="A1046" s="71">
        <v>1006</v>
      </c>
      <c r="B1046" s="72" t="s">
        <v>1763</v>
      </c>
      <c r="C1046" s="97">
        <v>0</v>
      </c>
      <c r="D1046" s="74">
        <v>33.21</v>
      </c>
      <c r="E1046" s="78" t="s">
        <v>2522</v>
      </c>
      <c r="F1046" s="75" t="s">
        <v>17</v>
      </c>
      <c r="G1046" s="76">
        <v>2126</v>
      </c>
      <c r="H1046" s="77">
        <v>317</v>
      </c>
      <c r="I1046" s="75" t="s">
        <v>1617</v>
      </c>
    </row>
    <row r="1047" spans="1:9" ht="12.6" customHeight="1" x14ac:dyDescent="0.25">
      <c r="A1047" s="71">
        <v>1007</v>
      </c>
      <c r="B1047" s="72" t="s">
        <v>1763</v>
      </c>
      <c r="C1047" s="97">
        <v>0</v>
      </c>
      <c r="D1047" s="74">
        <v>33.22</v>
      </c>
      <c r="E1047" s="78" t="s">
        <v>2523</v>
      </c>
      <c r="F1047" s="75" t="s">
        <v>17</v>
      </c>
      <c r="G1047" s="76">
        <v>3872</v>
      </c>
      <c r="H1047" s="77">
        <v>317</v>
      </c>
      <c r="I1047" s="79" t="s">
        <v>2524</v>
      </c>
    </row>
    <row r="1048" spans="1:9" ht="12.6" customHeight="1" x14ac:dyDescent="0.25">
      <c r="A1048" s="71">
        <v>1008</v>
      </c>
      <c r="B1048" s="72" t="s">
        <v>1763</v>
      </c>
      <c r="C1048" s="75" t="s">
        <v>1305</v>
      </c>
      <c r="D1048" s="74">
        <v>33.229999999999997</v>
      </c>
      <c r="E1048" s="78" t="s">
        <v>2525</v>
      </c>
      <c r="F1048" s="75" t="s">
        <v>17</v>
      </c>
      <c r="G1048" s="76">
        <v>1181</v>
      </c>
      <c r="H1048" s="77">
        <v>360</v>
      </c>
      <c r="I1048" s="75" t="s">
        <v>1616</v>
      </c>
    </row>
    <row r="1049" spans="1:9" ht="12.6" customHeight="1" x14ac:dyDescent="0.25">
      <c r="A1049" s="71">
        <v>1009</v>
      </c>
      <c r="B1049" s="72" t="s">
        <v>1763</v>
      </c>
      <c r="C1049" s="75" t="s">
        <v>1306</v>
      </c>
      <c r="D1049" s="74">
        <v>33.24</v>
      </c>
      <c r="E1049" s="72" t="s">
        <v>463</v>
      </c>
      <c r="F1049" s="75" t="s">
        <v>17</v>
      </c>
      <c r="G1049" s="76">
        <v>1157</v>
      </c>
      <c r="H1049" s="77">
        <v>336</v>
      </c>
      <c r="I1049" s="75" t="s">
        <v>1618</v>
      </c>
    </row>
    <row r="1050" spans="1:9" ht="12.6" customHeight="1" x14ac:dyDescent="0.25">
      <c r="A1050" s="71">
        <v>1010</v>
      </c>
      <c r="B1050" s="72" t="s">
        <v>1763</v>
      </c>
      <c r="C1050" s="75" t="s">
        <v>1307</v>
      </c>
      <c r="D1050" s="74">
        <v>33.25</v>
      </c>
      <c r="E1050" s="78" t="s">
        <v>2526</v>
      </c>
      <c r="F1050" s="75" t="s">
        <v>17</v>
      </c>
      <c r="G1050" s="76">
        <v>1226</v>
      </c>
      <c r="H1050" s="77">
        <v>410</v>
      </c>
      <c r="I1050" s="75" t="s">
        <v>1619</v>
      </c>
    </row>
    <row r="1051" spans="1:9" ht="12.6" customHeight="1" x14ac:dyDescent="0.25">
      <c r="A1051" s="71">
        <v>1011</v>
      </c>
      <c r="B1051" s="72" t="s">
        <v>1763</v>
      </c>
      <c r="C1051" s="75" t="s">
        <v>1307</v>
      </c>
      <c r="D1051" s="74">
        <v>33.26</v>
      </c>
      <c r="E1051" s="78" t="s">
        <v>2527</v>
      </c>
      <c r="F1051" s="75" t="s">
        <v>17</v>
      </c>
      <c r="G1051" s="76">
        <v>1249</v>
      </c>
      <c r="H1051" s="77">
        <v>407</v>
      </c>
      <c r="I1051" s="75" t="s">
        <v>1619</v>
      </c>
    </row>
    <row r="1052" spans="1:9" ht="12.6" customHeight="1" x14ac:dyDescent="0.25">
      <c r="A1052" s="71">
        <v>1012</v>
      </c>
      <c r="B1052" s="72" t="s">
        <v>1763</v>
      </c>
      <c r="C1052" s="75" t="s">
        <v>1307</v>
      </c>
      <c r="D1052" s="74">
        <v>33.270000000000003</v>
      </c>
      <c r="E1052" s="78" t="s">
        <v>2528</v>
      </c>
      <c r="F1052" s="75" t="s">
        <v>17</v>
      </c>
      <c r="G1052" s="76">
        <v>1270</v>
      </c>
      <c r="H1052" s="77">
        <v>410</v>
      </c>
      <c r="I1052" s="75" t="s">
        <v>1619</v>
      </c>
    </row>
    <row r="1053" spans="1:9" ht="12.6" customHeight="1" x14ac:dyDescent="0.25">
      <c r="A1053" s="71">
        <v>1013</v>
      </c>
      <c r="B1053" s="78" t="s">
        <v>2529</v>
      </c>
      <c r="C1053" s="75" t="s">
        <v>1296</v>
      </c>
      <c r="D1053" s="74">
        <v>33.28</v>
      </c>
      <c r="E1053" s="78" t="s">
        <v>2530</v>
      </c>
      <c r="F1053" s="75" t="s">
        <v>17</v>
      </c>
      <c r="G1053" s="76">
        <v>129</v>
      </c>
      <c r="H1053" s="77">
        <v>34</v>
      </c>
      <c r="I1053" s="79" t="s">
        <v>2089</v>
      </c>
    </row>
    <row r="1054" spans="1:9" ht="12.6" customHeight="1" x14ac:dyDescent="0.25">
      <c r="A1054" s="71">
        <v>1014</v>
      </c>
      <c r="B1054" s="72" t="s">
        <v>1763</v>
      </c>
      <c r="C1054" s="75" t="s">
        <v>1296</v>
      </c>
      <c r="D1054" s="74">
        <v>33.29</v>
      </c>
      <c r="E1054" s="72" t="s">
        <v>464</v>
      </c>
      <c r="F1054" s="75" t="s">
        <v>16</v>
      </c>
      <c r="G1054" s="76">
        <v>62</v>
      </c>
      <c r="H1054" s="77">
        <v>34</v>
      </c>
      <c r="I1054" s="79" t="s">
        <v>2331</v>
      </c>
    </row>
    <row r="1055" spans="1:9" ht="12.6" customHeight="1" x14ac:dyDescent="0.25">
      <c r="A1055" s="71">
        <v>1015</v>
      </c>
      <c r="B1055" s="72" t="s">
        <v>1763</v>
      </c>
      <c r="C1055" s="75" t="s">
        <v>1296</v>
      </c>
      <c r="D1055" s="74">
        <v>33.299999999999997</v>
      </c>
      <c r="E1055" s="78" t="s">
        <v>2531</v>
      </c>
      <c r="F1055" s="75" t="s">
        <v>17</v>
      </c>
      <c r="G1055" s="76">
        <v>746</v>
      </c>
      <c r="H1055" s="77">
        <v>180</v>
      </c>
      <c r="I1055" s="79" t="s">
        <v>2472</v>
      </c>
    </row>
    <row r="1056" spans="1:9" ht="12.6" customHeight="1" x14ac:dyDescent="0.25">
      <c r="A1056" s="71">
        <v>1016</v>
      </c>
      <c r="B1056" s="72" t="s">
        <v>1763</v>
      </c>
      <c r="C1056" s="75" t="s">
        <v>1296</v>
      </c>
      <c r="D1056" s="74">
        <v>33.31</v>
      </c>
      <c r="E1056" s="78" t="s">
        <v>2532</v>
      </c>
      <c r="F1056" s="75" t="s">
        <v>17</v>
      </c>
      <c r="G1056" s="76">
        <v>1379</v>
      </c>
      <c r="H1056" s="77">
        <v>326</v>
      </c>
      <c r="I1056" s="79" t="s">
        <v>2472</v>
      </c>
    </row>
    <row r="1057" spans="1:9" ht="12.6" customHeight="1" x14ac:dyDescent="0.25">
      <c r="A1057" s="71">
        <v>1017</v>
      </c>
      <c r="B1057" s="72" t="s">
        <v>1763</v>
      </c>
      <c r="C1057" s="75" t="s">
        <v>1308</v>
      </c>
      <c r="D1057" s="74">
        <v>33.32</v>
      </c>
      <c r="E1057" s="78" t="s">
        <v>2533</v>
      </c>
      <c r="F1057" s="75" t="s">
        <v>17</v>
      </c>
      <c r="G1057" s="76">
        <v>969</v>
      </c>
      <c r="H1057" s="77">
        <v>313</v>
      </c>
      <c r="I1057" s="79" t="s">
        <v>2534</v>
      </c>
    </row>
    <row r="1058" spans="1:9" ht="12.6" customHeight="1" x14ac:dyDescent="0.25">
      <c r="A1058" s="71">
        <v>1018</v>
      </c>
      <c r="B1058" s="72" t="s">
        <v>1763</v>
      </c>
      <c r="C1058" s="75" t="s">
        <v>1308</v>
      </c>
      <c r="D1058" s="74">
        <v>33.33</v>
      </c>
      <c r="E1058" s="78" t="s">
        <v>2535</v>
      </c>
      <c r="F1058" s="75" t="s">
        <v>17</v>
      </c>
      <c r="G1058" s="76">
        <v>1118</v>
      </c>
      <c r="H1058" s="77">
        <v>313</v>
      </c>
      <c r="I1058" s="79" t="s">
        <v>2534</v>
      </c>
    </row>
    <row r="1059" spans="1:9" ht="12.6" customHeight="1" x14ac:dyDescent="0.25">
      <c r="A1059" s="71">
        <v>1019</v>
      </c>
      <c r="B1059" s="72" t="s">
        <v>1763</v>
      </c>
      <c r="C1059" s="75" t="s">
        <v>1293</v>
      </c>
      <c r="D1059" s="74">
        <v>33.340000000000003</v>
      </c>
      <c r="E1059" s="72" t="s">
        <v>465</v>
      </c>
      <c r="F1059" s="75" t="s">
        <v>17</v>
      </c>
      <c r="G1059" s="76">
        <v>4005</v>
      </c>
      <c r="H1059" s="77">
        <v>313</v>
      </c>
      <c r="I1059" s="79" t="s">
        <v>2536</v>
      </c>
    </row>
    <row r="1060" spans="1:9" ht="12.6" customHeight="1" x14ac:dyDescent="0.25">
      <c r="A1060" s="71">
        <v>1020</v>
      </c>
      <c r="B1060" s="72" t="s">
        <v>1763</v>
      </c>
      <c r="C1060" s="75" t="s">
        <v>1301</v>
      </c>
      <c r="D1060" s="74">
        <v>33.35</v>
      </c>
      <c r="E1060" s="72" t="s">
        <v>466</v>
      </c>
      <c r="F1060" s="75" t="s">
        <v>17</v>
      </c>
      <c r="G1060" s="76">
        <v>4138</v>
      </c>
      <c r="H1060" s="77">
        <v>414</v>
      </c>
      <c r="I1060" s="79" t="s">
        <v>2537</v>
      </c>
    </row>
    <row r="1061" spans="1:9" ht="12.6" customHeight="1" x14ac:dyDescent="0.25">
      <c r="A1061" s="71">
        <v>1021</v>
      </c>
      <c r="B1061" s="72" t="s">
        <v>1763</v>
      </c>
      <c r="C1061" s="75" t="s">
        <v>1308</v>
      </c>
      <c r="D1061" s="74">
        <v>33.36</v>
      </c>
      <c r="E1061" s="78" t="s">
        <v>2538</v>
      </c>
      <c r="F1061" s="75" t="s">
        <v>17</v>
      </c>
      <c r="G1061" s="76">
        <v>4003</v>
      </c>
      <c r="H1061" s="77">
        <v>313</v>
      </c>
      <c r="I1061" s="75" t="s">
        <v>1620</v>
      </c>
    </row>
    <row r="1062" spans="1:9" ht="12.6" customHeight="1" x14ac:dyDescent="0.25">
      <c r="A1062" s="71">
        <v>1022</v>
      </c>
      <c r="B1062" s="72" t="s">
        <v>1763</v>
      </c>
      <c r="C1062" s="75" t="s">
        <v>1308</v>
      </c>
      <c r="D1062" s="74">
        <v>33.369999999999997</v>
      </c>
      <c r="E1062" s="78" t="s">
        <v>2539</v>
      </c>
      <c r="F1062" s="75" t="s">
        <v>17</v>
      </c>
      <c r="G1062" s="76">
        <v>3997</v>
      </c>
      <c r="H1062" s="77">
        <v>313</v>
      </c>
      <c r="I1062" s="75" t="s">
        <v>1620</v>
      </c>
    </row>
    <row r="1063" spans="1:9" ht="12.6" customHeight="1" x14ac:dyDescent="0.25">
      <c r="A1063" s="71">
        <v>1023</v>
      </c>
      <c r="B1063" s="72" t="s">
        <v>1763</v>
      </c>
      <c r="C1063" s="75" t="s">
        <v>1308</v>
      </c>
      <c r="D1063" s="74">
        <v>33.380000000000003</v>
      </c>
      <c r="E1063" s="72" t="s">
        <v>467</v>
      </c>
      <c r="F1063" s="75" t="s">
        <v>17</v>
      </c>
      <c r="G1063" s="76">
        <v>2758</v>
      </c>
      <c r="H1063" s="77">
        <v>373</v>
      </c>
      <c r="I1063" s="79" t="s">
        <v>2540</v>
      </c>
    </row>
    <row r="1064" spans="1:9" ht="12.6" customHeight="1" x14ac:dyDescent="0.25">
      <c r="A1064" s="71">
        <v>1024</v>
      </c>
      <c r="B1064" s="72" t="s">
        <v>1763</v>
      </c>
      <c r="C1064" s="75" t="s">
        <v>1308</v>
      </c>
      <c r="D1064" s="74">
        <v>33.39</v>
      </c>
      <c r="E1064" s="78" t="s">
        <v>2541</v>
      </c>
      <c r="F1064" s="75" t="s">
        <v>17</v>
      </c>
      <c r="G1064" s="76">
        <v>604</v>
      </c>
      <c r="H1064" s="77">
        <v>157</v>
      </c>
      <c r="I1064" s="79" t="s">
        <v>2540</v>
      </c>
    </row>
    <row r="1065" spans="1:9" ht="12.6" customHeight="1" x14ac:dyDescent="0.25">
      <c r="A1065" s="71">
        <v>1025</v>
      </c>
      <c r="B1065" s="72" t="s">
        <v>1763</v>
      </c>
      <c r="C1065" s="75" t="s">
        <v>1306</v>
      </c>
      <c r="D1065" s="74">
        <v>33.4</v>
      </c>
      <c r="E1065" s="72" t="s">
        <v>468</v>
      </c>
      <c r="F1065" s="75" t="s">
        <v>17</v>
      </c>
      <c r="G1065" s="76">
        <v>1155</v>
      </c>
      <c r="H1065" s="77">
        <v>257</v>
      </c>
      <c r="I1065" s="75" t="s">
        <v>1621</v>
      </c>
    </row>
    <row r="1066" spans="1:9" ht="12.6" customHeight="1" x14ac:dyDescent="0.25">
      <c r="A1066" s="71">
        <v>1026</v>
      </c>
      <c r="B1066" s="72" t="s">
        <v>1763</v>
      </c>
      <c r="C1066" s="75" t="s">
        <v>1306</v>
      </c>
      <c r="D1066" s="74">
        <v>33.409999999999997</v>
      </c>
      <c r="E1066" s="78" t="s">
        <v>2542</v>
      </c>
      <c r="F1066" s="75" t="s">
        <v>17</v>
      </c>
      <c r="G1066" s="76">
        <v>1227</v>
      </c>
      <c r="H1066" s="77">
        <v>332</v>
      </c>
      <c r="I1066" s="75" t="s">
        <v>1621</v>
      </c>
    </row>
    <row r="1067" spans="1:9" ht="12.6" customHeight="1" x14ac:dyDescent="0.25">
      <c r="A1067" s="71">
        <v>1027</v>
      </c>
      <c r="B1067" s="72" t="s">
        <v>1763</v>
      </c>
      <c r="C1067" s="75" t="s">
        <v>1306</v>
      </c>
      <c r="D1067" s="74">
        <v>33.42</v>
      </c>
      <c r="E1067" s="78" t="s">
        <v>2543</v>
      </c>
      <c r="F1067" s="75" t="s">
        <v>17</v>
      </c>
      <c r="G1067" s="76">
        <v>1579</v>
      </c>
      <c r="H1067" s="77">
        <v>257</v>
      </c>
      <c r="I1067" s="75" t="s">
        <v>1622</v>
      </c>
    </row>
    <row r="1068" spans="1:9" ht="12.6" customHeight="1" x14ac:dyDescent="0.25">
      <c r="A1068" s="71">
        <v>1028</v>
      </c>
      <c r="B1068" s="72" t="s">
        <v>1763</v>
      </c>
      <c r="C1068" s="75" t="s">
        <v>1306</v>
      </c>
      <c r="D1068" s="74">
        <v>33.43</v>
      </c>
      <c r="E1068" s="78" t="s">
        <v>2544</v>
      </c>
      <c r="F1068" s="75" t="s">
        <v>17</v>
      </c>
      <c r="G1068" s="76">
        <v>1982</v>
      </c>
      <c r="H1068" s="77">
        <v>332</v>
      </c>
      <c r="I1068" s="75" t="s">
        <v>1622</v>
      </c>
    </row>
    <row r="1069" spans="1:9" ht="12.6" customHeight="1" x14ac:dyDescent="0.25">
      <c r="A1069" s="71">
        <v>1029</v>
      </c>
      <c r="B1069" s="72" t="s">
        <v>1763</v>
      </c>
      <c r="C1069" s="75" t="s">
        <v>1306</v>
      </c>
      <c r="D1069" s="74">
        <v>33.44</v>
      </c>
      <c r="E1069" s="78" t="s">
        <v>2545</v>
      </c>
      <c r="F1069" s="75" t="s">
        <v>17</v>
      </c>
      <c r="G1069" s="76">
        <v>1743</v>
      </c>
      <c r="H1069" s="77">
        <v>336</v>
      </c>
      <c r="I1069" s="75" t="s">
        <v>1622</v>
      </c>
    </row>
    <row r="1070" spans="1:9" ht="12.6" customHeight="1" x14ac:dyDescent="0.25">
      <c r="A1070" s="71">
        <v>1030</v>
      </c>
      <c r="B1070" s="72" t="s">
        <v>1763</v>
      </c>
      <c r="C1070" s="75" t="s">
        <v>1306</v>
      </c>
      <c r="D1070" s="74">
        <v>33.450000000000003</v>
      </c>
      <c r="E1070" s="78" t="s">
        <v>2546</v>
      </c>
      <c r="F1070" s="75" t="s">
        <v>17</v>
      </c>
      <c r="G1070" s="76">
        <v>1814</v>
      </c>
      <c r="H1070" s="77">
        <v>410</v>
      </c>
      <c r="I1070" s="75" t="s">
        <v>1622</v>
      </c>
    </row>
    <row r="1071" spans="1:9" ht="12.6" customHeight="1" x14ac:dyDescent="0.25">
      <c r="A1071" s="71">
        <v>1031</v>
      </c>
      <c r="B1071" s="72" t="s">
        <v>1763</v>
      </c>
      <c r="C1071" s="75" t="s">
        <v>1306</v>
      </c>
      <c r="D1071" s="74">
        <v>33.46</v>
      </c>
      <c r="E1071" s="72" t="s">
        <v>469</v>
      </c>
      <c r="F1071" s="75" t="s">
        <v>17</v>
      </c>
      <c r="G1071" s="76">
        <v>1743</v>
      </c>
      <c r="H1071" s="77">
        <v>336</v>
      </c>
      <c r="I1071" s="79" t="s">
        <v>2547</v>
      </c>
    </row>
    <row r="1072" spans="1:9" ht="12.6" customHeight="1" x14ac:dyDescent="0.25">
      <c r="A1072" s="71">
        <v>1032</v>
      </c>
      <c r="B1072" s="72" t="s">
        <v>1763</v>
      </c>
      <c r="C1072" s="75" t="s">
        <v>1306</v>
      </c>
      <c r="D1072" s="74">
        <v>33.47</v>
      </c>
      <c r="E1072" s="72" t="s">
        <v>470</v>
      </c>
      <c r="F1072" s="75" t="s">
        <v>17</v>
      </c>
      <c r="G1072" s="76">
        <v>1814</v>
      </c>
      <c r="H1072" s="77">
        <v>410</v>
      </c>
      <c r="I1072" s="79" t="s">
        <v>2547</v>
      </c>
    </row>
    <row r="1073" spans="1:9" ht="12.6" customHeight="1" x14ac:dyDescent="0.25">
      <c r="A1073" s="71">
        <v>1033</v>
      </c>
      <c r="B1073" s="72" t="s">
        <v>1763</v>
      </c>
      <c r="C1073" s="75" t="s">
        <v>1306</v>
      </c>
      <c r="D1073" s="74">
        <v>33.479999999999997</v>
      </c>
      <c r="E1073" s="78" t="s">
        <v>2548</v>
      </c>
      <c r="F1073" s="75" t="s">
        <v>17</v>
      </c>
      <c r="G1073" s="76">
        <v>2347</v>
      </c>
      <c r="H1073" s="77">
        <v>300</v>
      </c>
      <c r="I1073" s="75" t="s">
        <v>1623</v>
      </c>
    </row>
    <row r="1074" spans="1:9" ht="12.6" customHeight="1" x14ac:dyDescent="0.25">
      <c r="A1074" s="71">
        <v>1034</v>
      </c>
      <c r="B1074" s="72" t="s">
        <v>1763</v>
      </c>
      <c r="C1074" s="75" t="s">
        <v>1296</v>
      </c>
      <c r="D1074" s="74">
        <v>33.49</v>
      </c>
      <c r="E1074" s="78" t="s">
        <v>2549</v>
      </c>
      <c r="F1074" s="75" t="s">
        <v>17</v>
      </c>
      <c r="G1074" s="76">
        <v>916</v>
      </c>
      <c r="H1074" s="77">
        <v>95</v>
      </c>
      <c r="I1074" s="75" t="s">
        <v>1624</v>
      </c>
    </row>
    <row r="1075" spans="1:9" ht="12.6" customHeight="1" x14ac:dyDescent="0.25">
      <c r="A1075" s="71">
        <v>1035</v>
      </c>
      <c r="B1075" s="72" t="s">
        <v>1763</v>
      </c>
      <c r="C1075" s="75" t="s">
        <v>1296</v>
      </c>
      <c r="D1075" s="74">
        <v>33.5</v>
      </c>
      <c r="E1075" s="78" t="s">
        <v>2550</v>
      </c>
      <c r="F1075" s="75" t="s">
        <v>17</v>
      </c>
      <c r="G1075" s="76">
        <v>1013</v>
      </c>
      <c r="H1075" s="77">
        <v>95</v>
      </c>
      <c r="I1075" s="75" t="s">
        <v>1624</v>
      </c>
    </row>
    <row r="1076" spans="1:9" ht="12.6" customHeight="1" x14ac:dyDescent="0.25">
      <c r="A1076" s="71">
        <v>1036</v>
      </c>
      <c r="B1076" s="72" t="s">
        <v>1763</v>
      </c>
      <c r="C1076" s="75" t="s">
        <v>1296</v>
      </c>
      <c r="D1076" s="74">
        <v>33.51</v>
      </c>
      <c r="E1076" s="78" t="s">
        <v>2551</v>
      </c>
      <c r="F1076" s="75" t="s">
        <v>17</v>
      </c>
      <c r="G1076" s="76">
        <v>900</v>
      </c>
      <c r="H1076" s="77">
        <v>95</v>
      </c>
      <c r="I1076" s="75" t="s">
        <v>1624</v>
      </c>
    </row>
    <row r="1077" spans="1:9" ht="12.6" customHeight="1" x14ac:dyDescent="0.25">
      <c r="A1077" s="71">
        <v>1037</v>
      </c>
      <c r="B1077" s="72" t="s">
        <v>1763</v>
      </c>
      <c r="C1077" s="75" t="s">
        <v>1296</v>
      </c>
      <c r="D1077" s="74">
        <v>33.520000000000003</v>
      </c>
      <c r="E1077" s="78" t="s">
        <v>2552</v>
      </c>
      <c r="F1077" s="75" t="s">
        <v>17</v>
      </c>
      <c r="G1077" s="76">
        <v>1147</v>
      </c>
      <c r="H1077" s="77">
        <v>95</v>
      </c>
      <c r="I1077" s="75" t="s">
        <v>1473</v>
      </c>
    </row>
    <row r="1078" spans="1:9" ht="12.6" customHeight="1" x14ac:dyDescent="0.25">
      <c r="A1078" s="71">
        <v>1038</v>
      </c>
      <c r="B1078" s="72" t="s">
        <v>1763</v>
      </c>
      <c r="C1078" s="75" t="s">
        <v>1306</v>
      </c>
      <c r="D1078" s="74">
        <v>33.53</v>
      </c>
      <c r="E1078" s="78" t="s">
        <v>2553</v>
      </c>
      <c r="F1078" s="75" t="s">
        <v>17</v>
      </c>
      <c r="G1078" s="76">
        <v>923</v>
      </c>
      <c r="H1078" s="77">
        <v>95</v>
      </c>
      <c r="I1078" s="75" t="s">
        <v>1625</v>
      </c>
    </row>
    <row r="1079" spans="1:9" ht="12.6" customHeight="1" x14ac:dyDescent="0.25">
      <c r="A1079" s="71">
        <v>1039</v>
      </c>
      <c r="B1079" s="72" t="s">
        <v>1763</v>
      </c>
      <c r="C1079" s="75" t="s">
        <v>1296</v>
      </c>
      <c r="D1079" s="74">
        <v>33.54</v>
      </c>
      <c r="E1079" s="72" t="s">
        <v>471</v>
      </c>
      <c r="F1079" s="75" t="s">
        <v>17</v>
      </c>
      <c r="G1079" s="76">
        <v>1382</v>
      </c>
      <c r="H1079" s="77">
        <v>95</v>
      </c>
      <c r="I1079" s="75" t="s">
        <v>1626</v>
      </c>
    </row>
    <row r="1080" spans="1:9" ht="12.6" customHeight="1" x14ac:dyDescent="0.25">
      <c r="A1080" s="71">
        <v>1040</v>
      </c>
      <c r="B1080" s="72" t="s">
        <v>1763</v>
      </c>
      <c r="C1080" s="75" t="s">
        <v>1296</v>
      </c>
      <c r="D1080" s="74">
        <v>33.549999999999997</v>
      </c>
      <c r="E1080" s="78" t="s">
        <v>2554</v>
      </c>
      <c r="F1080" s="75" t="s">
        <v>17</v>
      </c>
      <c r="G1080" s="76">
        <v>823</v>
      </c>
      <c r="H1080" s="77">
        <v>95</v>
      </c>
      <c r="I1080" s="75" t="s">
        <v>1473</v>
      </c>
    </row>
    <row r="1081" spans="1:9" ht="12.6" customHeight="1" x14ac:dyDescent="0.25">
      <c r="A1081" s="71">
        <v>1041</v>
      </c>
      <c r="B1081" s="72" t="s">
        <v>1763</v>
      </c>
      <c r="C1081" s="75" t="s">
        <v>1296</v>
      </c>
      <c r="D1081" s="74">
        <v>33.56</v>
      </c>
      <c r="E1081" s="72" t="s">
        <v>472</v>
      </c>
      <c r="F1081" s="75" t="s">
        <v>17</v>
      </c>
      <c r="G1081" s="76">
        <v>620</v>
      </c>
      <c r="H1081" s="77">
        <v>149</v>
      </c>
      <c r="I1081" s="75" t="s">
        <v>1473</v>
      </c>
    </row>
    <row r="1082" spans="1:9" ht="12.6" customHeight="1" x14ac:dyDescent="0.25">
      <c r="A1082" s="71">
        <v>1042</v>
      </c>
      <c r="B1082" s="72" t="s">
        <v>1763</v>
      </c>
      <c r="C1082" s="75" t="s">
        <v>1296</v>
      </c>
      <c r="D1082" s="74">
        <v>33.57</v>
      </c>
      <c r="E1082" s="78" t="s">
        <v>2555</v>
      </c>
      <c r="F1082" s="75" t="s">
        <v>17</v>
      </c>
      <c r="G1082" s="76">
        <v>526</v>
      </c>
      <c r="H1082" s="77">
        <v>149</v>
      </c>
      <c r="I1082" s="75" t="s">
        <v>1473</v>
      </c>
    </row>
    <row r="1083" spans="1:9" ht="12.6" customHeight="1" x14ac:dyDescent="0.25">
      <c r="A1083" s="71">
        <v>1043</v>
      </c>
      <c r="B1083" s="72" t="s">
        <v>1763</v>
      </c>
      <c r="C1083" s="75" t="s">
        <v>1306</v>
      </c>
      <c r="D1083" s="74">
        <v>33.58</v>
      </c>
      <c r="E1083" s="78" t="s">
        <v>2556</v>
      </c>
      <c r="F1083" s="75" t="s">
        <v>17</v>
      </c>
      <c r="G1083" s="76">
        <v>1192</v>
      </c>
      <c r="H1083" s="77">
        <v>148</v>
      </c>
      <c r="I1083" s="75" t="s">
        <v>1625</v>
      </c>
    </row>
    <row r="1084" spans="1:9" ht="12.6" customHeight="1" x14ac:dyDescent="0.25">
      <c r="A1084" s="71">
        <v>1044</v>
      </c>
      <c r="B1084" s="72" t="s">
        <v>1763</v>
      </c>
      <c r="C1084" s="97">
        <v>0</v>
      </c>
      <c r="D1084" s="74">
        <v>33.590000000000003</v>
      </c>
      <c r="E1084" s="72" t="s">
        <v>473</v>
      </c>
      <c r="F1084" s="75" t="s">
        <v>17</v>
      </c>
      <c r="G1084" s="76">
        <v>1611</v>
      </c>
      <c r="H1084" s="77">
        <v>148</v>
      </c>
      <c r="I1084" s="75" t="s">
        <v>1627</v>
      </c>
    </row>
    <row r="1085" spans="1:9" ht="12.6" customHeight="1" x14ac:dyDescent="0.25">
      <c r="A1085" s="71">
        <v>1045</v>
      </c>
      <c r="B1085" s="72" t="s">
        <v>1763</v>
      </c>
      <c r="C1085" s="97">
        <v>0</v>
      </c>
      <c r="D1085" s="74">
        <v>33.61</v>
      </c>
      <c r="E1085" s="72" t="s">
        <v>474</v>
      </c>
      <c r="F1085" s="75" t="s">
        <v>17</v>
      </c>
      <c r="G1085" s="76">
        <v>2198</v>
      </c>
      <c r="H1085" s="77">
        <v>148</v>
      </c>
      <c r="I1085" s="75" t="s">
        <v>1628</v>
      </c>
    </row>
    <row r="1086" spans="1:9" ht="12.6" customHeight="1" x14ac:dyDescent="0.25">
      <c r="A1086" s="71">
        <v>1046</v>
      </c>
      <c r="B1086" s="72" t="s">
        <v>1763</v>
      </c>
      <c r="C1086" s="97">
        <v>0</v>
      </c>
      <c r="D1086" s="74">
        <v>33.619999999999997</v>
      </c>
      <c r="E1086" s="72" t="s">
        <v>475</v>
      </c>
      <c r="F1086" s="75" t="s">
        <v>17</v>
      </c>
      <c r="G1086" s="76">
        <v>1733</v>
      </c>
      <c r="H1086" s="77">
        <v>185</v>
      </c>
      <c r="I1086" s="75" t="s">
        <v>1627</v>
      </c>
    </row>
    <row r="1087" spans="1:9" ht="12.6" customHeight="1" x14ac:dyDescent="0.25">
      <c r="A1087" s="71">
        <v>1047</v>
      </c>
      <c r="B1087" s="72" t="s">
        <v>1763</v>
      </c>
      <c r="C1087" s="75" t="s">
        <v>1306</v>
      </c>
      <c r="D1087" s="74">
        <v>33.65</v>
      </c>
      <c r="E1087" s="78" t="s">
        <v>2557</v>
      </c>
      <c r="F1087" s="75" t="s">
        <v>17</v>
      </c>
      <c r="G1087" s="76">
        <v>1786</v>
      </c>
      <c r="H1087" s="77">
        <v>185</v>
      </c>
      <c r="I1087" s="75" t="s">
        <v>1625</v>
      </c>
    </row>
    <row r="1088" spans="1:9" ht="12.6" customHeight="1" x14ac:dyDescent="0.25">
      <c r="A1088" s="71">
        <v>1048</v>
      </c>
      <c r="B1088" s="72" t="s">
        <v>1763</v>
      </c>
      <c r="C1088" s="75" t="s">
        <v>1296</v>
      </c>
      <c r="D1088" s="74">
        <v>33.659999999999997</v>
      </c>
      <c r="E1088" s="78" t="s">
        <v>2558</v>
      </c>
      <c r="F1088" s="75" t="s">
        <v>17</v>
      </c>
      <c r="G1088" s="76">
        <v>707</v>
      </c>
      <c r="H1088" s="77">
        <v>186</v>
      </c>
      <c r="I1088" s="75" t="s">
        <v>1625</v>
      </c>
    </row>
    <row r="1089" spans="1:9" ht="12.6" customHeight="1" x14ac:dyDescent="0.25">
      <c r="A1089" s="71">
        <v>1049</v>
      </c>
      <c r="B1089" s="72" t="s">
        <v>1763</v>
      </c>
      <c r="C1089" s="75" t="s">
        <v>1296</v>
      </c>
      <c r="D1089" s="74">
        <v>33.67</v>
      </c>
      <c r="E1089" s="72" t="s">
        <v>476</v>
      </c>
      <c r="F1089" s="75" t="s">
        <v>17</v>
      </c>
      <c r="G1089" s="76">
        <v>1176</v>
      </c>
      <c r="H1089" s="77">
        <v>336</v>
      </c>
      <c r="I1089" s="75" t="s">
        <v>1625</v>
      </c>
    </row>
    <row r="1090" spans="1:9" ht="12.6" customHeight="1" x14ac:dyDescent="0.25">
      <c r="A1090" s="71">
        <v>1050</v>
      </c>
      <c r="B1090" s="72" t="s">
        <v>1763</v>
      </c>
      <c r="C1090" s="75" t="s">
        <v>1296</v>
      </c>
      <c r="D1090" s="74">
        <v>33.68</v>
      </c>
      <c r="E1090" s="72" t="s">
        <v>477</v>
      </c>
      <c r="F1090" s="75" t="s">
        <v>17</v>
      </c>
      <c r="G1090" s="76">
        <v>4354</v>
      </c>
      <c r="H1090" s="77">
        <v>641</v>
      </c>
      <c r="I1090" s="75" t="s">
        <v>1629</v>
      </c>
    </row>
    <row r="1091" spans="1:9" ht="12.6" customHeight="1" x14ac:dyDescent="0.25">
      <c r="A1091" s="71">
        <v>1051</v>
      </c>
      <c r="B1091" s="72" t="s">
        <v>1763</v>
      </c>
      <c r="C1091" s="75" t="s">
        <v>1296</v>
      </c>
      <c r="D1091" s="74">
        <v>33.75</v>
      </c>
      <c r="E1091" s="78" t="s">
        <v>2559</v>
      </c>
      <c r="F1091" s="75" t="s">
        <v>17</v>
      </c>
      <c r="G1091" s="76">
        <v>1481</v>
      </c>
      <c r="H1091" s="77">
        <v>453</v>
      </c>
      <c r="I1091" s="75" t="s">
        <v>1630</v>
      </c>
    </row>
    <row r="1092" spans="1:9" ht="12.6" customHeight="1" x14ac:dyDescent="0.25">
      <c r="A1092" s="71">
        <v>1052</v>
      </c>
      <c r="B1092" s="72" t="s">
        <v>1763</v>
      </c>
      <c r="C1092" s="75" t="s">
        <v>1296</v>
      </c>
      <c r="D1092" s="74">
        <v>33.76</v>
      </c>
      <c r="E1092" s="78" t="s">
        <v>2560</v>
      </c>
      <c r="F1092" s="75" t="s">
        <v>17</v>
      </c>
      <c r="G1092" s="76">
        <v>1078</v>
      </c>
      <c r="H1092" s="77">
        <v>336</v>
      </c>
      <c r="I1092" s="75" t="s">
        <v>1631</v>
      </c>
    </row>
    <row r="1093" spans="1:9" ht="12.6" customHeight="1" x14ac:dyDescent="0.25">
      <c r="A1093" s="71">
        <v>1053</v>
      </c>
      <c r="B1093" s="72" t="s">
        <v>1763</v>
      </c>
      <c r="C1093" s="75" t="s">
        <v>1296</v>
      </c>
      <c r="D1093" s="74">
        <v>33.770000000000003</v>
      </c>
      <c r="E1093" s="78" t="s">
        <v>2561</v>
      </c>
      <c r="F1093" s="75" t="s">
        <v>17</v>
      </c>
      <c r="G1093" s="76">
        <v>1147</v>
      </c>
      <c r="H1093" s="77">
        <v>410</v>
      </c>
      <c r="I1093" s="75" t="s">
        <v>1631</v>
      </c>
    </row>
    <row r="1094" spans="1:9" ht="12.6" customHeight="1" x14ac:dyDescent="0.25">
      <c r="A1094" s="71">
        <v>1054</v>
      </c>
      <c r="B1094" s="72" t="s">
        <v>1763</v>
      </c>
      <c r="C1094" s="75" t="s">
        <v>1296</v>
      </c>
      <c r="D1094" s="74">
        <v>33.78</v>
      </c>
      <c r="E1094" s="72" t="s">
        <v>478</v>
      </c>
      <c r="F1094" s="75" t="s">
        <v>17</v>
      </c>
      <c r="G1094" s="76">
        <v>163</v>
      </c>
      <c r="H1094" s="77">
        <v>140</v>
      </c>
      <c r="I1094" s="79" t="s">
        <v>2562</v>
      </c>
    </row>
    <row r="1095" spans="1:9" ht="12.6" customHeight="1" x14ac:dyDescent="0.25">
      <c r="A1095" s="71">
        <v>1055</v>
      </c>
      <c r="B1095" s="72" t="s">
        <v>1763</v>
      </c>
      <c r="C1095" s="75" t="s">
        <v>1296</v>
      </c>
      <c r="D1095" s="74">
        <v>33.79</v>
      </c>
      <c r="E1095" s="72" t="s">
        <v>479</v>
      </c>
      <c r="F1095" s="75" t="s">
        <v>17</v>
      </c>
      <c r="G1095" s="76">
        <v>75</v>
      </c>
      <c r="H1095" s="77">
        <v>71</v>
      </c>
      <c r="I1095" s="79" t="s">
        <v>2562</v>
      </c>
    </row>
    <row r="1096" spans="1:9" ht="12.6" customHeight="1" x14ac:dyDescent="0.25">
      <c r="A1096" s="71">
        <v>1056</v>
      </c>
      <c r="B1096" s="72" t="s">
        <v>1763</v>
      </c>
      <c r="C1096" s="75" t="s">
        <v>1296</v>
      </c>
      <c r="D1096" s="74">
        <v>33.799999999999997</v>
      </c>
      <c r="E1096" s="72" t="s">
        <v>480</v>
      </c>
      <c r="F1096" s="75" t="s">
        <v>17</v>
      </c>
      <c r="G1096" s="76">
        <v>406</v>
      </c>
      <c r="H1096" s="77">
        <v>210</v>
      </c>
      <c r="I1096" s="79" t="s">
        <v>2562</v>
      </c>
    </row>
    <row r="1097" spans="1:9" ht="12.6" customHeight="1" x14ac:dyDescent="0.25">
      <c r="A1097" s="71">
        <v>1057</v>
      </c>
      <c r="B1097" s="72" t="s">
        <v>1763</v>
      </c>
      <c r="C1097" s="75" t="s">
        <v>1296</v>
      </c>
      <c r="D1097" s="74">
        <v>33.81</v>
      </c>
      <c r="E1097" s="78" t="s">
        <v>2563</v>
      </c>
      <c r="F1097" s="75" t="s">
        <v>17</v>
      </c>
      <c r="G1097" s="76">
        <v>1281</v>
      </c>
      <c r="H1097" s="77">
        <v>345</v>
      </c>
      <c r="I1097" s="75" t="s">
        <v>1547</v>
      </c>
    </row>
    <row r="1098" spans="1:9" ht="12.6" customHeight="1" x14ac:dyDescent="0.25">
      <c r="A1098" s="71">
        <v>1058</v>
      </c>
      <c r="B1098" s="72" t="s">
        <v>1764</v>
      </c>
      <c r="C1098" s="75" t="s">
        <v>1309</v>
      </c>
      <c r="D1098" s="74">
        <v>34.01</v>
      </c>
      <c r="E1098" s="78" t="s">
        <v>2564</v>
      </c>
      <c r="F1098" s="75" t="s">
        <v>17</v>
      </c>
      <c r="G1098" s="76">
        <v>25</v>
      </c>
      <c r="H1098" s="77">
        <v>16</v>
      </c>
      <c r="I1098" s="79" t="s">
        <v>2565</v>
      </c>
    </row>
    <row r="1099" spans="1:9" ht="12.6" customHeight="1" x14ac:dyDescent="0.25">
      <c r="A1099" s="71">
        <v>1059</v>
      </c>
      <c r="B1099" s="72" t="s">
        <v>1764</v>
      </c>
      <c r="C1099" s="75" t="s">
        <v>1309</v>
      </c>
      <c r="D1099" s="74">
        <v>34.020000000000003</v>
      </c>
      <c r="E1099" s="78" t="s">
        <v>2566</v>
      </c>
      <c r="F1099" s="75" t="s">
        <v>17</v>
      </c>
      <c r="G1099" s="76">
        <v>41</v>
      </c>
      <c r="H1099" s="77">
        <v>29</v>
      </c>
      <c r="I1099" s="79" t="s">
        <v>2567</v>
      </c>
    </row>
    <row r="1100" spans="1:9" ht="12.6" customHeight="1" x14ac:dyDescent="0.25">
      <c r="A1100" s="71">
        <v>1060</v>
      </c>
      <c r="B1100" s="72" t="s">
        <v>1764</v>
      </c>
      <c r="C1100" s="75" t="s">
        <v>1310</v>
      </c>
      <c r="D1100" s="74">
        <v>34.03</v>
      </c>
      <c r="E1100" s="78" t="s">
        <v>2568</v>
      </c>
      <c r="F1100" s="79" t="s">
        <v>3203</v>
      </c>
      <c r="G1100" s="76">
        <v>52</v>
      </c>
      <c r="H1100" s="77">
        <v>45</v>
      </c>
      <c r="I1100" s="79" t="s">
        <v>2569</v>
      </c>
    </row>
    <row r="1101" spans="1:9" ht="12.6" customHeight="1" x14ac:dyDescent="0.25">
      <c r="A1101" s="71">
        <v>1061</v>
      </c>
      <c r="B1101" s="72" t="s">
        <v>1764</v>
      </c>
      <c r="C1101" s="75" t="s">
        <v>1310</v>
      </c>
      <c r="D1101" s="74">
        <v>34.04</v>
      </c>
      <c r="E1101" s="78" t="s">
        <v>2570</v>
      </c>
      <c r="F1101" s="75" t="s">
        <v>17</v>
      </c>
      <c r="G1101" s="76">
        <v>42</v>
      </c>
      <c r="H1101" s="77">
        <v>29</v>
      </c>
      <c r="I1101" s="79" t="s">
        <v>2571</v>
      </c>
    </row>
    <row r="1102" spans="1:9" ht="12.6" customHeight="1" x14ac:dyDescent="0.25">
      <c r="A1102" s="71">
        <v>1062</v>
      </c>
      <c r="B1102" s="72" t="s">
        <v>1764</v>
      </c>
      <c r="C1102" s="75" t="s">
        <v>1311</v>
      </c>
      <c r="D1102" s="74">
        <v>34.049999999999997</v>
      </c>
      <c r="E1102" s="78" t="s">
        <v>2572</v>
      </c>
      <c r="F1102" s="75" t="s">
        <v>17</v>
      </c>
      <c r="G1102" s="76">
        <v>118</v>
      </c>
      <c r="H1102" s="77">
        <v>83</v>
      </c>
      <c r="I1102" s="79" t="s">
        <v>2573</v>
      </c>
    </row>
    <row r="1103" spans="1:9" ht="12.6" customHeight="1" x14ac:dyDescent="0.25">
      <c r="A1103" s="71">
        <v>1063</v>
      </c>
      <c r="B1103" s="72" t="s">
        <v>1764</v>
      </c>
      <c r="C1103" s="75" t="s">
        <v>1311</v>
      </c>
      <c r="D1103" s="74">
        <v>34.06</v>
      </c>
      <c r="E1103" s="78" t="s">
        <v>2574</v>
      </c>
      <c r="F1103" s="75" t="s">
        <v>17</v>
      </c>
      <c r="G1103" s="76">
        <v>230</v>
      </c>
      <c r="H1103" s="77">
        <v>181</v>
      </c>
      <c r="I1103" s="79" t="s">
        <v>2573</v>
      </c>
    </row>
    <row r="1104" spans="1:9" ht="12.6" customHeight="1" x14ac:dyDescent="0.25">
      <c r="A1104" s="71">
        <v>1064</v>
      </c>
      <c r="B1104" s="72" t="s">
        <v>1764</v>
      </c>
      <c r="C1104" s="75" t="s">
        <v>1312</v>
      </c>
      <c r="D1104" s="74">
        <v>34.07</v>
      </c>
      <c r="E1104" s="78" t="s">
        <v>2575</v>
      </c>
      <c r="F1104" s="75" t="s">
        <v>17</v>
      </c>
      <c r="G1104" s="76">
        <v>38</v>
      </c>
      <c r="H1104" s="77">
        <v>20</v>
      </c>
      <c r="I1104" s="79" t="s">
        <v>2576</v>
      </c>
    </row>
    <row r="1105" spans="1:9" ht="12.6" customHeight="1" x14ac:dyDescent="0.25">
      <c r="A1105" s="71">
        <v>1065</v>
      </c>
      <c r="B1105" s="72" t="s">
        <v>1764</v>
      </c>
      <c r="C1105" s="75" t="s">
        <v>1312</v>
      </c>
      <c r="D1105" s="74">
        <v>34.08</v>
      </c>
      <c r="E1105" s="78" t="s">
        <v>2577</v>
      </c>
      <c r="F1105" s="79" t="s">
        <v>3203</v>
      </c>
      <c r="G1105" s="76">
        <v>59</v>
      </c>
      <c r="H1105" s="77">
        <v>29</v>
      </c>
      <c r="I1105" s="79" t="s">
        <v>2576</v>
      </c>
    </row>
    <row r="1106" spans="1:9" ht="12.6" customHeight="1" x14ac:dyDescent="0.25">
      <c r="A1106" s="71">
        <v>1066</v>
      </c>
      <c r="B1106" s="72" t="s">
        <v>1764</v>
      </c>
      <c r="C1106" s="75" t="s">
        <v>1313</v>
      </c>
      <c r="D1106" s="74">
        <v>34.090000000000003</v>
      </c>
      <c r="E1106" s="78" t="s">
        <v>2578</v>
      </c>
      <c r="F1106" s="75" t="s">
        <v>17</v>
      </c>
      <c r="G1106" s="76">
        <v>799</v>
      </c>
      <c r="H1106" s="77">
        <v>515</v>
      </c>
      <c r="I1106" s="75" t="s">
        <v>1632</v>
      </c>
    </row>
    <row r="1107" spans="1:9" ht="12.6" customHeight="1" x14ac:dyDescent="0.25">
      <c r="A1107" s="71">
        <v>1067</v>
      </c>
      <c r="B1107" s="72" t="s">
        <v>1764</v>
      </c>
      <c r="C1107" s="75" t="s">
        <v>1313</v>
      </c>
      <c r="D1107" s="74">
        <v>34.1</v>
      </c>
      <c r="E1107" s="78" t="s">
        <v>2579</v>
      </c>
      <c r="F1107" s="75" t="s">
        <v>17</v>
      </c>
      <c r="G1107" s="76">
        <v>63</v>
      </c>
      <c r="H1107" s="77">
        <v>35</v>
      </c>
      <c r="I1107" s="75" t="s">
        <v>1632</v>
      </c>
    </row>
    <row r="1108" spans="1:9" ht="12.6" customHeight="1" x14ac:dyDescent="0.25">
      <c r="A1108" s="71">
        <v>1068</v>
      </c>
      <c r="B1108" s="72" t="s">
        <v>1764</v>
      </c>
      <c r="C1108" s="75" t="s">
        <v>1313</v>
      </c>
      <c r="D1108" s="74">
        <v>34.11</v>
      </c>
      <c r="E1108" s="72" t="s">
        <v>481</v>
      </c>
      <c r="F1108" s="75" t="s">
        <v>17</v>
      </c>
      <c r="G1108" s="76">
        <v>99</v>
      </c>
      <c r="H1108" s="77">
        <v>53</v>
      </c>
      <c r="I1108" s="79" t="s">
        <v>2580</v>
      </c>
    </row>
    <row r="1109" spans="1:9" ht="12.6" customHeight="1" x14ac:dyDescent="0.25">
      <c r="A1109" s="71">
        <v>1069</v>
      </c>
      <c r="B1109" s="72" t="s">
        <v>1765</v>
      </c>
      <c r="C1109" s="75" t="s">
        <v>1314</v>
      </c>
      <c r="D1109" s="74">
        <v>35.01</v>
      </c>
      <c r="E1109" s="78" t="s">
        <v>2581</v>
      </c>
      <c r="F1109" s="75" t="s">
        <v>17</v>
      </c>
      <c r="G1109" s="76">
        <v>85</v>
      </c>
      <c r="H1109" s="77">
        <v>30</v>
      </c>
      <c r="I1109" s="79" t="s">
        <v>2582</v>
      </c>
    </row>
    <row r="1110" spans="1:9" ht="12.6" customHeight="1" x14ac:dyDescent="0.25">
      <c r="A1110" s="71">
        <v>1070</v>
      </c>
      <c r="B1110" s="72" t="s">
        <v>1765</v>
      </c>
      <c r="C1110" s="75" t="s">
        <v>1315</v>
      </c>
      <c r="D1110" s="74">
        <v>35.020000000000003</v>
      </c>
      <c r="E1110" s="78" t="s">
        <v>2583</v>
      </c>
      <c r="F1110" s="75" t="s">
        <v>17</v>
      </c>
      <c r="G1110" s="76">
        <v>44</v>
      </c>
      <c r="H1110" s="77">
        <v>15</v>
      </c>
      <c r="I1110" s="75" t="s">
        <v>1633</v>
      </c>
    </row>
    <row r="1111" spans="1:9" ht="12.6" customHeight="1" x14ac:dyDescent="0.25">
      <c r="A1111" s="71">
        <v>1071</v>
      </c>
      <c r="B1111" s="72" t="s">
        <v>1765</v>
      </c>
      <c r="C1111" s="75" t="s">
        <v>1316</v>
      </c>
      <c r="D1111" s="74">
        <v>35.03</v>
      </c>
      <c r="E1111" s="78" t="s">
        <v>2584</v>
      </c>
      <c r="F1111" s="75" t="s">
        <v>17</v>
      </c>
      <c r="G1111" s="76">
        <v>68</v>
      </c>
      <c r="H1111" s="77">
        <v>30</v>
      </c>
      <c r="I1111" s="75" t="s">
        <v>1633</v>
      </c>
    </row>
    <row r="1112" spans="1:9" ht="12.6" customHeight="1" x14ac:dyDescent="0.25">
      <c r="A1112" s="71">
        <v>1072</v>
      </c>
      <c r="B1112" s="72" t="s">
        <v>1765</v>
      </c>
      <c r="C1112" s="75" t="s">
        <v>1317</v>
      </c>
      <c r="D1112" s="74">
        <v>35.04</v>
      </c>
      <c r="E1112" s="78" t="s">
        <v>2585</v>
      </c>
      <c r="F1112" s="75" t="s">
        <v>17</v>
      </c>
      <c r="G1112" s="76">
        <v>85</v>
      </c>
      <c r="H1112" s="77">
        <v>33</v>
      </c>
      <c r="I1112" s="75" t="s">
        <v>1634</v>
      </c>
    </row>
    <row r="1113" spans="1:9" ht="12.6" customHeight="1" x14ac:dyDescent="0.25">
      <c r="A1113" s="71">
        <v>1073</v>
      </c>
      <c r="B1113" s="72" t="s">
        <v>1765</v>
      </c>
      <c r="C1113" s="75" t="s">
        <v>1318</v>
      </c>
      <c r="D1113" s="74">
        <v>35.049999999999997</v>
      </c>
      <c r="E1113" s="78" t="s">
        <v>2586</v>
      </c>
      <c r="F1113" s="75" t="s">
        <v>17</v>
      </c>
      <c r="G1113" s="76">
        <v>76</v>
      </c>
      <c r="H1113" s="77">
        <v>26</v>
      </c>
      <c r="I1113" s="75" t="s">
        <v>1635</v>
      </c>
    </row>
    <row r="1114" spans="1:9" ht="12.6" customHeight="1" x14ac:dyDescent="0.25">
      <c r="A1114" s="71">
        <v>1074</v>
      </c>
      <c r="B1114" s="72" t="s">
        <v>1765</v>
      </c>
      <c r="C1114" s="75" t="s">
        <v>1319</v>
      </c>
      <c r="D1114" s="74">
        <v>35.06</v>
      </c>
      <c r="E1114" s="78" t="s">
        <v>2587</v>
      </c>
      <c r="F1114" s="75" t="s">
        <v>17</v>
      </c>
      <c r="G1114" s="76">
        <v>114</v>
      </c>
      <c r="H1114" s="77">
        <v>45</v>
      </c>
      <c r="I1114" s="75" t="s">
        <v>1636</v>
      </c>
    </row>
    <row r="1115" spans="1:9" ht="12.6" customHeight="1" x14ac:dyDescent="0.25">
      <c r="A1115" s="71">
        <v>1075</v>
      </c>
      <c r="B1115" s="72" t="s">
        <v>1765</v>
      </c>
      <c r="C1115" s="75" t="s">
        <v>1320</v>
      </c>
      <c r="D1115" s="74">
        <v>35.07</v>
      </c>
      <c r="E1115" s="78" t="s">
        <v>2588</v>
      </c>
      <c r="F1115" s="75" t="s">
        <v>17</v>
      </c>
      <c r="G1115" s="76">
        <v>89</v>
      </c>
      <c r="H1115" s="77">
        <v>45</v>
      </c>
      <c r="I1115" s="75" t="s">
        <v>1637</v>
      </c>
    </row>
    <row r="1116" spans="1:9" ht="12.6" customHeight="1" x14ac:dyDescent="0.25">
      <c r="A1116" s="71">
        <v>1076</v>
      </c>
      <c r="B1116" s="72" t="s">
        <v>1765</v>
      </c>
      <c r="C1116" s="75" t="s">
        <v>1321</v>
      </c>
      <c r="D1116" s="74">
        <v>35.08</v>
      </c>
      <c r="E1116" s="78" t="s">
        <v>2589</v>
      </c>
      <c r="F1116" s="75" t="s">
        <v>17</v>
      </c>
      <c r="G1116" s="76">
        <v>54</v>
      </c>
      <c r="H1116" s="77">
        <v>24</v>
      </c>
      <c r="I1116" s="75" t="s">
        <v>1638</v>
      </c>
    </row>
    <row r="1117" spans="1:9" ht="12.6" customHeight="1" x14ac:dyDescent="0.25">
      <c r="A1117" s="71">
        <v>1077</v>
      </c>
      <c r="B1117" s="72" t="s">
        <v>1765</v>
      </c>
      <c r="C1117" s="75" t="s">
        <v>1322</v>
      </c>
      <c r="D1117" s="74">
        <v>35.090000000000003</v>
      </c>
      <c r="E1117" s="78" t="s">
        <v>2590</v>
      </c>
      <c r="F1117" s="75" t="s">
        <v>17</v>
      </c>
      <c r="G1117" s="76">
        <v>80</v>
      </c>
      <c r="H1117" s="77">
        <v>44</v>
      </c>
      <c r="I1117" s="75" t="s">
        <v>1638</v>
      </c>
    </row>
    <row r="1118" spans="1:9" ht="12.6" customHeight="1" x14ac:dyDescent="0.25">
      <c r="A1118" s="71">
        <v>1078</v>
      </c>
      <c r="B1118" s="72" t="s">
        <v>1765</v>
      </c>
      <c r="C1118" s="75" t="s">
        <v>1323</v>
      </c>
      <c r="D1118" s="74">
        <v>35.1</v>
      </c>
      <c r="E1118" s="78" t="s">
        <v>2591</v>
      </c>
      <c r="F1118" s="75" t="s">
        <v>17</v>
      </c>
      <c r="G1118" s="76">
        <v>51</v>
      </c>
      <c r="H1118" s="77">
        <v>24</v>
      </c>
      <c r="I1118" s="75" t="s">
        <v>1639</v>
      </c>
    </row>
    <row r="1119" spans="1:9" ht="12.6" customHeight="1" x14ac:dyDescent="0.25">
      <c r="A1119" s="71">
        <v>1079</v>
      </c>
      <c r="B1119" s="72" t="s">
        <v>1765</v>
      </c>
      <c r="C1119" s="97">
        <v>0</v>
      </c>
      <c r="D1119" s="74">
        <v>35.11</v>
      </c>
      <c r="E1119" s="78" t="s">
        <v>2592</v>
      </c>
      <c r="F1119" s="75" t="s">
        <v>17</v>
      </c>
      <c r="G1119" s="76">
        <v>83</v>
      </c>
      <c r="H1119" s="77">
        <v>42</v>
      </c>
      <c r="I1119" s="75" t="s">
        <v>1640</v>
      </c>
    </row>
    <row r="1120" spans="1:9" ht="12.6" customHeight="1" x14ac:dyDescent="0.25">
      <c r="A1120" s="71">
        <v>1080</v>
      </c>
      <c r="B1120" s="72" t="s">
        <v>1765</v>
      </c>
      <c r="C1120" s="75" t="s">
        <v>1324</v>
      </c>
      <c r="D1120" s="74">
        <v>35.119999999999997</v>
      </c>
      <c r="E1120" s="78" t="s">
        <v>2593</v>
      </c>
      <c r="F1120" s="75" t="s">
        <v>17</v>
      </c>
      <c r="G1120" s="76">
        <v>96</v>
      </c>
      <c r="H1120" s="77">
        <v>42</v>
      </c>
      <c r="I1120" s="75" t="s">
        <v>1641</v>
      </c>
    </row>
    <row r="1121" spans="1:9" ht="12.6" customHeight="1" x14ac:dyDescent="0.25">
      <c r="A1121" s="71">
        <v>1081</v>
      </c>
      <c r="B1121" s="72" t="s">
        <v>1765</v>
      </c>
      <c r="C1121" s="75" t="s">
        <v>1325</v>
      </c>
      <c r="D1121" s="74">
        <v>35.130000000000003</v>
      </c>
      <c r="E1121" s="78" t="s">
        <v>2594</v>
      </c>
      <c r="F1121" s="75" t="s">
        <v>17</v>
      </c>
      <c r="G1121" s="76">
        <v>74</v>
      </c>
      <c r="H1121" s="77">
        <v>48</v>
      </c>
      <c r="I1121" s="75" t="s">
        <v>1642</v>
      </c>
    </row>
    <row r="1122" spans="1:9" ht="12.6" customHeight="1" x14ac:dyDescent="0.25">
      <c r="A1122" s="71">
        <v>1082</v>
      </c>
      <c r="B1122" s="72" t="s">
        <v>1765</v>
      </c>
      <c r="C1122" s="73"/>
      <c r="D1122" s="74">
        <v>35.14</v>
      </c>
      <c r="E1122" s="78" t="s">
        <v>2595</v>
      </c>
      <c r="F1122" s="75" t="s">
        <v>17</v>
      </c>
      <c r="G1122" s="76">
        <v>73</v>
      </c>
      <c r="H1122" s="77">
        <v>48</v>
      </c>
      <c r="I1122" s="75" t="s">
        <v>1640</v>
      </c>
    </row>
    <row r="1123" spans="1:9" ht="12.6" customHeight="1" x14ac:dyDescent="0.25">
      <c r="A1123" s="71">
        <v>1083</v>
      </c>
      <c r="B1123" s="72" t="s">
        <v>1765</v>
      </c>
      <c r="C1123" s="73"/>
      <c r="D1123" s="74">
        <v>35.15</v>
      </c>
      <c r="E1123" s="78" t="s">
        <v>2596</v>
      </c>
      <c r="F1123" s="75" t="s">
        <v>17</v>
      </c>
      <c r="G1123" s="76">
        <v>97</v>
      </c>
      <c r="H1123" s="77">
        <v>64</v>
      </c>
      <c r="I1123" s="79" t="s">
        <v>2597</v>
      </c>
    </row>
    <row r="1124" spans="1:9" ht="12.6" customHeight="1" x14ac:dyDescent="0.25">
      <c r="A1124" s="71">
        <v>1084</v>
      </c>
      <c r="B1124" s="72" t="s">
        <v>1765</v>
      </c>
      <c r="C1124" s="73"/>
      <c r="D1124" s="74">
        <v>35.159999999999997</v>
      </c>
      <c r="E1124" s="78" t="s">
        <v>2598</v>
      </c>
      <c r="F1124" s="75" t="s">
        <v>17</v>
      </c>
      <c r="G1124" s="76">
        <v>91</v>
      </c>
      <c r="H1124" s="77">
        <v>64</v>
      </c>
      <c r="I1124" s="79" t="s">
        <v>2599</v>
      </c>
    </row>
    <row r="1125" spans="1:9" ht="12.6" customHeight="1" x14ac:dyDescent="0.25">
      <c r="A1125" s="71">
        <v>1085</v>
      </c>
      <c r="B1125" s="72" t="s">
        <v>1765</v>
      </c>
      <c r="C1125" s="75" t="s">
        <v>1326</v>
      </c>
      <c r="D1125" s="74">
        <v>35.18</v>
      </c>
      <c r="E1125" s="72" t="s">
        <v>482</v>
      </c>
      <c r="F1125" s="75" t="s">
        <v>17</v>
      </c>
      <c r="G1125" s="76">
        <v>16</v>
      </c>
      <c r="H1125" s="77">
        <v>16</v>
      </c>
      <c r="I1125" s="79" t="s">
        <v>2331</v>
      </c>
    </row>
    <row r="1126" spans="1:9" ht="12.6" customHeight="1" x14ac:dyDescent="0.25">
      <c r="A1126" s="71">
        <v>1086</v>
      </c>
      <c r="B1126" s="72" t="s">
        <v>1765</v>
      </c>
      <c r="C1126" s="75" t="s">
        <v>1327</v>
      </c>
      <c r="D1126" s="74">
        <v>35.19</v>
      </c>
      <c r="E1126" s="78" t="s">
        <v>2600</v>
      </c>
      <c r="F1126" s="75" t="s">
        <v>17</v>
      </c>
      <c r="G1126" s="76">
        <v>31</v>
      </c>
      <c r="H1126" s="77">
        <v>12</v>
      </c>
      <c r="I1126" s="75" t="s">
        <v>1496</v>
      </c>
    </row>
    <row r="1127" spans="1:9" ht="12.6" customHeight="1" x14ac:dyDescent="0.25">
      <c r="A1127" s="71">
        <v>1087</v>
      </c>
      <c r="B1127" s="72" t="s">
        <v>1765</v>
      </c>
      <c r="C1127" s="75" t="s">
        <v>1328</v>
      </c>
      <c r="D1127" s="74">
        <v>35.200000000000003</v>
      </c>
      <c r="E1127" s="78" t="s">
        <v>2601</v>
      </c>
      <c r="F1127" s="75" t="s">
        <v>17</v>
      </c>
      <c r="G1127" s="76">
        <v>33</v>
      </c>
      <c r="H1127" s="77">
        <v>18</v>
      </c>
      <c r="I1127" s="75" t="s">
        <v>1643</v>
      </c>
    </row>
    <row r="1128" spans="1:9" ht="12.6" customHeight="1" x14ac:dyDescent="0.25">
      <c r="A1128" s="71">
        <v>1088</v>
      </c>
      <c r="B1128" s="72" t="s">
        <v>1765</v>
      </c>
      <c r="C1128" s="75" t="s">
        <v>1329</v>
      </c>
      <c r="D1128" s="74">
        <v>35.21</v>
      </c>
      <c r="E1128" s="78" t="s">
        <v>2602</v>
      </c>
      <c r="F1128" s="75" t="s">
        <v>17</v>
      </c>
      <c r="G1128" s="76">
        <v>34</v>
      </c>
      <c r="H1128" s="77">
        <v>12</v>
      </c>
      <c r="I1128" s="75" t="s">
        <v>1496</v>
      </c>
    </row>
    <row r="1129" spans="1:9" ht="12.6" customHeight="1" x14ac:dyDescent="0.25">
      <c r="A1129" s="71">
        <v>1089</v>
      </c>
      <c r="B1129" s="72" t="s">
        <v>1765</v>
      </c>
      <c r="C1129" s="75" t="s">
        <v>1330</v>
      </c>
      <c r="D1129" s="74">
        <v>35.22</v>
      </c>
      <c r="E1129" s="78" t="s">
        <v>2603</v>
      </c>
      <c r="F1129" s="75" t="s">
        <v>17</v>
      </c>
      <c r="G1129" s="76">
        <v>19</v>
      </c>
      <c r="H1129" s="77">
        <v>15</v>
      </c>
      <c r="I1129" s="75" t="s">
        <v>1496</v>
      </c>
    </row>
    <row r="1130" spans="1:9" ht="12.6" customHeight="1" x14ac:dyDescent="0.25">
      <c r="A1130" s="71">
        <v>1090</v>
      </c>
      <c r="B1130" s="72" t="s">
        <v>1765</v>
      </c>
      <c r="C1130" s="75" t="s">
        <v>1331</v>
      </c>
      <c r="D1130" s="74">
        <v>35.229999999999997</v>
      </c>
      <c r="E1130" s="78" t="s">
        <v>2604</v>
      </c>
      <c r="F1130" s="75" t="s">
        <v>17</v>
      </c>
      <c r="G1130" s="76">
        <v>197</v>
      </c>
      <c r="H1130" s="77">
        <v>65</v>
      </c>
      <c r="I1130" s="79" t="s">
        <v>2089</v>
      </c>
    </row>
    <row r="1131" spans="1:9" ht="12.6" customHeight="1" x14ac:dyDescent="0.25">
      <c r="A1131" s="71">
        <v>1091</v>
      </c>
      <c r="B1131" s="72" t="s">
        <v>1765</v>
      </c>
      <c r="C1131" s="75" t="s">
        <v>1331</v>
      </c>
      <c r="D1131" s="74">
        <v>35.24</v>
      </c>
      <c r="E1131" s="72" t="s">
        <v>483</v>
      </c>
      <c r="F1131" s="75" t="s">
        <v>17</v>
      </c>
      <c r="G1131" s="76">
        <v>148</v>
      </c>
      <c r="H1131" s="77">
        <v>26</v>
      </c>
      <c r="I1131" s="75" t="s">
        <v>1496</v>
      </c>
    </row>
    <row r="1132" spans="1:9" ht="12.6" customHeight="1" x14ac:dyDescent="0.25">
      <c r="A1132" s="71">
        <v>1092</v>
      </c>
      <c r="B1132" s="72" t="s">
        <v>1765</v>
      </c>
      <c r="C1132" s="75" t="s">
        <v>1331</v>
      </c>
      <c r="D1132" s="74">
        <v>35.25</v>
      </c>
      <c r="E1132" s="78" t="s">
        <v>2605</v>
      </c>
      <c r="F1132" s="75" t="s">
        <v>17</v>
      </c>
      <c r="G1132" s="76">
        <v>240</v>
      </c>
      <c r="H1132" s="77">
        <v>162</v>
      </c>
      <c r="I1132" s="75" t="s">
        <v>1496</v>
      </c>
    </row>
    <row r="1133" spans="1:9" ht="12.6" customHeight="1" x14ac:dyDescent="0.25">
      <c r="A1133" s="71">
        <v>1093</v>
      </c>
      <c r="B1133" s="72" t="s">
        <v>1765</v>
      </c>
      <c r="C1133" s="75" t="s">
        <v>1331</v>
      </c>
      <c r="D1133" s="74">
        <v>35.26</v>
      </c>
      <c r="E1133" s="78" t="s">
        <v>2606</v>
      </c>
      <c r="F1133" s="75" t="s">
        <v>17</v>
      </c>
      <c r="G1133" s="76">
        <v>238</v>
      </c>
      <c r="H1133" s="77">
        <v>162</v>
      </c>
      <c r="I1133" s="75" t="s">
        <v>1496</v>
      </c>
    </row>
    <row r="1134" spans="1:9" ht="12.6" customHeight="1" x14ac:dyDescent="0.25">
      <c r="A1134" s="71">
        <v>1094</v>
      </c>
      <c r="B1134" s="72" t="s">
        <v>1765</v>
      </c>
      <c r="C1134" s="75" t="s">
        <v>1331</v>
      </c>
      <c r="D1134" s="74">
        <v>35.29</v>
      </c>
      <c r="E1134" s="72" t="s">
        <v>484</v>
      </c>
      <c r="F1134" s="75" t="s">
        <v>17</v>
      </c>
      <c r="G1134" s="76">
        <v>241</v>
      </c>
      <c r="H1134" s="77">
        <v>30</v>
      </c>
      <c r="I1134" s="75" t="s">
        <v>1496</v>
      </c>
    </row>
    <row r="1135" spans="1:9" ht="12.6" customHeight="1" x14ac:dyDescent="0.25">
      <c r="A1135" s="71">
        <v>1095</v>
      </c>
      <c r="B1135" s="72" t="s">
        <v>1766</v>
      </c>
      <c r="C1135" s="75" t="s">
        <v>1332</v>
      </c>
      <c r="D1135" s="74">
        <v>36.020000000000003</v>
      </c>
      <c r="E1135" s="72" t="s">
        <v>485</v>
      </c>
      <c r="F1135" s="75" t="s">
        <v>17</v>
      </c>
      <c r="G1135" s="76">
        <v>7</v>
      </c>
      <c r="H1135" s="77">
        <v>6</v>
      </c>
      <c r="I1135" s="75" t="s">
        <v>1644</v>
      </c>
    </row>
    <row r="1136" spans="1:9" ht="12.6" customHeight="1" x14ac:dyDescent="0.25">
      <c r="A1136" s="71">
        <v>1096</v>
      </c>
      <c r="B1136" s="72" t="s">
        <v>1766</v>
      </c>
      <c r="C1136" s="75" t="s">
        <v>1333</v>
      </c>
      <c r="D1136" s="74">
        <v>36.03</v>
      </c>
      <c r="E1136" s="72" t="s">
        <v>486</v>
      </c>
      <c r="F1136" s="75" t="s">
        <v>17</v>
      </c>
      <c r="G1136" s="76">
        <v>11</v>
      </c>
      <c r="H1136" s="77">
        <v>8</v>
      </c>
      <c r="I1136" s="75" t="s">
        <v>1645</v>
      </c>
    </row>
    <row r="1137" spans="1:9" ht="12.6" customHeight="1" x14ac:dyDescent="0.25">
      <c r="A1137" s="71">
        <v>1097</v>
      </c>
      <c r="B1137" s="72" t="s">
        <v>1766</v>
      </c>
      <c r="C1137" s="75" t="s">
        <v>1334</v>
      </c>
      <c r="D1137" s="74">
        <v>36.04</v>
      </c>
      <c r="E1137" s="78" t="s">
        <v>2607</v>
      </c>
      <c r="F1137" s="75" t="s">
        <v>17</v>
      </c>
      <c r="G1137" s="76">
        <v>9</v>
      </c>
      <c r="H1137" s="77">
        <v>7</v>
      </c>
      <c r="I1137" s="75" t="s">
        <v>1646</v>
      </c>
    </row>
    <row r="1138" spans="1:9" ht="12.6" customHeight="1" x14ac:dyDescent="0.25">
      <c r="A1138" s="71">
        <v>1098</v>
      </c>
      <c r="B1138" s="72" t="s">
        <v>1766</v>
      </c>
      <c r="C1138" s="75" t="s">
        <v>1335</v>
      </c>
      <c r="D1138" s="74">
        <v>36.049999999999997</v>
      </c>
      <c r="E1138" s="78" t="s">
        <v>2608</v>
      </c>
      <c r="F1138" s="75" t="s">
        <v>3204</v>
      </c>
      <c r="G1138" s="76">
        <v>17</v>
      </c>
      <c r="H1138" s="77">
        <v>10</v>
      </c>
      <c r="I1138" s="75" t="s">
        <v>1647</v>
      </c>
    </row>
    <row r="1139" spans="1:9" ht="12.6" customHeight="1" x14ac:dyDescent="0.25">
      <c r="A1139" s="71">
        <v>1099</v>
      </c>
      <c r="B1139" s="72" t="s">
        <v>1766</v>
      </c>
      <c r="C1139" s="75" t="s">
        <v>1336</v>
      </c>
      <c r="D1139" s="74">
        <v>36.06</v>
      </c>
      <c r="E1139" s="78" t="s">
        <v>2609</v>
      </c>
      <c r="F1139" s="75" t="s">
        <v>17</v>
      </c>
      <c r="G1139" s="76">
        <v>7</v>
      </c>
      <c r="H1139" s="77">
        <v>5</v>
      </c>
      <c r="I1139" s="75" t="s">
        <v>1648</v>
      </c>
    </row>
    <row r="1140" spans="1:9" ht="12.6" customHeight="1" x14ac:dyDescent="0.25">
      <c r="A1140" s="71">
        <v>1100</v>
      </c>
      <c r="B1140" s="72" t="s">
        <v>1766</v>
      </c>
      <c r="C1140" s="75" t="s">
        <v>1337</v>
      </c>
      <c r="D1140" s="74">
        <v>36.07</v>
      </c>
      <c r="E1140" s="78" t="s">
        <v>2610</v>
      </c>
      <c r="F1140" s="75" t="s">
        <v>17</v>
      </c>
      <c r="G1140" s="76">
        <v>15</v>
      </c>
      <c r="H1140" s="77">
        <v>11</v>
      </c>
      <c r="I1140" s="75" t="s">
        <v>1648</v>
      </c>
    </row>
    <row r="1141" spans="1:9" ht="12.6" customHeight="1" x14ac:dyDescent="0.25">
      <c r="A1141" s="71">
        <v>1101</v>
      </c>
      <c r="B1141" s="72" t="s">
        <v>1766</v>
      </c>
      <c r="C1141" s="75" t="s">
        <v>1338</v>
      </c>
      <c r="D1141" s="74">
        <v>36.08</v>
      </c>
      <c r="E1141" s="72" t="s">
        <v>487</v>
      </c>
      <c r="F1141" s="75" t="s">
        <v>17</v>
      </c>
      <c r="G1141" s="76">
        <v>17</v>
      </c>
      <c r="H1141" s="77">
        <v>7</v>
      </c>
      <c r="I1141" s="75" t="s">
        <v>1649</v>
      </c>
    </row>
    <row r="1142" spans="1:9" ht="12.6" customHeight="1" x14ac:dyDescent="0.25">
      <c r="A1142" s="71">
        <v>1102</v>
      </c>
      <c r="B1142" s="72" t="s">
        <v>1766</v>
      </c>
      <c r="C1142" s="75" t="s">
        <v>1339</v>
      </c>
      <c r="D1142" s="74">
        <v>36.090000000000003</v>
      </c>
      <c r="E1142" s="72" t="s">
        <v>488</v>
      </c>
      <c r="F1142" s="75" t="s">
        <v>17</v>
      </c>
      <c r="G1142" s="76">
        <v>26</v>
      </c>
      <c r="H1142" s="77">
        <v>12</v>
      </c>
      <c r="I1142" s="75" t="s">
        <v>1650</v>
      </c>
    </row>
    <row r="1143" spans="1:9" ht="12.6" customHeight="1" x14ac:dyDescent="0.25">
      <c r="A1143" s="71">
        <v>1103</v>
      </c>
      <c r="B1143" s="72" t="s">
        <v>1766</v>
      </c>
      <c r="C1143" s="75" t="s">
        <v>1340</v>
      </c>
      <c r="D1143" s="74">
        <v>36.1</v>
      </c>
      <c r="E1143" s="78" t="s">
        <v>2611</v>
      </c>
      <c r="F1143" s="75" t="s">
        <v>17</v>
      </c>
      <c r="G1143" s="76">
        <v>29</v>
      </c>
      <c r="H1143" s="77">
        <v>13</v>
      </c>
      <c r="I1143" s="75" t="s">
        <v>1651</v>
      </c>
    </row>
    <row r="1144" spans="1:9" ht="12.6" customHeight="1" x14ac:dyDescent="0.25">
      <c r="A1144" s="71">
        <v>1104</v>
      </c>
      <c r="B1144" s="72" t="s">
        <v>1766</v>
      </c>
      <c r="C1144" s="75" t="s">
        <v>1341</v>
      </c>
      <c r="D1144" s="74">
        <v>36.11</v>
      </c>
      <c r="E1144" s="72" t="s">
        <v>489</v>
      </c>
      <c r="F1144" s="75" t="s">
        <v>17</v>
      </c>
      <c r="G1144" s="76">
        <v>43</v>
      </c>
      <c r="H1144" s="77">
        <v>18</v>
      </c>
      <c r="I1144" s="75" t="s">
        <v>1652</v>
      </c>
    </row>
    <row r="1145" spans="1:9" ht="12.6" customHeight="1" x14ac:dyDescent="0.25">
      <c r="A1145" s="71">
        <v>1105</v>
      </c>
      <c r="B1145" s="72" t="s">
        <v>1766</v>
      </c>
      <c r="C1145" s="75" t="s">
        <v>1342</v>
      </c>
      <c r="D1145" s="74">
        <v>36.119999999999997</v>
      </c>
      <c r="E1145" s="72" t="s">
        <v>490</v>
      </c>
      <c r="F1145" s="75" t="s">
        <v>17</v>
      </c>
      <c r="G1145" s="76">
        <v>70</v>
      </c>
      <c r="H1145" s="77">
        <v>22</v>
      </c>
      <c r="I1145" s="75" t="s">
        <v>1653</v>
      </c>
    </row>
    <row r="1146" spans="1:9" ht="12.6" customHeight="1" x14ac:dyDescent="0.25">
      <c r="A1146" s="71">
        <v>1106</v>
      </c>
      <c r="B1146" s="72" t="s">
        <v>1766</v>
      </c>
      <c r="C1146" s="75" t="s">
        <v>1343</v>
      </c>
      <c r="D1146" s="74">
        <v>36.130000000000003</v>
      </c>
      <c r="E1146" s="72" t="s">
        <v>491</v>
      </c>
      <c r="F1146" s="75" t="s">
        <v>17</v>
      </c>
      <c r="G1146" s="76">
        <v>88</v>
      </c>
      <c r="H1146" s="77">
        <v>26</v>
      </c>
      <c r="I1146" s="79" t="s">
        <v>2612</v>
      </c>
    </row>
    <row r="1147" spans="1:9" ht="12.6" customHeight="1" x14ac:dyDescent="0.25">
      <c r="A1147" s="71">
        <v>1107</v>
      </c>
      <c r="B1147" s="72" t="s">
        <v>1766</v>
      </c>
      <c r="C1147" s="75" t="s">
        <v>1343</v>
      </c>
      <c r="D1147" s="74">
        <v>36.14</v>
      </c>
      <c r="E1147" s="72" t="s">
        <v>492</v>
      </c>
      <c r="F1147" s="75" t="s">
        <v>17</v>
      </c>
      <c r="G1147" s="76">
        <v>100</v>
      </c>
      <c r="H1147" s="77">
        <v>38</v>
      </c>
      <c r="I1147" s="79" t="s">
        <v>2612</v>
      </c>
    </row>
    <row r="1148" spans="1:9" ht="12.6" customHeight="1" x14ac:dyDescent="0.25">
      <c r="A1148" s="71">
        <v>1108</v>
      </c>
      <c r="B1148" s="72" t="s">
        <v>1766</v>
      </c>
      <c r="C1148" s="75" t="s">
        <v>1344</v>
      </c>
      <c r="D1148" s="74">
        <v>36.15</v>
      </c>
      <c r="E1148" s="72" t="s">
        <v>493</v>
      </c>
      <c r="F1148" s="75" t="s">
        <v>17</v>
      </c>
      <c r="G1148" s="76">
        <v>3</v>
      </c>
      <c r="H1148" s="77">
        <v>3</v>
      </c>
      <c r="I1148" s="79" t="s">
        <v>2331</v>
      </c>
    </row>
    <row r="1149" spans="1:9" ht="12.6" customHeight="1" x14ac:dyDescent="0.25">
      <c r="A1149" s="71">
        <v>1109</v>
      </c>
      <c r="B1149" s="72" t="s">
        <v>1766</v>
      </c>
      <c r="C1149" s="75" t="s">
        <v>1344</v>
      </c>
      <c r="D1149" s="74">
        <v>36.159999999999997</v>
      </c>
      <c r="E1149" s="72" t="s">
        <v>494</v>
      </c>
      <c r="F1149" s="75" t="s">
        <v>17</v>
      </c>
      <c r="G1149" s="76">
        <v>52</v>
      </c>
      <c r="H1149" s="77">
        <v>13</v>
      </c>
      <c r="I1149" s="75" t="s">
        <v>1653</v>
      </c>
    </row>
    <row r="1150" spans="1:9" ht="12.6" customHeight="1" x14ac:dyDescent="0.25">
      <c r="A1150" s="71">
        <v>1110</v>
      </c>
      <c r="B1150" s="72" t="s">
        <v>1766</v>
      </c>
      <c r="C1150" s="75" t="s">
        <v>1344</v>
      </c>
      <c r="D1150" s="74">
        <v>36.19</v>
      </c>
      <c r="E1150" s="78" t="s">
        <v>2613</v>
      </c>
      <c r="F1150" s="75" t="s">
        <v>17</v>
      </c>
      <c r="G1150" s="76">
        <v>34</v>
      </c>
      <c r="H1150" s="77">
        <v>30</v>
      </c>
      <c r="I1150" s="79" t="s">
        <v>2089</v>
      </c>
    </row>
    <row r="1151" spans="1:9" ht="12.6" customHeight="1" x14ac:dyDescent="0.25">
      <c r="A1151" s="71">
        <v>1111</v>
      </c>
      <c r="B1151" s="72" t="s">
        <v>1766</v>
      </c>
      <c r="C1151" s="75" t="s">
        <v>1344</v>
      </c>
      <c r="D1151" s="74">
        <v>36.200000000000003</v>
      </c>
      <c r="E1151" s="72" t="s">
        <v>495</v>
      </c>
      <c r="F1151" s="75" t="s">
        <v>17</v>
      </c>
      <c r="G1151" s="76">
        <v>225</v>
      </c>
      <c r="H1151" s="77">
        <v>124</v>
      </c>
      <c r="I1151" s="75" t="s">
        <v>1496</v>
      </c>
    </row>
    <row r="1152" spans="1:9" ht="12.6" customHeight="1" x14ac:dyDescent="0.25">
      <c r="A1152" s="71">
        <v>1112</v>
      </c>
      <c r="B1152" s="72" t="s">
        <v>1766</v>
      </c>
      <c r="C1152" s="75" t="s">
        <v>1344</v>
      </c>
      <c r="D1152" s="74">
        <v>36.21</v>
      </c>
      <c r="E1152" s="78" t="s">
        <v>2614</v>
      </c>
      <c r="F1152" s="75" t="s">
        <v>17</v>
      </c>
      <c r="G1152" s="76">
        <v>250</v>
      </c>
      <c r="H1152" s="77">
        <v>126</v>
      </c>
      <c r="I1152" s="75" t="s">
        <v>1496</v>
      </c>
    </row>
    <row r="1153" spans="1:9" ht="12.6" customHeight="1" x14ac:dyDescent="0.25">
      <c r="A1153" s="71">
        <v>1113</v>
      </c>
      <c r="B1153" s="72" t="s">
        <v>1767</v>
      </c>
      <c r="C1153" s="75" t="s">
        <v>1345</v>
      </c>
      <c r="D1153" s="74">
        <v>37.01</v>
      </c>
      <c r="E1153" s="78" t="s">
        <v>2615</v>
      </c>
      <c r="F1153" s="75" t="s">
        <v>17</v>
      </c>
      <c r="G1153" s="76">
        <v>3187</v>
      </c>
      <c r="H1153" s="77">
        <v>148</v>
      </c>
      <c r="I1153" s="79" t="s">
        <v>2616</v>
      </c>
    </row>
    <row r="1154" spans="1:9" ht="12.6" customHeight="1" x14ac:dyDescent="0.25">
      <c r="A1154" s="71">
        <v>1114</v>
      </c>
      <c r="B1154" s="72" t="s">
        <v>1767</v>
      </c>
      <c r="C1154" s="75" t="s">
        <v>1346</v>
      </c>
      <c r="D1154" s="74">
        <v>37.020000000000003</v>
      </c>
      <c r="E1154" s="78" t="s">
        <v>2617</v>
      </c>
      <c r="F1154" s="75" t="s">
        <v>17</v>
      </c>
      <c r="G1154" s="76">
        <v>6238</v>
      </c>
      <c r="H1154" s="77">
        <v>114</v>
      </c>
      <c r="I1154" s="75" t="s">
        <v>1654</v>
      </c>
    </row>
    <row r="1155" spans="1:9" ht="12.6" customHeight="1" x14ac:dyDescent="0.25">
      <c r="A1155" s="71">
        <v>1115</v>
      </c>
      <c r="B1155" s="72" t="s">
        <v>1767</v>
      </c>
      <c r="C1155" s="75" t="s">
        <v>1347</v>
      </c>
      <c r="D1155" s="74">
        <v>37.03</v>
      </c>
      <c r="E1155" s="78" t="s">
        <v>2618</v>
      </c>
      <c r="F1155" s="75" t="s">
        <v>5</v>
      </c>
      <c r="G1155" s="76">
        <v>117864</v>
      </c>
      <c r="H1155" s="77">
        <v>1484</v>
      </c>
      <c r="I1155" s="79" t="s">
        <v>2619</v>
      </c>
    </row>
    <row r="1156" spans="1:9" ht="12.6" customHeight="1" x14ac:dyDescent="0.25">
      <c r="A1156" s="71">
        <v>1116</v>
      </c>
      <c r="B1156" s="72" t="s">
        <v>1767</v>
      </c>
      <c r="C1156" s="75" t="s">
        <v>1348</v>
      </c>
      <c r="D1156" s="74">
        <v>37.04</v>
      </c>
      <c r="E1156" s="78" t="s">
        <v>2620</v>
      </c>
      <c r="F1156" s="75" t="s">
        <v>5</v>
      </c>
      <c r="G1156" s="76">
        <v>59598</v>
      </c>
      <c r="H1156" s="77">
        <v>4995</v>
      </c>
      <c r="I1156" s="75" t="s">
        <v>1655</v>
      </c>
    </row>
    <row r="1157" spans="1:9" ht="12.6" customHeight="1" x14ac:dyDescent="0.25">
      <c r="A1157" s="71">
        <v>1117</v>
      </c>
      <c r="B1157" s="72" t="s">
        <v>1767</v>
      </c>
      <c r="C1157" s="75" t="s">
        <v>1349</v>
      </c>
      <c r="D1157" s="74">
        <v>37.049999999999997</v>
      </c>
      <c r="E1157" s="78" t="s">
        <v>2621</v>
      </c>
      <c r="F1157" s="75" t="s">
        <v>17</v>
      </c>
      <c r="G1157" s="76">
        <v>2714</v>
      </c>
      <c r="H1157" s="77">
        <v>223</v>
      </c>
      <c r="I1157" s="75" t="s">
        <v>1656</v>
      </c>
    </row>
    <row r="1158" spans="1:9" ht="12.6" customHeight="1" x14ac:dyDescent="0.25">
      <c r="A1158" s="71">
        <v>1118</v>
      </c>
      <c r="B1158" s="72" t="s">
        <v>1767</v>
      </c>
      <c r="C1158" s="75" t="s">
        <v>1350</v>
      </c>
      <c r="D1158" s="74">
        <v>37.06</v>
      </c>
      <c r="E1158" s="78" t="s">
        <v>2622</v>
      </c>
      <c r="F1158" s="75" t="s">
        <v>5</v>
      </c>
      <c r="G1158" s="76">
        <v>157761</v>
      </c>
      <c r="H1158" s="77">
        <v>34609</v>
      </c>
      <c r="I1158" s="79" t="s">
        <v>2623</v>
      </c>
    </row>
    <row r="1159" spans="1:9" ht="12.6" customHeight="1" x14ac:dyDescent="0.25">
      <c r="A1159" s="71">
        <v>1119</v>
      </c>
      <c r="B1159" s="72" t="s">
        <v>1767</v>
      </c>
      <c r="C1159" s="75" t="s">
        <v>1351</v>
      </c>
      <c r="D1159" s="74">
        <v>37.07</v>
      </c>
      <c r="E1159" s="78" t="s">
        <v>2624</v>
      </c>
      <c r="F1159" s="75" t="s">
        <v>5</v>
      </c>
      <c r="G1159" s="76">
        <v>86763</v>
      </c>
      <c r="H1159" s="77">
        <v>34609</v>
      </c>
      <c r="I1159" s="79" t="s">
        <v>2623</v>
      </c>
    </row>
    <row r="1160" spans="1:9" ht="12.6" customHeight="1" x14ac:dyDescent="0.25">
      <c r="A1160" s="71">
        <v>1120</v>
      </c>
      <c r="B1160" s="72" t="s">
        <v>1767</v>
      </c>
      <c r="C1160" s="75" t="s">
        <v>1352</v>
      </c>
      <c r="D1160" s="74">
        <v>37.08</v>
      </c>
      <c r="E1160" s="78" t="s">
        <v>2625</v>
      </c>
      <c r="F1160" s="75" t="s">
        <v>5</v>
      </c>
      <c r="G1160" s="76">
        <v>142424</v>
      </c>
      <c r="H1160" s="77">
        <v>14836</v>
      </c>
      <c r="I1160" s="75" t="s">
        <v>1657</v>
      </c>
    </row>
    <row r="1161" spans="1:9" ht="12.6" customHeight="1" x14ac:dyDescent="0.25">
      <c r="A1161" s="71">
        <v>1121</v>
      </c>
      <c r="B1161" s="72" t="s">
        <v>1767</v>
      </c>
      <c r="C1161" s="75" t="s">
        <v>1353</v>
      </c>
      <c r="D1161" s="74">
        <v>37.090000000000003</v>
      </c>
      <c r="E1161" s="78" t="s">
        <v>2626</v>
      </c>
      <c r="F1161" s="75" t="s">
        <v>5</v>
      </c>
      <c r="G1161" s="76">
        <v>70273</v>
      </c>
      <c r="H1161" s="77">
        <v>14836</v>
      </c>
      <c r="I1161" s="75" t="s">
        <v>1657</v>
      </c>
    </row>
    <row r="1162" spans="1:9" ht="12.6" customHeight="1" x14ac:dyDescent="0.25">
      <c r="A1162" s="71">
        <v>1122</v>
      </c>
      <c r="B1162" s="72" t="s">
        <v>1767</v>
      </c>
      <c r="C1162" s="75" t="s">
        <v>1354</v>
      </c>
      <c r="D1162" s="74">
        <v>37.1</v>
      </c>
      <c r="E1162" s="78" t="s">
        <v>2627</v>
      </c>
      <c r="F1162" s="75" t="s">
        <v>16</v>
      </c>
      <c r="G1162" s="76">
        <v>1207</v>
      </c>
      <c r="H1162" s="77">
        <v>445</v>
      </c>
      <c r="I1162" s="75" t="s">
        <v>1658</v>
      </c>
    </row>
    <row r="1163" spans="1:9" ht="12.6" customHeight="1" x14ac:dyDescent="0.25">
      <c r="A1163" s="71">
        <v>1123</v>
      </c>
      <c r="B1163" s="72" t="s">
        <v>1767</v>
      </c>
      <c r="C1163" s="97">
        <v>0</v>
      </c>
      <c r="D1163" s="74">
        <v>37.11</v>
      </c>
      <c r="E1163" s="78" t="s">
        <v>2628</v>
      </c>
      <c r="F1163" s="75" t="s">
        <v>17</v>
      </c>
      <c r="G1163" s="76">
        <v>1944</v>
      </c>
      <c r="H1163" s="77">
        <v>148</v>
      </c>
      <c r="I1163" s="75" t="s">
        <v>1659</v>
      </c>
    </row>
    <row r="1164" spans="1:9" ht="12.6" customHeight="1" x14ac:dyDescent="0.25">
      <c r="A1164" s="71">
        <v>1124</v>
      </c>
      <c r="B1164" s="72" t="s">
        <v>1767</v>
      </c>
      <c r="C1164" s="97">
        <v>0</v>
      </c>
      <c r="D1164" s="74">
        <v>37.119999999999997</v>
      </c>
      <c r="E1164" s="78" t="s">
        <v>2629</v>
      </c>
      <c r="F1164" s="75" t="s">
        <v>17</v>
      </c>
      <c r="G1164" s="76">
        <v>863</v>
      </c>
      <c r="H1164" s="77">
        <v>148</v>
      </c>
      <c r="I1164" s="75" t="s">
        <v>1660</v>
      </c>
    </row>
    <row r="1165" spans="1:9" ht="12.6" customHeight="1" x14ac:dyDescent="0.25">
      <c r="A1165" s="71">
        <v>1125</v>
      </c>
      <c r="B1165" s="72" t="s">
        <v>1767</v>
      </c>
      <c r="C1165" s="75" t="s">
        <v>1355</v>
      </c>
      <c r="D1165" s="74">
        <v>37.130000000000003</v>
      </c>
      <c r="E1165" s="72" t="s">
        <v>496</v>
      </c>
      <c r="F1165" s="75" t="s">
        <v>17</v>
      </c>
      <c r="G1165" s="76">
        <v>1187</v>
      </c>
      <c r="H1165" s="77">
        <v>319</v>
      </c>
      <c r="I1165" s="79" t="s">
        <v>2630</v>
      </c>
    </row>
    <row r="1166" spans="1:9" ht="12.6" customHeight="1" x14ac:dyDescent="0.25">
      <c r="A1166" s="71">
        <v>1126</v>
      </c>
      <c r="B1166" s="72" t="s">
        <v>1767</v>
      </c>
      <c r="C1166" s="97">
        <v>0</v>
      </c>
      <c r="D1166" s="74">
        <v>37.14</v>
      </c>
      <c r="E1166" s="78" t="s">
        <v>2631</v>
      </c>
      <c r="F1166" s="75" t="s">
        <v>17</v>
      </c>
      <c r="G1166" s="76">
        <v>3663</v>
      </c>
      <c r="H1166" s="77">
        <v>2022</v>
      </c>
      <c r="I1166" s="75" t="s">
        <v>1640</v>
      </c>
    </row>
    <row r="1167" spans="1:9" ht="12.6" customHeight="1" x14ac:dyDescent="0.25">
      <c r="A1167" s="71">
        <v>1127</v>
      </c>
      <c r="B1167" s="72" t="s">
        <v>1767</v>
      </c>
      <c r="C1167" s="97">
        <v>0</v>
      </c>
      <c r="D1167" s="74">
        <v>37.15</v>
      </c>
      <c r="E1167" s="78" t="s">
        <v>2632</v>
      </c>
      <c r="F1167" s="75" t="s">
        <v>17</v>
      </c>
      <c r="G1167" s="76">
        <v>3324</v>
      </c>
      <c r="H1167" s="77">
        <v>2022</v>
      </c>
      <c r="I1167" s="75" t="s">
        <v>1640</v>
      </c>
    </row>
    <row r="1168" spans="1:9" ht="12.6" customHeight="1" x14ac:dyDescent="0.25">
      <c r="A1168" s="71">
        <v>1128</v>
      </c>
      <c r="B1168" s="72" t="s">
        <v>1767</v>
      </c>
      <c r="C1168" s="75" t="s">
        <v>1356</v>
      </c>
      <c r="D1168" s="74">
        <v>37.159999999999997</v>
      </c>
      <c r="E1168" s="78" t="s">
        <v>2633</v>
      </c>
      <c r="F1168" s="75" t="s">
        <v>16</v>
      </c>
      <c r="G1168" s="76">
        <v>649</v>
      </c>
      <c r="H1168" s="77">
        <v>148</v>
      </c>
      <c r="I1168" s="79" t="s">
        <v>2634</v>
      </c>
    </row>
    <row r="1169" spans="1:9" ht="12.6" customHeight="1" x14ac:dyDescent="0.25">
      <c r="A1169" s="71">
        <v>1129</v>
      </c>
      <c r="B1169" s="72" t="s">
        <v>1767</v>
      </c>
      <c r="C1169" s="75" t="s">
        <v>1357</v>
      </c>
      <c r="D1169" s="74">
        <v>37.17</v>
      </c>
      <c r="E1169" s="78" t="s">
        <v>2635</v>
      </c>
      <c r="F1169" s="75" t="s">
        <v>16</v>
      </c>
      <c r="G1169" s="76">
        <v>436</v>
      </c>
      <c r="H1169" s="77">
        <v>160</v>
      </c>
      <c r="I1169" s="79" t="s">
        <v>2634</v>
      </c>
    </row>
    <row r="1170" spans="1:9" ht="12.6" customHeight="1" x14ac:dyDescent="0.25">
      <c r="A1170" s="71">
        <v>1130</v>
      </c>
      <c r="B1170" s="72" t="s">
        <v>1767</v>
      </c>
      <c r="C1170" s="75" t="s">
        <v>1358</v>
      </c>
      <c r="D1170" s="74">
        <v>37.18</v>
      </c>
      <c r="E1170" s="78" t="s">
        <v>2636</v>
      </c>
      <c r="F1170" s="79" t="s">
        <v>3205</v>
      </c>
      <c r="G1170" s="76">
        <v>342</v>
      </c>
      <c r="H1170" s="77">
        <v>89</v>
      </c>
      <c r="I1170" s="79" t="s">
        <v>2637</v>
      </c>
    </row>
    <row r="1171" spans="1:9" ht="12.6" customHeight="1" x14ac:dyDescent="0.25">
      <c r="A1171" s="71">
        <v>1131</v>
      </c>
      <c r="B1171" s="72" t="s">
        <v>1767</v>
      </c>
      <c r="C1171" s="75" t="s">
        <v>1359</v>
      </c>
      <c r="D1171" s="74">
        <v>37.19</v>
      </c>
      <c r="E1171" s="78" t="s">
        <v>2638</v>
      </c>
      <c r="F1171" s="75" t="s">
        <v>16</v>
      </c>
      <c r="G1171" s="76">
        <v>712</v>
      </c>
      <c r="H1171" s="77">
        <v>148</v>
      </c>
      <c r="I1171" s="79" t="s">
        <v>2639</v>
      </c>
    </row>
    <row r="1172" spans="1:9" ht="12.6" customHeight="1" x14ac:dyDescent="0.25">
      <c r="A1172" s="71">
        <v>1132</v>
      </c>
      <c r="B1172" s="72" t="s">
        <v>1767</v>
      </c>
      <c r="C1172" s="75" t="s">
        <v>1360</v>
      </c>
      <c r="D1172" s="74">
        <v>37.200000000000003</v>
      </c>
      <c r="E1172" s="78" t="s">
        <v>2640</v>
      </c>
      <c r="F1172" s="75" t="s">
        <v>16</v>
      </c>
      <c r="G1172" s="76">
        <v>413</v>
      </c>
      <c r="H1172" s="77">
        <v>148</v>
      </c>
      <c r="I1172" s="75" t="s">
        <v>1661</v>
      </c>
    </row>
    <row r="1173" spans="1:9" ht="12.6" customHeight="1" x14ac:dyDescent="0.25">
      <c r="A1173" s="71">
        <v>1133</v>
      </c>
      <c r="B1173" s="72" t="s">
        <v>1767</v>
      </c>
      <c r="C1173" s="75" t="s">
        <v>1361</v>
      </c>
      <c r="D1173" s="74">
        <v>37.21</v>
      </c>
      <c r="E1173" s="78" t="s">
        <v>2641</v>
      </c>
      <c r="F1173" s="75" t="s">
        <v>17</v>
      </c>
      <c r="G1173" s="76">
        <v>3370</v>
      </c>
      <c r="H1173" s="77">
        <v>159</v>
      </c>
      <c r="I1173" s="75" t="s">
        <v>1496</v>
      </c>
    </row>
    <row r="1174" spans="1:9" ht="12.6" customHeight="1" x14ac:dyDescent="0.25">
      <c r="A1174" s="71">
        <v>1134</v>
      </c>
      <c r="B1174" s="72" t="s">
        <v>1767</v>
      </c>
      <c r="C1174" s="75" t="s">
        <v>1361</v>
      </c>
      <c r="D1174" s="74">
        <v>37.22</v>
      </c>
      <c r="E1174" s="78" t="s">
        <v>2642</v>
      </c>
      <c r="F1174" s="75" t="s">
        <v>17</v>
      </c>
      <c r="G1174" s="76">
        <v>3457</v>
      </c>
      <c r="H1174" s="77">
        <v>199</v>
      </c>
      <c r="I1174" s="75" t="s">
        <v>1496</v>
      </c>
    </row>
    <row r="1175" spans="1:9" ht="12.6" customHeight="1" x14ac:dyDescent="0.25">
      <c r="A1175" s="71">
        <v>1135</v>
      </c>
      <c r="B1175" s="72" t="s">
        <v>1767</v>
      </c>
      <c r="C1175" s="75" t="s">
        <v>1362</v>
      </c>
      <c r="D1175" s="74">
        <v>37.229999999999997</v>
      </c>
      <c r="E1175" s="78" t="s">
        <v>2643</v>
      </c>
      <c r="F1175" s="75" t="s">
        <v>16</v>
      </c>
      <c r="G1175" s="76">
        <v>460</v>
      </c>
      <c r="H1175" s="77">
        <v>151</v>
      </c>
      <c r="I1175" s="75" t="s">
        <v>1662</v>
      </c>
    </row>
    <row r="1176" spans="1:9" ht="12.6" customHeight="1" x14ac:dyDescent="0.25">
      <c r="A1176" s="71">
        <v>1136</v>
      </c>
      <c r="B1176" s="72" t="s">
        <v>1767</v>
      </c>
      <c r="C1176" s="75" t="s">
        <v>1363</v>
      </c>
      <c r="D1176" s="74">
        <v>37.24</v>
      </c>
      <c r="E1176" s="78" t="s">
        <v>2644</v>
      </c>
      <c r="F1176" s="75" t="s">
        <v>16</v>
      </c>
      <c r="G1176" s="76">
        <v>302</v>
      </c>
      <c r="H1176" s="77">
        <v>38</v>
      </c>
      <c r="I1176" s="75" t="s">
        <v>1662</v>
      </c>
    </row>
    <row r="1177" spans="1:9" ht="12.6" customHeight="1" x14ac:dyDescent="0.25">
      <c r="A1177" s="71">
        <v>1137</v>
      </c>
      <c r="B1177" s="72" t="s">
        <v>1767</v>
      </c>
      <c r="C1177" s="75" t="s">
        <v>1364</v>
      </c>
      <c r="D1177" s="74">
        <v>37.25</v>
      </c>
      <c r="E1177" s="78" t="s">
        <v>2645</v>
      </c>
      <c r="F1177" s="79" t="s">
        <v>3203</v>
      </c>
      <c r="G1177" s="76">
        <v>53</v>
      </c>
      <c r="H1177" s="77">
        <v>39</v>
      </c>
      <c r="I1177" s="79" t="s">
        <v>2646</v>
      </c>
    </row>
    <row r="1178" spans="1:9" ht="12.6" customHeight="1" x14ac:dyDescent="0.25">
      <c r="A1178" s="71">
        <v>1138</v>
      </c>
      <c r="B1178" s="72" t="s">
        <v>1767</v>
      </c>
      <c r="C1178" s="75" t="s">
        <v>1361</v>
      </c>
      <c r="D1178" s="74">
        <v>37.26</v>
      </c>
      <c r="E1178" s="78" t="s">
        <v>2647</v>
      </c>
      <c r="F1178" s="75" t="s">
        <v>17</v>
      </c>
      <c r="G1178" s="76">
        <v>4455</v>
      </c>
      <c r="H1178" s="77">
        <v>2198</v>
      </c>
      <c r="I1178" s="75" t="s">
        <v>1496</v>
      </c>
    </row>
    <row r="1179" spans="1:9" ht="12.6" customHeight="1" x14ac:dyDescent="0.25">
      <c r="A1179" s="71">
        <v>1139</v>
      </c>
      <c r="B1179" s="72" t="s">
        <v>1768</v>
      </c>
      <c r="C1179" s="75" t="s">
        <v>1365</v>
      </c>
      <c r="D1179" s="74">
        <v>38.01</v>
      </c>
      <c r="E1179" s="72" t="s">
        <v>497</v>
      </c>
      <c r="F1179" s="75" t="s">
        <v>17</v>
      </c>
      <c r="G1179" s="76">
        <v>1096</v>
      </c>
      <c r="H1179" s="77">
        <v>140</v>
      </c>
      <c r="I1179" s="75" t="s">
        <v>1663</v>
      </c>
    </row>
    <row r="1180" spans="1:9" ht="12.6" customHeight="1" x14ac:dyDescent="0.25">
      <c r="A1180" s="71">
        <v>1140</v>
      </c>
      <c r="B1180" s="72" t="s">
        <v>1768</v>
      </c>
      <c r="C1180" s="75" t="s">
        <v>1366</v>
      </c>
      <c r="D1180" s="74">
        <v>38.020000000000003</v>
      </c>
      <c r="E1180" s="78" t="s">
        <v>2648</v>
      </c>
      <c r="F1180" s="75" t="s">
        <v>17</v>
      </c>
      <c r="G1180" s="76">
        <v>1114</v>
      </c>
      <c r="H1180" s="77">
        <v>148</v>
      </c>
      <c r="I1180" s="75" t="s">
        <v>1664</v>
      </c>
    </row>
    <row r="1181" spans="1:9" ht="12.6" customHeight="1" x14ac:dyDescent="0.25">
      <c r="A1181" s="71">
        <v>1141</v>
      </c>
      <c r="B1181" s="72" t="s">
        <v>1768</v>
      </c>
      <c r="C1181" s="75" t="s">
        <v>1367</v>
      </c>
      <c r="D1181" s="74">
        <v>38.03</v>
      </c>
      <c r="E1181" s="78" t="s">
        <v>2649</v>
      </c>
      <c r="F1181" s="75" t="s">
        <v>16</v>
      </c>
      <c r="G1181" s="76">
        <v>286</v>
      </c>
      <c r="H1181" s="77">
        <v>149</v>
      </c>
      <c r="I1181" s="79" t="s">
        <v>2650</v>
      </c>
    </row>
    <row r="1182" spans="1:9" ht="12.6" customHeight="1" x14ac:dyDescent="0.25">
      <c r="A1182" s="71">
        <v>1142</v>
      </c>
      <c r="B1182" s="72" t="s">
        <v>1768</v>
      </c>
      <c r="C1182" s="75" t="s">
        <v>1368</v>
      </c>
      <c r="D1182" s="74">
        <v>38.04</v>
      </c>
      <c r="E1182" s="78" t="s">
        <v>2651</v>
      </c>
      <c r="F1182" s="75" t="s">
        <v>17</v>
      </c>
      <c r="G1182" s="76">
        <v>816</v>
      </c>
      <c r="H1182" s="77">
        <v>111</v>
      </c>
      <c r="I1182" s="75" t="s">
        <v>1665</v>
      </c>
    </row>
    <row r="1183" spans="1:9" ht="12.6" customHeight="1" x14ac:dyDescent="0.25">
      <c r="A1183" s="71">
        <v>1143</v>
      </c>
      <c r="B1183" s="72" t="s">
        <v>1768</v>
      </c>
      <c r="C1183" s="75" t="s">
        <v>1368</v>
      </c>
      <c r="D1183" s="74">
        <v>38.049999999999997</v>
      </c>
      <c r="E1183" s="78" t="s">
        <v>2652</v>
      </c>
      <c r="F1183" s="75" t="s">
        <v>17</v>
      </c>
      <c r="G1183" s="76">
        <v>1042</v>
      </c>
      <c r="H1183" s="77">
        <v>135</v>
      </c>
      <c r="I1183" s="75" t="s">
        <v>1665</v>
      </c>
    </row>
    <row r="1184" spans="1:9" ht="12.6" customHeight="1" x14ac:dyDescent="0.25">
      <c r="A1184" s="71">
        <v>1144</v>
      </c>
      <c r="B1184" s="72" t="s">
        <v>1768</v>
      </c>
      <c r="C1184" s="75" t="s">
        <v>1369</v>
      </c>
      <c r="D1184" s="74">
        <v>38.06</v>
      </c>
      <c r="E1184" s="78" t="s">
        <v>2653</v>
      </c>
      <c r="F1184" s="75" t="s">
        <v>17</v>
      </c>
      <c r="G1184" s="76">
        <v>403</v>
      </c>
      <c r="H1184" s="77">
        <v>186</v>
      </c>
      <c r="I1184" s="75" t="s">
        <v>1666</v>
      </c>
    </row>
    <row r="1185" spans="1:9" ht="12.6" customHeight="1" x14ac:dyDescent="0.25">
      <c r="A1185" s="71">
        <v>1145</v>
      </c>
      <c r="B1185" s="72" t="s">
        <v>1768</v>
      </c>
      <c r="C1185" s="75" t="s">
        <v>1370</v>
      </c>
      <c r="D1185" s="74">
        <v>38.07</v>
      </c>
      <c r="E1185" s="78" t="s">
        <v>2654</v>
      </c>
      <c r="F1185" s="75" t="s">
        <v>16</v>
      </c>
      <c r="G1185" s="76">
        <v>591</v>
      </c>
      <c r="H1185" s="77">
        <v>198</v>
      </c>
      <c r="I1185" s="75" t="s">
        <v>1667</v>
      </c>
    </row>
    <row r="1186" spans="1:9" ht="12.6" customHeight="1" x14ac:dyDescent="0.25">
      <c r="A1186" s="71">
        <v>1146</v>
      </c>
      <c r="B1186" s="72" t="s">
        <v>1768</v>
      </c>
      <c r="C1186" s="75" t="s">
        <v>1371</v>
      </c>
      <c r="D1186" s="74">
        <v>38.08</v>
      </c>
      <c r="E1186" s="78" t="s">
        <v>2655</v>
      </c>
      <c r="F1186" s="75" t="s">
        <v>16</v>
      </c>
      <c r="G1186" s="76">
        <v>2734</v>
      </c>
      <c r="H1186" s="77">
        <v>422</v>
      </c>
      <c r="I1186" s="75" t="s">
        <v>1668</v>
      </c>
    </row>
    <row r="1187" spans="1:9" ht="12.6" customHeight="1" x14ac:dyDescent="0.25">
      <c r="A1187" s="71">
        <v>1147</v>
      </c>
      <c r="B1187" s="72" t="s">
        <v>1768</v>
      </c>
      <c r="C1187" s="75" t="s">
        <v>1372</v>
      </c>
      <c r="D1187" s="74">
        <v>38.090000000000003</v>
      </c>
      <c r="E1187" s="78" t="s">
        <v>2656</v>
      </c>
      <c r="F1187" s="75" t="s">
        <v>16</v>
      </c>
      <c r="G1187" s="76">
        <v>2067</v>
      </c>
      <c r="H1187" s="77">
        <v>452</v>
      </c>
      <c r="I1187" s="75" t="s">
        <v>1668</v>
      </c>
    </row>
    <row r="1188" spans="1:9" ht="12.6" customHeight="1" x14ac:dyDescent="0.25">
      <c r="A1188" s="71">
        <v>1148</v>
      </c>
      <c r="B1188" s="72" t="s">
        <v>1768</v>
      </c>
      <c r="C1188" s="75" t="s">
        <v>1373</v>
      </c>
      <c r="D1188" s="74">
        <v>38.1</v>
      </c>
      <c r="E1188" s="78" t="s">
        <v>2657</v>
      </c>
      <c r="F1188" s="75" t="s">
        <v>16</v>
      </c>
      <c r="G1188" s="76">
        <v>2494</v>
      </c>
      <c r="H1188" s="77">
        <v>301</v>
      </c>
      <c r="I1188" s="79" t="s">
        <v>2658</v>
      </c>
    </row>
    <row r="1189" spans="1:9" ht="12.6" customHeight="1" x14ac:dyDescent="0.25">
      <c r="A1189" s="71">
        <v>1149</v>
      </c>
      <c r="B1189" s="78" t="s">
        <v>2659</v>
      </c>
      <c r="C1189" s="75" t="s">
        <v>1374</v>
      </c>
      <c r="D1189" s="74">
        <v>38.11</v>
      </c>
      <c r="E1189" s="78" t="s">
        <v>2660</v>
      </c>
      <c r="F1189" s="75" t="s">
        <v>3</v>
      </c>
      <c r="G1189" s="76">
        <v>623</v>
      </c>
      <c r="H1189" s="77">
        <v>71</v>
      </c>
      <c r="I1189" s="79" t="s">
        <v>2661</v>
      </c>
    </row>
    <row r="1190" spans="1:9" ht="12.6" customHeight="1" x14ac:dyDescent="0.25">
      <c r="A1190" s="71">
        <v>1150</v>
      </c>
      <c r="B1190" s="72" t="s">
        <v>1768</v>
      </c>
      <c r="C1190" s="75" t="s">
        <v>1375</v>
      </c>
      <c r="D1190" s="74">
        <v>38.119999999999997</v>
      </c>
      <c r="E1190" s="78" t="s">
        <v>2662</v>
      </c>
      <c r="F1190" s="75" t="s">
        <v>3</v>
      </c>
      <c r="G1190" s="76">
        <v>364</v>
      </c>
      <c r="H1190" s="77">
        <v>42</v>
      </c>
      <c r="I1190" s="79" t="s">
        <v>2663</v>
      </c>
    </row>
    <row r="1191" spans="1:9" ht="12.6" customHeight="1" x14ac:dyDescent="0.25">
      <c r="A1191" s="71">
        <v>1151</v>
      </c>
      <c r="B1191" s="72" t="s">
        <v>1768</v>
      </c>
      <c r="C1191" s="75" t="s">
        <v>1376</v>
      </c>
      <c r="D1191" s="74">
        <v>38.130000000000003</v>
      </c>
      <c r="E1191" s="72" t="s">
        <v>498</v>
      </c>
      <c r="F1191" s="75" t="s">
        <v>17</v>
      </c>
      <c r="G1191" s="76">
        <v>1759</v>
      </c>
      <c r="H1191" s="77">
        <v>232</v>
      </c>
      <c r="I1191" s="75" t="s">
        <v>1669</v>
      </c>
    </row>
    <row r="1192" spans="1:9" ht="12.6" customHeight="1" x14ac:dyDescent="0.25">
      <c r="A1192" s="71">
        <v>1152</v>
      </c>
      <c r="B1192" s="72" t="s">
        <v>1768</v>
      </c>
      <c r="C1192" s="75" t="s">
        <v>1377</v>
      </c>
      <c r="D1192" s="74">
        <v>38.14</v>
      </c>
      <c r="E1192" s="78" t="s">
        <v>2664</v>
      </c>
      <c r="F1192" s="75" t="s">
        <v>17</v>
      </c>
      <c r="G1192" s="76">
        <v>1178</v>
      </c>
      <c r="H1192" s="77">
        <v>753</v>
      </c>
      <c r="I1192" s="75" t="s">
        <v>1496</v>
      </c>
    </row>
    <row r="1193" spans="1:9" ht="12.6" customHeight="1" x14ac:dyDescent="0.25">
      <c r="A1193" s="71">
        <v>1153</v>
      </c>
      <c r="B1193" s="72" t="s">
        <v>1768</v>
      </c>
      <c r="C1193" s="75" t="s">
        <v>1377</v>
      </c>
      <c r="D1193" s="74">
        <v>38.15</v>
      </c>
      <c r="E1193" s="78" t="s">
        <v>2665</v>
      </c>
      <c r="F1193" s="75" t="s">
        <v>17</v>
      </c>
      <c r="G1193" s="76">
        <v>1118</v>
      </c>
      <c r="H1193" s="77">
        <v>763</v>
      </c>
      <c r="I1193" s="75" t="s">
        <v>1496</v>
      </c>
    </row>
    <row r="1194" spans="1:9" ht="12.6" customHeight="1" x14ac:dyDescent="0.25">
      <c r="A1194" s="71">
        <v>1154</v>
      </c>
      <c r="B1194" s="72" t="s">
        <v>1768</v>
      </c>
      <c r="C1194" s="75" t="s">
        <v>1378</v>
      </c>
      <c r="D1194" s="74">
        <v>38.159999999999997</v>
      </c>
      <c r="E1194" s="78" t="s">
        <v>2666</v>
      </c>
      <c r="F1194" s="75" t="s">
        <v>17</v>
      </c>
      <c r="G1194" s="76">
        <v>927</v>
      </c>
      <c r="H1194" s="77">
        <v>309</v>
      </c>
      <c r="I1194" s="75" t="s">
        <v>1670</v>
      </c>
    </row>
    <row r="1195" spans="1:9" ht="12.6" customHeight="1" x14ac:dyDescent="0.25">
      <c r="A1195" s="71">
        <v>1155</v>
      </c>
      <c r="B1195" s="72" t="s">
        <v>1768</v>
      </c>
      <c r="C1195" s="75" t="s">
        <v>1377</v>
      </c>
      <c r="D1195" s="74">
        <v>38.17</v>
      </c>
      <c r="E1195" s="78" t="s">
        <v>2667</v>
      </c>
      <c r="F1195" s="75" t="s">
        <v>17</v>
      </c>
      <c r="G1195" s="76">
        <v>1132</v>
      </c>
      <c r="H1195" s="77">
        <v>452</v>
      </c>
      <c r="I1195" s="75" t="s">
        <v>1496</v>
      </c>
    </row>
    <row r="1196" spans="1:9" ht="12.6" customHeight="1" x14ac:dyDescent="0.25">
      <c r="A1196" s="71">
        <v>1156</v>
      </c>
      <c r="B1196" s="72" t="s">
        <v>1768</v>
      </c>
      <c r="C1196" s="75" t="s">
        <v>1379</v>
      </c>
      <c r="D1196" s="74">
        <v>38.18</v>
      </c>
      <c r="E1196" s="72" t="s">
        <v>499</v>
      </c>
      <c r="F1196" s="75" t="s">
        <v>17</v>
      </c>
      <c r="G1196" s="76">
        <v>1438</v>
      </c>
      <c r="H1196" s="77">
        <v>678</v>
      </c>
      <c r="I1196" s="75" t="s">
        <v>1671</v>
      </c>
    </row>
    <row r="1197" spans="1:9" ht="12.6" customHeight="1" x14ac:dyDescent="0.25">
      <c r="A1197" s="71">
        <v>1157</v>
      </c>
      <c r="B1197" s="72" t="s">
        <v>1768</v>
      </c>
      <c r="C1197" s="75" t="s">
        <v>1377</v>
      </c>
      <c r="D1197" s="74">
        <v>38.19</v>
      </c>
      <c r="E1197" s="72" t="s">
        <v>500</v>
      </c>
      <c r="F1197" s="75" t="s">
        <v>17</v>
      </c>
      <c r="G1197" s="76">
        <v>1642</v>
      </c>
      <c r="H1197" s="77">
        <v>744</v>
      </c>
      <c r="I1197" s="75" t="s">
        <v>1496</v>
      </c>
    </row>
    <row r="1198" spans="1:9" ht="12.6" customHeight="1" x14ac:dyDescent="0.25">
      <c r="A1198" s="71">
        <v>1158</v>
      </c>
      <c r="B1198" s="72" t="s">
        <v>1768</v>
      </c>
      <c r="C1198" s="75" t="s">
        <v>1378</v>
      </c>
      <c r="D1198" s="74">
        <v>38.200000000000003</v>
      </c>
      <c r="E1198" s="78" t="s">
        <v>2668</v>
      </c>
      <c r="F1198" s="75" t="s">
        <v>17</v>
      </c>
      <c r="G1198" s="76">
        <v>1521</v>
      </c>
      <c r="H1198" s="77">
        <v>335</v>
      </c>
      <c r="I1198" s="75" t="s">
        <v>1672</v>
      </c>
    </row>
    <row r="1199" spans="1:9" ht="12.6" customHeight="1" x14ac:dyDescent="0.25">
      <c r="A1199" s="71">
        <v>1159</v>
      </c>
      <c r="B1199" s="72" t="s">
        <v>1768</v>
      </c>
      <c r="C1199" s="75" t="s">
        <v>1378</v>
      </c>
      <c r="D1199" s="74">
        <v>38.21</v>
      </c>
      <c r="E1199" s="78" t="s">
        <v>2669</v>
      </c>
      <c r="F1199" s="75" t="s">
        <v>17</v>
      </c>
      <c r="G1199" s="76">
        <v>2237</v>
      </c>
      <c r="H1199" s="77">
        <v>335</v>
      </c>
      <c r="I1199" s="75" t="s">
        <v>1672</v>
      </c>
    </row>
    <row r="1200" spans="1:9" ht="12.6" customHeight="1" x14ac:dyDescent="0.25">
      <c r="A1200" s="71">
        <v>1160</v>
      </c>
      <c r="B1200" s="72" t="s">
        <v>1768</v>
      </c>
      <c r="C1200" s="75" t="s">
        <v>1377</v>
      </c>
      <c r="D1200" s="74">
        <v>38.22</v>
      </c>
      <c r="E1200" s="72" t="s">
        <v>501</v>
      </c>
      <c r="F1200" s="75" t="s">
        <v>17</v>
      </c>
      <c r="G1200" s="76">
        <v>149</v>
      </c>
      <c r="H1200" s="77">
        <v>50</v>
      </c>
      <c r="I1200" s="79" t="s">
        <v>2331</v>
      </c>
    </row>
    <row r="1201" spans="1:9" ht="12.6" customHeight="1" x14ac:dyDescent="0.25">
      <c r="A1201" s="71">
        <v>1161</v>
      </c>
      <c r="B1201" s="72" t="s">
        <v>1768</v>
      </c>
      <c r="C1201" s="75" t="s">
        <v>1377</v>
      </c>
      <c r="D1201" s="74">
        <v>38.229999999999997</v>
      </c>
      <c r="E1201" s="72" t="s">
        <v>502</v>
      </c>
      <c r="F1201" s="75" t="s">
        <v>17</v>
      </c>
      <c r="G1201" s="76">
        <v>49</v>
      </c>
      <c r="H1201" s="77">
        <v>36</v>
      </c>
      <c r="I1201" s="79" t="s">
        <v>2089</v>
      </c>
    </row>
    <row r="1202" spans="1:9" ht="12.6" customHeight="1" x14ac:dyDescent="0.25">
      <c r="A1202" s="71">
        <v>1162</v>
      </c>
      <c r="B1202" s="72" t="s">
        <v>1768</v>
      </c>
      <c r="C1202" s="75" t="s">
        <v>1377</v>
      </c>
      <c r="D1202" s="74">
        <v>38.24</v>
      </c>
      <c r="E1202" s="72" t="s">
        <v>503</v>
      </c>
      <c r="F1202" s="75" t="s">
        <v>17</v>
      </c>
      <c r="G1202" s="76">
        <v>91</v>
      </c>
      <c r="H1202" s="77">
        <v>89</v>
      </c>
      <c r="I1202" s="79" t="s">
        <v>2089</v>
      </c>
    </row>
    <row r="1203" spans="1:9" ht="12.6" customHeight="1" x14ac:dyDescent="0.25">
      <c r="A1203" s="71">
        <v>1163</v>
      </c>
      <c r="B1203" s="72" t="s">
        <v>1768</v>
      </c>
      <c r="C1203" s="75" t="s">
        <v>1377</v>
      </c>
      <c r="D1203" s="74">
        <v>38.25</v>
      </c>
      <c r="E1203" s="78" t="s">
        <v>2670</v>
      </c>
      <c r="F1203" s="75" t="s">
        <v>17</v>
      </c>
      <c r="G1203" s="76">
        <v>68</v>
      </c>
      <c r="H1203" s="77">
        <v>68</v>
      </c>
      <c r="I1203" s="75" t="s">
        <v>1473</v>
      </c>
    </row>
    <row r="1204" spans="1:9" ht="12.6" customHeight="1" x14ac:dyDescent="0.25">
      <c r="A1204" s="71">
        <v>1164</v>
      </c>
      <c r="B1204" s="72" t="s">
        <v>1768</v>
      </c>
      <c r="C1204" s="75" t="s">
        <v>1377</v>
      </c>
      <c r="D1204" s="74">
        <v>38.26</v>
      </c>
      <c r="E1204" s="78" t="s">
        <v>2671</v>
      </c>
      <c r="F1204" s="75" t="s">
        <v>17</v>
      </c>
      <c r="G1204" s="76">
        <v>84</v>
      </c>
      <c r="H1204" s="77">
        <v>84</v>
      </c>
      <c r="I1204" s="75" t="s">
        <v>1496</v>
      </c>
    </row>
    <row r="1205" spans="1:9" ht="12.6" customHeight="1" x14ac:dyDescent="0.25">
      <c r="A1205" s="71">
        <v>1165</v>
      </c>
      <c r="B1205" s="72" t="s">
        <v>1768</v>
      </c>
      <c r="C1205" s="75" t="s">
        <v>1377</v>
      </c>
      <c r="D1205" s="74">
        <v>38.270000000000003</v>
      </c>
      <c r="E1205" s="72" t="s">
        <v>504</v>
      </c>
      <c r="F1205" s="75" t="s">
        <v>3</v>
      </c>
      <c r="G1205" s="76">
        <v>730</v>
      </c>
      <c r="H1205" s="77">
        <v>730</v>
      </c>
      <c r="I1205" s="79" t="s">
        <v>2089</v>
      </c>
    </row>
    <row r="1206" spans="1:9" ht="12.6" customHeight="1" x14ac:dyDescent="0.25">
      <c r="A1206" s="71">
        <v>1166</v>
      </c>
      <c r="B1206" s="72" t="s">
        <v>1768</v>
      </c>
      <c r="C1206" s="75" t="s">
        <v>1377</v>
      </c>
      <c r="D1206" s="74">
        <v>38.28</v>
      </c>
      <c r="E1206" s="72" t="s">
        <v>505</v>
      </c>
      <c r="F1206" s="75" t="s">
        <v>241</v>
      </c>
      <c r="G1206" s="76">
        <v>2271</v>
      </c>
      <c r="H1206" s="77">
        <v>2271</v>
      </c>
      <c r="I1206" s="79" t="s">
        <v>2331</v>
      </c>
    </row>
    <row r="1207" spans="1:9" ht="12.6" customHeight="1" x14ac:dyDescent="0.25">
      <c r="A1207" s="71">
        <v>1167</v>
      </c>
      <c r="B1207" s="72" t="s">
        <v>1768</v>
      </c>
      <c r="C1207" s="75" t="s">
        <v>1377</v>
      </c>
      <c r="D1207" s="74">
        <v>38.29</v>
      </c>
      <c r="E1207" s="78" t="s">
        <v>2672</v>
      </c>
      <c r="F1207" s="75" t="s">
        <v>16</v>
      </c>
      <c r="G1207" s="76">
        <v>104</v>
      </c>
      <c r="H1207" s="77">
        <v>19</v>
      </c>
      <c r="I1207" s="79" t="s">
        <v>2089</v>
      </c>
    </row>
    <row r="1208" spans="1:9" ht="12.6" customHeight="1" x14ac:dyDescent="0.25">
      <c r="A1208" s="71">
        <v>1168</v>
      </c>
      <c r="B1208" s="72" t="s">
        <v>1768</v>
      </c>
      <c r="C1208" s="75" t="s">
        <v>1377</v>
      </c>
      <c r="D1208" s="74">
        <v>38.299999999999997</v>
      </c>
      <c r="E1208" s="72" t="s">
        <v>506</v>
      </c>
      <c r="F1208" s="75" t="s">
        <v>16</v>
      </c>
      <c r="G1208" s="76">
        <v>45</v>
      </c>
      <c r="H1208" s="77">
        <v>23</v>
      </c>
      <c r="I1208" s="79" t="s">
        <v>2331</v>
      </c>
    </row>
    <row r="1209" spans="1:9" ht="12.6" customHeight="1" x14ac:dyDescent="0.25">
      <c r="A1209" s="71">
        <v>1169</v>
      </c>
      <c r="B1209" s="72" t="s">
        <v>1768</v>
      </c>
      <c r="C1209" s="75" t="s">
        <v>1377</v>
      </c>
      <c r="D1209" s="74">
        <v>38.31</v>
      </c>
      <c r="E1209" s="78" t="s">
        <v>2673</v>
      </c>
      <c r="F1209" s="75" t="s">
        <v>17</v>
      </c>
      <c r="G1209" s="76">
        <v>1491</v>
      </c>
      <c r="H1209" s="77">
        <v>117</v>
      </c>
      <c r="I1209" s="75" t="s">
        <v>1496</v>
      </c>
    </row>
    <row r="1210" spans="1:9" ht="12.6" customHeight="1" x14ac:dyDescent="0.25">
      <c r="A1210" s="71">
        <v>1170</v>
      </c>
      <c r="B1210" s="72" t="s">
        <v>1768</v>
      </c>
      <c r="C1210" s="75" t="s">
        <v>1377</v>
      </c>
      <c r="D1210" s="74">
        <v>38.32</v>
      </c>
      <c r="E1210" s="78" t="s">
        <v>2674</v>
      </c>
      <c r="F1210" s="75" t="s">
        <v>3</v>
      </c>
      <c r="G1210" s="76">
        <v>128</v>
      </c>
      <c r="H1210" s="77">
        <v>103</v>
      </c>
      <c r="I1210" s="79" t="s">
        <v>2089</v>
      </c>
    </row>
    <row r="1211" spans="1:9" ht="12.6" customHeight="1" x14ac:dyDescent="0.25">
      <c r="A1211" s="71">
        <v>1171</v>
      </c>
      <c r="B1211" s="72" t="s">
        <v>1768</v>
      </c>
      <c r="C1211" s="75" t="s">
        <v>1367</v>
      </c>
      <c r="D1211" s="74">
        <v>38.33</v>
      </c>
      <c r="E1211" s="78" t="s">
        <v>2675</v>
      </c>
      <c r="F1211" s="75" t="s">
        <v>17</v>
      </c>
      <c r="G1211" s="76">
        <v>979</v>
      </c>
      <c r="H1211" s="77">
        <v>435</v>
      </c>
      <c r="I1211" s="79" t="s">
        <v>2676</v>
      </c>
    </row>
    <row r="1212" spans="1:9" ht="12.6" customHeight="1" x14ac:dyDescent="0.25">
      <c r="A1212" s="71">
        <v>1172</v>
      </c>
      <c r="B1212" s="72" t="s">
        <v>1768</v>
      </c>
      <c r="C1212" s="75" t="s">
        <v>1377</v>
      </c>
      <c r="D1212" s="74">
        <v>38.340000000000003</v>
      </c>
      <c r="E1212" s="78" t="s">
        <v>2677</v>
      </c>
      <c r="F1212" s="75" t="s">
        <v>17</v>
      </c>
      <c r="G1212" s="76">
        <v>1095</v>
      </c>
      <c r="H1212" s="77">
        <v>112</v>
      </c>
      <c r="I1212" s="75" t="s">
        <v>1496</v>
      </c>
    </row>
    <row r="1213" spans="1:9" ht="12.6" customHeight="1" x14ac:dyDescent="0.25">
      <c r="A1213" s="71">
        <v>1173</v>
      </c>
      <c r="B1213" s="72" t="s">
        <v>1768</v>
      </c>
      <c r="C1213" s="75" t="s">
        <v>1377</v>
      </c>
      <c r="D1213" s="74">
        <v>38.35</v>
      </c>
      <c r="E1213" s="78" t="s">
        <v>2678</v>
      </c>
      <c r="F1213" s="75" t="s">
        <v>292</v>
      </c>
      <c r="G1213" s="76">
        <v>702</v>
      </c>
      <c r="H1213" s="77">
        <v>67</v>
      </c>
      <c r="I1213" s="75" t="s">
        <v>1496</v>
      </c>
    </row>
    <row r="1214" spans="1:9" ht="12.6" customHeight="1" x14ac:dyDescent="0.25">
      <c r="A1214" s="71">
        <v>1174</v>
      </c>
      <c r="B1214" s="72" t="s">
        <v>1768</v>
      </c>
      <c r="C1214" s="75" t="s">
        <v>1377</v>
      </c>
      <c r="D1214" s="74">
        <v>38.36</v>
      </c>
      <c r="E1214" s="78" t="s">
        <v>2679</v>
      </c>
      <c r="F1214" s="75" t="s">
        <v>292</v>
      </c>
      <c r="G1214" s="76">
        <v>996</v>
      </c>
      <c r="H1214" s="77">
        <v>101</v>
      </c>
      <c r="I1214" s="75" t="s">
        <v>1496</v>
      </c>
    </row>
    <row r="1215" spans="1:9" ht="12.6" customHeight="1" x14ac:dyDescent="0.25">
      <c r="A1215" s="71">
        <v>1175</v>
      </c>
      <c r="B1215" s="72" t="s">
        <v>1768</v>
      </c>
      <c r="C1215" s="75" t="s">
        <v>1377</v>
      </c>
      <c r="D1215" s="74">
        <v>38.369999999999997</v>
      </c>
      <c r="E1215" s="72" t="s">
        <v>507</v>
      </c>
      <c r="F1215" s="75" t="s">
        <v>17</v>
      </c>
      <c r="G1215" s="76">
        <v>1477</v>
      </c>
      <c r="H1215" s="77">
        <v>111</v>
      </c>
      <c r="I1215" s="75" t="s">
        <v>1496</v>
      </c>
    </row>
    <row r="1216" spans="1:9" ht="12.6" customHeight="1" x14ac:dyDescent="0.25">
      <c r="A1216" s="71">
        <v>1176</v>
      </c>
      <c r="B1216" s="72" t="s">
        <v>1768</v>
      </c>
      <c r="C1216" s="75" t="s">
        <v>1377</v>
      </c>
      <c r="D1216" s="74">
        <v>38.380000000000003</v>
      </c>
      <c r="E1216" s="78" t="s">
        <v>2680</v>
      </c>
      <c r="F1216" s="75" t="s">
        <v>16</v>
      </c>
      <c r="G1216" s="76">
        <v>1271</v>
      </c>
      <c r="H1216" s="77">
        <v>67</v>
      </c>
      <c r="I1216" s="75" t="s">
        <v>1496</v>
      </c>
    </row>
    <row r="1217" spans="1:9" ht="12.6" customHeight="1" x14ac:dyDescent="0.25">
      <c r="A1217" s="71">
        <v>1177</v>
      </c>
      <c r="B1217" s="72" t="s">
        <v>1768</v>
      </c>
      <c r="C1217" s="75" t="s">
        <v>1377</v>
      </c>
      <c r="D1217" s="74">
        <v>38.39</v>
      </c>
      <c r="E1217" s="78" t="s">
        <v>2681</v>
      </c>
      <c r="F1217" s="75" t="s">
        <v>17</v>
      </c>
      <c r="G1217" s="76">
        <v>2235</v>
      </c>
      <c r="H1217" s="77">
        <v>385</v>
      </c>
      <c r="I1217" s="75" t="s">
        <v>1496</v>
      </c>
    </row>
    <row r="1218" spans="1:9" ht="12.6" customHeight="1" x14ac:dyDescent="0.25">
      <c r="A1218" s="71">
        <v>1178</v>
      </c>
      <c r="B1218" s="72" t="s">
        <v>1768</v>
      </c>
      <c r="C1218" s="75" t="s">
        <v>1377</v>
      </c>
      <c r="D1218" s="74">
        <v>38.4</v>
      </c>
      <c r="E1218" s="78" t="s">
        <v>2682</v>
      </c>
      <c r="F1218" s="75" t="s">
        <v>17</v>
      </c>
      <c r="G1218" s="76">
        <v>2236</v>
      </c>
      <c r="H1218" s="77">
        <v>386</v>
      </c>
      <c r="I1218" s="75" t="s">
        <v>1496</v>
      </c>
    </row>
    <row r="1219" spans="1:9" ht="12.6" customHeight="1" x14ac:dyDescent="0.25">
      <c r="A1219" s="71">
        <v>1179</v>
      </c>
      <c r="B1219" s="72" t="s">
        <v>1768</v>
      </c>
      <c r="C1219" s="75" t="s">
        <v>1377</v>
      </c>
      <c r="D1219" s="74">
        <v>38.409999999999997</v>
      </c>
      <c r="E1219" s="72" t="s">
        <v>508</v>
      </c>
      <c r="F1219" s="75" t="s">
        <v>17</v>
      </c>
      <c r="G1219" s="76">
        <v>2068</v>
      </c>
      <c r="H1219" s="77">
        <v>376</v>
      </c>
      <c r="I1219" s="75" t="s">
        <v>1496</v>
      </c>
    </row>
    <row r="1220" spans="1:9" ht="12.6" customHeight="1" x14ac:dyDescent="0.25">
      <c r="A1220" s="71">
        <v>1180</v>
      </c>
      <c r="B1220" s="72" t="s">
        <v>1768</v>
      </c>
      <c r="C1220" s="75" t="s">
        <v>1377</v>
      </c>
      <c r="D1220" s="74">
        <v>38.42</v>
      </c>
      <c r="E1220" s="72" t="s">
        <v>509</v>
      </c>
      <c r="F1220" s="75" t="s">
        <v>17</v>
      </c>
      <c r="G1220" s="76">
        <v>2150</v>
      </c>
      <c r="H1220" s="77">
        <v>376</v>
      </c>
      <c r="I1220" s="75" t="s">
        <v>1496</v>
      </c>
    </row>
    <row r="1221" spans="1:9" ht="12.6" customHeight="1" x14ac:dyDescent="0.25">
      <c r="A1221" s="71">
        <v>1181</v>
      </c>
      <c r="B1221" s="72" t="s">
        <v>1768</v>
      </c>
      <c r="C1221" s="75" t="s">
        <v>1377</v>
      </c>
      <c r="D1221" s="74">
        <v>38.43</v>
      </c>
      <c r="E1221" s="72" t="s">
        <v>510</v>
      </c>
      <c r="F1221" s="75" t="s">
        <v>17</v>
      </c>
      <c r="G1221" s="76">
        <v>2271</v>
      </c>
      <c r="H1221" s="77">
        <v>376</v>
      </c>
      <c r="I1221" s="75" t="s">
        <v>1496</v>
      </c>
    </row>
    <row r="1222" spans="1:9" ht="12.6" customHeight="1" x14ac:dyDescent="0.25">
      <c r="A1222" s="71">
        <v>1182</v>
      </c>
      <c r="B1222" s="72" t="s">
        <v>1768</v>
      </c>
      <c r="C1222" s="75" t="s">
        <v>1377</v>
      </c>
      <c r="D1222" s="74">
        <v>38.44</v>
      </c>
      <c r="E1222" s="72" t="s">
        <v>511</v>
      </c>
      <c r="F1222" s="75" t="s">
        <v>17</v>
      </c>
      <c r="G1222" s="76">
        <v>2614</v>
      </c>
      <c r="H1222" s="77">
        <v>376</v>
      </c>
      <c r="I1222" s="75" t="s">
        <v>1496</v>
      </c>
    </row>
    <row r="1223" spans="1:9" ht="12.6" customHeight="1" x14ac:dyDescent="0.25">
      <c r="A1223" s="71">
        <v>1183</v>
      </c>
      <c r="B1223" s="72" t="s">
        <v>1768</v>
      </c>
      <c r="C1223" s="75" t="s">
        <v>1377</v>
      </c>
      <c r="D1223" s="74">
        <v>38.450000000000003</v>
      </c>
      <c r="E1223" s="72" t="s">
        <v>512</v>
      </c>
      <c r="F1223" s="75" t="s">
        <v>17</v>
      </c>
      <c r="G1223" s="76">
        <v>2020</v>
      </c>
      <c r="H1223" s="77">
        <v>226</v>
      </c>
      <c r="I1223" s="75" t="s">
        <v>1496</v>
      </c>
    </row>
    <row r="1224" spans="1:9" ht="12.6" customHeight="1" x14ac:dyDescent="0.25">
      <c r="A1224" s="71">
        <v>1184</v>
      </c>
      <c r="B1224" s="72" t="s">
        <v>1768</v>
      </c>
      <c r="C1224" s="75" t="s">
        <v>1377</v>
      </c>
      <c r="D1224" s="74">
        <v>38.46</v>
      </c>
      <c r="E1224" s="72" t="s">
        <v>513</v>
      </c>
      <c r="F1224" s="75" t="s">
        <v>17</v>
      </c>
      <c r="G1224" s="76">
        <v>1884</v>
      </c>
      <c r="H1224" s="77">
        <v>226</v>
      </c>
      <c r="I1224" s="75" t="s">
        <v>1496</v>
      </c>
    </row>
    <row r="1225" spans="1:9" ht="12.6" customHeight="1" x14ac:dyDescent="0.25">
      <c r="A1225" s="71">
        <v>1185</v>
      </c>
      <c r="B1225" s="72" t="s">
        <v>1768</v>
      </c>
      <c r="C1225" s="75" t="s">
        <v>1377</v>
      </c>
      <c r="D1225" s="74">
        <v>38.47</v>
      </c>
      <c r="E1225" s="72" t="s">
        <v>514</v>
      </c>
      <c r="F1225" s="75" t="s">
        <v>17</v>
      </c>
      <c r="G1225" s="76">
        <v>2646</v>
      </c>
      <c r="H1225" s="77">
        <v>196</v>
      </c>
      <c r="I1225" s="75" t="s">
        <v>1496</v>
      </c>
    </row>
    <row r="1226" spans="1:9" ht="12.6" customHeight="1" x14ac:dyDescent="0.25">
      <c r="A1226" s="71">
        <v>1186</v>
      </c>
      <c r="B1226" s="72" t="s">
        <v>1768</v>
      </c>
      <c r="C1226" s="75" t="s">
        <v>1377</v>
      </c>
      <c r="D1226" s="74">
        <v>38.479999999999997</v>
      </c>
      <c r="E1226" s="72" t="s">
        <v>515</v>
      </c>
      <c r="F1226" s="75" t="s">
        <v>17</v>
      </c>
      <c r="G1226" s="76">
        <v>2027</v>
      </c>
      <c r="H1226" s="77">
        <v>237</v>
      </c>
      <c r="I1226" s="75" t="s">
        <v>1496</v>
      </c>
    </row>
    <row r="1227" spans="1:9" ht="12.6" customHeight="1" x14ac:dyDescent="0.25">
      <c r="A1227" s="71">
        <v>1187</v>
      </c>
      <c r="B1227" s="72" t="s">
        <v>1768</v>
      </c>
      <c r="C1227" s="75" t="s">
        <v>1377</v>
      </c>
      <c r="D1227" s="74">
        <v>38.49</v>
      </c>
      <c r="E1227" s="78" t="s">
        <v>2683</v>
      </c>
      <c r="F1227" s="75" t="s">
        <v>17</v>
      </c>
      <c r="G1227" s="76">
        <v>1670</v>
      </c>
      <c r="H1227" s="77">
        <v>196</v>
      </c>
      <c r="I1227" s="75" t="s">
        <v>1496</v>
      </c>
    </row>
    <row r="1228" spans="1:9" ht="12.6" customHeight="1" x14ac:dyDescent="0.25">
      <c r="A1228" s="71">
        <v>1188</v>
      </c>
      <c r="B1228" s="72" t="s">
        <v>1768</v>
      </c>
      <c r="C1228" s="75" t="s">
        <v>1377</v>
      </c>
      <c r="D1228" s="74">
        <v>38.5</v>
      </c>
      <c r="E1228" s="78" t="s">
        <v>2684</v>
      </c>
      <c r="F1228" s="75" t="s">
        <v>17</v>
      </c>
      <c r="G1228" s="76">
        <v>1463</v>
      </c>
      <c r="H1228" s="77">
        <v>196</v>
      </c>
      <c r="I1228" s="75" t="s">
        <v>1496</v>
      </c>
    </row>
    <row r="1229" spans="1:9" ht="12.6" customHeight="1" x14ac:dyDescent="0.25">
      <c r="A1229" s="71">
        <v>1189</v>
      </c>
      <c r="B1229" s="72" t="s">
        <v>1768</v>
      </c>
      <c r="C1229" s="75" t="s">
        <v>1377</v>
      </c>
      <c r="D1229" s="74">
        <v>38.51</v>
      </c>
      <c r="E1229" s="72" t="s">
        <v>516</v>
      </c>
      <c r="F1229" s="75" t="s">
        <v>17</v>
      </c>
      <c r="G1229" s="76">
        <v>1637</v>
      </c>
      <c r="H1229" s="77">
        <v>940</v>
      </c>
      <c r="I1229" s="75" t="s">
        <v>1496</v>
      </c>
    </row>
    <row r="1230" spans="1:9" ht="12.6" customHeight="1" x14ac:dyDescent="0.25">
      <c r="A1230" s="71">
        <v>1190</v>
      </c>
      <c r="B1230" s="72" t="s">
        <v>1768</v>
      </c>
      <c r="C1230" s="75" t="s">
        <v>1377</v>
      </c>
      <c r="D1230" s="74">
        <v>38.520000000000003</v>
      </c>
      <c r="E1230" s="78" t="s">
        <v>2685</v>
      </c>
      <c r="F1230" s="75" t="s">
        <v>17</v>
      </c>
      <c r="G1230" s="76">
        <v>2160</v>
      </c>
      <c r="H1230" s="77">
        <v>828</v>
      </c>
      <c r="I1230" s="75" t="s">
        <v>1496</v>
      </c>
    </row>
    <row r="1231" spans="1:9" ht="12.6" customHeight="1" x14ac:dyDescent="0.25">
      <c r="A1231" s="71">
        <v>1191</v>
      </c>
      <c r="B1231" s="72" t="s">
        <v>1769</v>
      </c>
      <c r="C1231" s="79"/>
      <c r="D1231" s="74">
        <v>38.53</v>
      </c>
      <c r="E1231" s="72" t="s">
        <v>517</v>
      </c>
      <c r="F1231" s="75" t="s">
        <v>17</v>
      </c>
      <c r="G1231" s="76">
        <v>2568</v>
      </c>
      <c r="H1231" s="77">
        <v>373</v>
      </c>
      <c r="I1231" s="75" t="s">
        <v>1496</v>
      </c>
    </row>
    <row r="1232" spans="1:9" ht="12.6" customHeight="1" x14ac:dyDescent="0.25">
      <c r="A1232" s="71">
        <v>1192</v>
      </c>
      <c r="B1232" s="72" t="s">
        <v>1770</v>
      </c>
      <c r="C1232" s="75" t="s">
        <v>1380</v>
      </c>
      <c r="D1232" s="74">
        <v>39.01</v>
      </c>
      <c r="E1232" s="78" t="s">
        <v>2686</v>
      </c>
      <c r="F1232" s="75" t="s">
        <v>518</v>
      </c>
      <c r="G1232" s="76">
        <v>183164</v>
      </c>
      <c r="H1232" s="77">
        <v>2199</v>
      </c>
      <c r="I1232" s="75" t="s">
        <v>1496</v>
      </c>
    </row>
    <row r="1233" spans="1:9" ht="12.6" customHeight="1" x14ac:dyDescent="0.25">
      <c r="A1233" s="71">
        <v>1193</v>
      </c>
      <c r="B1233" s="72" t="s">
        <v>1770</v>
      </c>
      <c r="C1233" s="75" t="s">
        <v>1380</v>
      </c>
      <c r="D1233" s="74">
        <v>39.020000000000003</v>
      </c>
      <c r="E1233" s="78" t="s">
        <v>2687</v>
      </c>
      <c r="F1233" s="75" t="s">
        <v>518</v>
      </c>
      <c r="G1233" s="76">
        <v>99553</v>
      </c>
      <c r="H1233" s="77">
        <v>128</v>
      </c>
      <c r="I1233" s="75" t="s">
        <v>1496</v>
      </c>
    </row>
    <row r="1234" spans="1:9" ht="12.6" customHeight="1" x14ac:dyDescent="0.25">
      <c r="A1234" s="71">
        <v>1194</v>
      </c>
      <c r="B1234" s="72" t="s">
        <v>1770</v>
      </c>
      <c r="C1234" s="75" t="s">
        <v>1381</v>
      </c>
      <c r="D1234" s="74">
        <v>39.03</v>
      </c>
      <c r="E1234" s="78" t="s">
        <v>2688</v>
      </c>
      <c r="F1234" s="75" t="s">
        <v>17</v>
      </c>
      <c r="G1234" s="76">
        <v>4692</v>
      </c>
      <c r="H1234" s="77">
        <v>2019</v>
      </c>
      <c r="I1234" s="75" t="s">
        <v>1673</v>
      </c>
    </row>
    <row r="1235" spans="1:9" ht="12.6" customHeight="1" x14ac:dyDescent="0.25">
      <c r="A1235" s="71">
        <v>1195</v>
      </c>
      <c r="B1235" s="72" t="s">
        <v>1770</v>
      </c>
      <c r="C1235" s="75" t="s">
        <v>1382</v>
      </c>
      <c r="D1235" s="74">
        <v>39.04</v>
      </c>
      <c r="E1235" s="72" t="s">
        <v>519</v>
      </c>
      <c r="F1235" s="75" t="s">
        <v>17</v>
      </c>
      <c r="G1235" s="76">
        <v>8784</v>
      </c>
      <c r="H1235" s="77">
        <v>2695</v>
      </c>
      <c r="I1235" s="75" t="s">
        <v>1674</v>
      </c>
    </row>
    <row r="1236" spans="1:9" ht="12.6" customHeight="1" x14ac:dyDescent="0.25">
      <c r="A1236" s="71">
        <v>1196</v>
      </c>
      <c r="B1236" s="72" t="s">
        <v>1770</v>
      </c>
      <c r="C1236" s="75" t="s">
        <v>1383</v>
      </c>
      <c r="D1236" s="74">
        <v>39.049999999999997</v>
      </c>
      <c r="E1236" s="72" t="s">
        <v>520</v>
      </c>
      <c r="F1236" s="75" t="s">
        <v>17</v>
      </c>
      <c r="G1236" s="76">
        <v>5401</v>
      </c>
      <c r="H1236" s="77">
        <v>1629</v>
      </c>
      <c r="I1236" s="75" t="s">
        <v>1496</v>
      </c>
    </row>
    <row r="1237" spans="1:9" ht="12.6" customHeight="1" x14ac:dyDescent="0.25">
      <c r="A1237" s="71">
        <v>1197</v>
      </c>
      <c r="B1237" s="72" t="s">
        <v>1770</v>
      </c>
      <c r="C1237" s="75" t="s">
        <v>1383</v>
      </c>
      <c r="D1237" s="74">
        <v>39.06</v>
      </c>
      <c r="E1237" s="78" t="s">
        <v>2689</v>
      </c>
      <c r="F1237" s="75" t="s">
        <v>17</v>
      </c>
      <c r="G1237" s="76">
        <v>7512</v>
      </c>
      <c r="H1237" s="77">
        <v>2308</v>
      </c>
      <c r="I1237" s="75" t="s">
        <v>1496</v>
      </c>
    </row>
    <row r="1238" spans="1:9" ht="12.6" customHeight="1" x14ac:dyDescent="0.25">
      <c r="A1238" s="71">
        <v>1198</v>
      </c>
      <c r="B1238" s="72" t="s">
        <v>1770</v>
      </c>
      <c r="C1238" s="75" t="s">
        <v>1383</v>
      </c>
      <c r="D1238" s="74">
        <v>39.07</v>
      </c>
      <c r="E1238" s="72" t="s">
        <v>521</v>
      </c>
      <c r="F1238" s="75" t="s">
        <v>17</v>
      </c>
      <c r="G1238" s="76">
        <v>6723</v>
      </c>
      <c r="H1238" s="77">
        <v>2435</v>
      </c>
      <c r="I1238" s="75" t="s">
        <v>1496</v>
      </c>
    </row>
    <row r="1239" spans="1:9" ht="12.6" customHeight="1" x14ac:dyDescent="0.25">
      <c r="A1239" s="71">
        <v>1199</v>
      </c>
      <c r="B1239" s="72" t="s">
        <v>1770</v>
      </c>
      <c r="C1239" s="75" t="s">
        <v>1384</v>
      </c>
      <c r="D1239" s="74">
        <v>39.08</v>
      </c>
      <c r="E1239" s="78" t="s">
        <v>2690</v>
      </c>
      <c r="F1239" s="75" t="s">
        <v>17</v>
      </c>
      <c r="G1239" s="76">
        <v>8732</v>
      </c>
      <c r="H1239" s="77">
        <v>2467</v>
      </c>
      <c r="I1239" s="79" t="s">
        <v>2691</v>
      </c>
    </row>
    <row r="1240" spans="1:9" ht="12.6" customHeight="1" x14ac:dyDescent="0.25">
      <c r="A1240" s="71">
        <v>1200</v>
      </c>
      <c r="B1240" s="72" t="s">
        <v>1770</v>
      </c>
      <c r="C1240" s="75" t="s">
        <v>1385</v>
      </c>
      <c r="D1240" s="74">
        <v>39.090000000000003</v>
      </c>
      <c r="E1240" s="72" t="s">
        <v>522</v>
      </c>
      <c r="F1240" s="75" t="s">
        <v>17</v>
      </c>
      <c r="G1240" s="76">
        <v>2824</v>
      </c>
      <c r="H1240" s="77">
        <v>700</v>
      </c>
      <c r="I1240" s="79" t="s">
        <v>2692</v>
      </c>
    </row>
    <row r="1241" spans="1:9" ht="12.6" customHeight="1" x14ac:dyDescent="0.25">
      <c r="A1241" s="71">
        <v>1201</v>
      </c>
      <c r="B1241" s="72" t="s">
        <v>1770</v>
      </c>
      <c r="C1241" s="75" t="s">
        <v>1386</v>
      </c>
      <c r="D1241" s="74">
        <v>39.1</v>
      </c>
      <c r="E1241" s="72" t="s">
        <v>523</v>
      </c>
      <c r="F1241" s="75" t="s">
        <v>17</v>
      </c>
      <c r="G1241" s="76">
        <v>2652</v>
      </c>
      <c r="H1241" s="77">
        <v>804</v>
      </c>
      <c r="I1241" s="79" t="s">
        <v>2693</v>
      </c>
    </row>
    <row r="1242" spans="1:9" ht="12.6" customHeight="1" x14ac:dyDescent="0.25">
      <c r="A1242" s="71">
        <v>1202</v>
      </c>
      <c r="B1242" s="72" t="s">
        <v>1770</v>
      </c>
      <c r="C1242" s="75" t="s">
        <v>1380</v>
      </c>
      <c r="D1242" s="74">
        <v>39.11</v>
      </c>
      <c r="E1242" s="72" t="s">
        <v>524</v>
      </c>
      <c r="F1242" s="75" t="s">
        <v>17</v>
      </c>
      <c r="G1242" s="76">
        <v>3583</v>
      </c>
      <c r="H1242" s="77">
        <v>808</v>
      </c>
      <c r="I1242" s="75" t="s">
        <v>1496</v>
      </c>
    </row>
    <row r="1243" spans="1:9" ht="12.6" customHeight="1" x14ac:dyDescent="0.25">
      <c r="A1243" s="71">
        <v>1203</v>
      </c>
      <c r="B1243" s="72" t="s">
        <v>1770</v>
      </c>
      <c r="C1243" s="75" t="s">
        <v>1387</v>
      </c>
      <c r="D1243" s="74">
        <v>39.119999999999997</v>
      </c>
      <c r="E1243" s="72" t="s">
        <v>525</v>
      </c>
      <c r="F1243" s="75" t="s">
        <v>17</v>
      </c>
      <c r="G1243" s="76">
        <v>4980</v>
      </c>
      <c r="H1243" s="77">
        <v>827</v>
      </c>
      <c r="I1243" s="79" t="s">
        <v>2694</v>
      </c>
    </row>
    <row r="1244" spans="1:9" ht="12.6" customHeight="1" x14ac:dyDescent="0.25">
      <c r="A1244" s="71">
        <v>1204</v>
      </c>
      <c r="B1244" s="72" t="s">
        <v>1770</v>
      </c>
      <c r="C1244" s="75" t="s">
        <v>1380</v>
      </c>
      <c r="D1244" s="74">
        <v>39.130000000000003</v>
      </c>
      <c r="E1244" s="78" t="s">
        <v>2695</v>
      </c>
      <c r="F1244" s="75" t="s">
        <v>17</v>
      </c>
      <c r="G1244" s="76">
        <v>2285</v>
      </c>
      <c r="H1244" s="77">
        <v>526</v>
      </c>
      <c r="I1244" s="75" t="s">
        <v>1496</v>
      </c>
    </row>
    <row r="1245" spans="1:9" ht="12.6" customHeight="1" x14ac:dyDescent="0.25">
      <c r="A1245" s="71">
        <v>1205</v>
      </c>
      <c r="B1245" s="72" t="s">
        <v>1770</v>
      </c>
      <c r="C1245" s="75" t="s">
        <v>1380</v>
      </c>
      <c r="D1245" s="74">
        <v>39.14</v>
      </c>
      <c r="E1245" s="78" t="s">
        <v>2696</v>
      </c>
      <c r="F1245" s="75" t="s">
        <v>17</v>
      </c>
      <c r="G1245" s="76">
        <v>4382</v>
      </c>
      <c r="H1245" s="77">
        <v>680</v>
      </c>
      <c r="I1245" s="75" t="s">
        <v>1496</v>
      </c>
    </row>
    <row r="1246" spans="1:9" ht="12.6" customHeight="1" x14ac:dyDescent="0.25">
      <c r="A1246" s="71">
        <v>1206</v>
      </c>
      <c r="B1246" s="72" t="s">
        <v>1770</v>
      </c>
      <c r="C1246" s="75" t="s">
        <v>1388</v>
      </c>
      <c r="D1246" s="74">
        <v>39.15</v>
      </c>
      <c r="E1246" s="72" t="s">
        <v>526</v>
      </c>
      <c r="F1246" s="75" t="s">
        <v>17</v>
      </c>
      <c r="G1246" s="76">
        <v>4330</v>
      </c>
      <c r="H1246" s="77">
        <v>1414</v>
      </c>
      <c r="I1246" s="79" t="s">
        <v>2697</v>
      </c>
    </row>
    <row r="1247" spans="1:9" ht="12.6" customHeight="1" x14ac:dyDescent="0.25">
      <c r="A1247" s="71">
        <v>1207</v>
      </c>
      <c r="B1247" s="72" t="s">
        <v>1770</v>
      </c>
      <c r="C1247" s="75" t="s">
        <v>1388</v>
      </c>
      <c r="D1247" s="74">
        <v>39.159999999999997</v>
      </c>
      <c r="E1247" s="78" t="s">
        <v>2698</v>
      </c>
      <c r="F1247" s="75" t="s">
        <v>17</v>
      </c>
      <c r="G1247" s="76">
        <v>5001</v>
      </c>
      <c r="H1247" s="77">
        <v>1423</v>
      </c>
      <c r="I1247" s="79" t="s">
        <v>2697</v>
      </c>
    </row>
    <row r="1248" spans="1:9" ht="12.6" customHeight="1" x14ac:dyDescent="0.25">
      <c r="A1248" s="71">
        <v>1208</v>
      </c>
      <c r="B1248" s="72" t="s">
        <v>1770</v>
      </c>
      <c r="C1248" s="75" t="s">
        <v>1389</v>
      </c>
      <c r="D1248" s="74">
        <v>39.17</v>
      </c>
      <c r="E1248" s="78" t="s">
        <v>2699</v>
      </c>
      <c r="F1248" s="75" t="s">
        <v>17</v>
      </c>
      <c r="G1248" s="76">
        <v>6081</v>
      </c>
      <c r="H1248" s="77">
        <v>1073</v>
      </c>
      <c r="I1248" s="79" t="s">
        <v>2700</v>
      </c>
    </row>
    <row r="1249" spans="1:9" ht="12.6" customHeight="1" x14ac:dyDescent="0.25">
      <c r="A1249" s="71">
        <v>1209</v>
      </c>
      <c r="B1249" s="72" t="s">
        <v>1770</v>
      </c>
      <c r="C1249" s="75" t="s">
        <v>1389</v>
      </c>
      <c r="D1249" s="74">
        <v>39.18</v>
      </c>
      <c r="E1249" s="78" t="s">
        <v>2701</v>
      </c>
      <c r="F1249" s="75" t="s">
        <v>17</v>
      </c>
      <c r="G1249" s="76">
        <v>7030</v>
      </c>
      <c r="H1249" s="77">
        <v>1194</v>
      </c>
      <c r="I1249" s="79" t="s">
        <v>2700</v>
      </c>
    </row>
    <row r="1250" spans="1:9" ht="12.6" customHeight="1" x14ac:dyDescent="0.25">
      <c r="A1250" s="71">
        <v>1210</v>
      </c>
      <c r="B1250" s="72" t="s">
        <v>1770</v>
      </c>
      <c r="C1250" s="75" t="s">
        <v>1390</v>
      </c>
      <c r="D1250" s="74">
        <v>39.19</v>
      </c>
      <c r="E1250" s="78" t="s">
        <v>2702</v>
      </c>
      <c r="F1250" s="75" t="s">
        <v>17</v>
      </c>
      <c r="G1250" s="76">
        <v>4244</v>
      </c>
      <c r="H1250" s="77">
        <v>1369</v>
      </c>
      <c r="I1250" s="79" t="s">
        <v>2703</v>
      </c>
    </row>
    <row r="1251" spans="1:9" ht="12.6" customHeight="1" x14ac:dyDescent="0.25">
      <c r="A1251" s="71">
        <v>1211</v>
      </c>
      <c r="B1251" s="72" t="s">
        <v>1770</v>
      </c>
      <c r="C1251" s="75" t="s">
        <v>1390</v>
      </c>
      <c r="D1251" s="74">
        <v>39.200000000000003</v>
      </c>
      <c r="E1251" s="78" t="s">
        <v>2704</v>
      </c>
      <c r="F1251" s="75" t="s">
        <v>17</v>
      </c>
      <c r="G1251" s="76">
        <v>4485</v>
      </c>
      <c r="H1251" s="77">
        <v>912</v>
      </c>
      <c r="I1251" s="79" t="s">
        <v>2703</v>
      </c>
    </row>
    <row r="1252" spans="1:9" ht="12.6" customHeight="1" x14ac:dyDescent="0.25">
      <c r="A1252" s="71">
        <v>1212</v>
      </c>
      <c r="B1252" s="72" t="s">
        <v>1770</v>
      </c>
      <c r="C1252" s="75" t="s">
        <v>1380</v>
      </c>
      <c r="D1252" s="74">
        <v>39.21</v>
      </c>
      <c r="E1252" s="72" t="s">
        <v>527</v>
      </c>
      <c r="F1252" s="75" t="s">
        <v>17</v>
      </c>
      <c r="G1252" s="76">
        <v>3839</v>
      </c>
      <c r="H1252" s="77">
        <v>1295</v>
      </c>
      <c r="I1252" s="75" t="s">
        <v>1496</v>
      </c>
    </row>
    <row r="1253" spans="1:9" ht="12.6" customHeight="1" x14ac:dyDescent="0.25">
      <c r="A1253" s="71">
        <v>1213</v>
      </c>
      <c r="B1253" s="72" t="s">
        <v>1770</v>
      </c>
      <c r="C1253" s="75" t="s">
        <v>1380</v>
      </c>
      <c r="D1253" s="74">
        <v>39.22</v>
      </c>
      <c r="E1253" s="72" t="s">
        <v>528</v>
      </c>
      <c r="F1253" s="75" t="s">
        <v>17</v>
      </c>
      <c r="G1253" s="76">
        <v>5150</v>
      </c>
      <c r="H1253" s="77">
        <v>982</v>
      </c>
      <c r="I1253" s="75" t="s">
        <v>1496</v>
      </c>
    </row>
    <row r="1254" spans="1:9" ht="12.6" customHeight="1" x14ac:dyDescent="0.25">
      <c r="A1254" s="71">
        <v>1214</v>
      </c>
      <c r="B1254" s="72" t="s">
        <v>1770</v>
      </c>
      <c r="C1254" s="75" t="s">
        <v>1380</v>
      </c>
      <c r="D1254" s="74">
        <v>39.229999999999997</v>
      </c>
      <c r="E1254" s="72" t="s">
        <v>529</v>
      </c>
      <c r="F1254" s="75" t="s">
        <v>17</v>
      </c>
      <c r="G1254" s="76">
        <v>4475</v>
      </c>
      <c r="H1254" s="77">
        <v>982</v>
      </c>
      <c r="I1254" s="75" t="s">
        <v>1496</v>
      </c>
    </row>
    <row r="1255" spans="1:9" ht="12.6" customHeight="1" x14ac:dyDescent="0.25">
      <c r="A1255" s="71">
        <v>1215</v>
      </c>
      <c r="B1255" s="72" t="s">
        <v>1770</v>
      </c>
      <c r="C1255" s="75" t="s">
        <v>1391</v>
      </c>
      <c r="D1255" s="74">
        <v>39.24</v>
      </c>
      <c r="E1255" s="72" t="s">
        <v>530</v>
      </c>
      <c r="F1255" s="75" t="s">
        <v>17</v>
      </c>
      <c r="G1255" s="76">
        <v>4310</v>
      </c>
      <c r="H1255" s="77">
        <v>800</v>
      </c>
      <c r="I1255" s="79" t="s">
        <v>2705</v>
      </c>
    </row>
    <row r="1256" spans="1:9" ht="12.6" customHeight="1" x14ac:dyDescent="0.25">
      <c r="A1256" s="71">
        <v>1216</v>
      </c>
      <c r="B1256" s="72" t="s">
        <v>1770</v>
      </c>
      <c r="C1256" s="75" t="s">
        <v>1391</v>
      </c>
      <c r="D1256" s="74">
        <v>39.25</v>
      </c>
      <c r="E1256" s="72" t="s">
        <v>531</v>
      </c>
      <c r="F1256" s="75" t="s">
        <v>17</v>
      </c>
      <c r="G1256" s="76">
        <v>4730</v>
      </c>
      <c r="H1256" s="77">
        <v>851</v>
      </c>
      <c r="I1256" s="79" t="s">
        <v>2705</v>
      </c>
    </row>
    <row r="1257" spans="1:9" ht="12.6" customHeight="1" x14ac:dyDescent="0.25">
      <c r="A1257" s="71">
        <v>1217</v>
      </c>
      <c r="B1257" s="72" t="s">
        <v>1770</v>
      </c>
      <c r="C1257" s="75" t="s">
        <v>1392</v>
      </c>
      <c r="D1257" s="74">
        <v>39.26</v>
      </c>
      <c r="E1257" s="72" t="s">
        <v>532</v>
      </c>
      <c r="F1257" s="75" t="s">
        <v>17</v>
      </c>
      <c r="G1257" s="76">
        <v>3736</v>
      </c>
      <c r="H1257" s="77">
        <v>1027</v>
      </c>
      <c r="I1257" s="79" t="s">
        <v>2706</v>
      </c>
    </row>
    <row r="1258" spans="1:9" ht="12.6" customHeight="1" x14ac:dyDescent="0.25">
      <c r="A1258" s="71">
        <v>1218</v>
      </c>
      <c r="B1258" s="72" t="s">
        <v>1770</v>
      </c>
      <c r="C1258" s="75" t="s">
        <v>1393</v>
      </c>
      <c r="D1258" s="74">
        <v>39.270000000000003</v>
      </c>
      <c r="E1258" s="78" t="s">
        <v>2707</v>
      </c>
      <c r="F1258" s="75" t="s">
        <v>17</v>
      </c>
      <c r="G1258" s="76">
        <v>2436</v>
      </c>
      <c r="H1258" s="77">
        <v>824</v>
      </c>
      <c r="I1258" s="79" t="s">
        <v>2708</v>
      </c>
    </row>
    <row r="1259" spans="1:9" ht="12.6" customHeight="1" x14ac:dyDescent="0.25">
      <c r="A1259" s="71">
        <v>1219</v>
      </c>
      <c r="B1259" s="72" t="s">
        <v>1770</v>
      </c>
      <c r="C1259" s="75" t="s">
        <v>1394</v>
      </c>
      <c r="D1259" s="74">
        <v>39.28</v>
      </c>
      <c r="E1259" s="72" t="s">
        <v>533</v>
      </c>
      <c r="F1259" s="75" t="s">
        <v>17</v>
      </c>
      <c r="G1259" s="76">
        <v>876</v>
      </c>
      <c r="H1259" s="77">
        <v>407</v>
      </c>
      <c r="I1259" s="79" t="s">
        <v>2709</v>
      </c>
    </row>
    <row r="1260" spans="1:9" ht="12.6" customHeight="1" x14ac:dyDescent="0.25">
      <c r="A1260" s="71">
        <v>1220</v>
      </c>
      <c r="B1260" s="72" t="s">
        <v>1770</v>
      </c>
      <c r="C1260" s="75" t="s">
        <v>1390</v>
      </c>
      <c r="D1260" s="74">
        <v>39.29</v>
      </c>
      <c r="E1260" s="72" t="s">
        <v>534</v>
      </c>
      <c r="F1260" s="75" t="s">
        <v>17</v>
      </c>
      <c r="G1260" s="76">
        <v>3090</v>
      </c>
      <c r="H1260" s="77">
        <v>762</v>
      </c>
      <c r="I1260" s="79" t="s">
        <v>2710</v>
      </c>
    </row>
    <row r="1261" spans="1:9" ht="12.6" customHeight="1" x14ac:dyDescent="0.25">
      <c r="A1261" s="71">
        <v>1221</v>
      </c>
      <c r="B1261" s="72" t="s">
        <v>1770</v>
      </c>
      <c r="C1261" s="75" t="s">
        <v>1390</v>
      </c>
      <c r="D1261" s="74">
        <v>39.299999999999997</v>
      </c>
      <c r="E1261" s="78" t="s">
        <v>2711</v>
      </c>
      <c r="F1261" s="75" t="s">
        <v>17</v>
      </c>
      <c r="G1261" s="76">
        <v>4449</v>
      </c>
      <c r="H1261" s="77">
        <v>1453</v>
      </c>
      <c r="I1261" s="79" t="s">
        <v>2712</v>
      </c>
    </row>
    <row r="1262" spans="1:9" ht="12.6" customHeight="1" x14ac:dyDescent="0.25">
      <c r="A1262" s="71">
        <v>1222</v>
      </c>
      <c r="B1262" s="78" t="s">
        <v>2713</v>
      </c>
      <c r="C1262" s="75" t="s">
        <v>1380</v>
      </c>
      <c r="D1262" s="74">
        <v>39.31</v>
      </c>
      <c r="E1262" s="78" t="s">
        <v>2714</v>
      </c>
      <c r="F1262" s="75" t="s">
        <v>17</v>
      </c>
      <c r="G1262" s="76">
        <v>3033</v>
      </c>
      <c r="H1262" s="77">
        <v>1134</v>
      </c>
      <c r="I1262" s="79" t="s">
        <v>2089</v>
      </c>
    </row>
    <row r="1263" spans="1:9" ht="12.6" customHeight="1" x14ac:dyDescent="0.25">
      <c r="A1263" s="71">
        <v>1223</v>
      </c>
      <c r="B1263" s="78" t="s">
        <v>2713</v>
      </c>
      <c r="C1263" s="75" t="s">
        <v>1380</v>
      </c>
      <c r="D1263" s="74">
        <v>39.32</v>
      </c>
      <c r="E1263" s="78" t="s">
        <v>2715</v>
      </c>
      <c r="F1263" s="75" t="s">
        <v>311</v>
      </c>
      <c r="G1263" s="76">
        <v>162</v>
      </c>
      <c r="H1263" s="77">
        <v>52</v>
      </c>
      <c r="I1263" s="79" t="s">
        <v>2089</v>
      </c>
    </row>
    <row r="1264" spans="1:9" ht="12.6" customHeight="1" x14ac:dyDescent="0.25">
      <c r="A1264" s="71">
        <v>1224</v>
      </c>
      <c r="B1264" s="72" t="s">
        <v>1770</v>
      </c>
      <c r="C1264" s="75" t="s">
        <v>1380</v>
      </c>
      <c r="D1264" s="74">
        <v>39.33</v>
      </c>
      <c r="E1264" s="72" t="s">
        <v>535</v>
      </c>
      <c r="F1264" s="75" t="s">
        <v>17</v>
      </c>
      <c r="G1264" s="76">
        <v>2735</v>
      </c>
      <c r="H1264" s="77">
        <v>688</v>
      </c>
      <c r="I1264" s="75" t="s">
        <v>1496</v>
      </c>
    </row>
    <row r="1265" spans="1:9" ht="12.6" customHeight="1" x14ac:dyDescent="0.25">
      <c r="A1265" s="71">
        <v>1225</v>
      </c>
      <c r="B1265" s="72" t="s">
        <v>1770</v>
      </c>
      <c r="C1265" s="75" t="s">
        <v>1380</v>
      </c>
      <c r="D1265" s="74">
        <v>39.340000000000003</v>
      </c>
      <c r="E1265" s="72" t="s">
        <v>536</v>
      </c>
      <c r="F1265" s="75" t="s">
        <v>17</v>
      </c>
      <c r="G1265" s="76">
        <v>2139</v>
      </c>
      <c r="H1265" s="77">
        <v>745</v>
      </c>
      <c r="I1265" s="75" t="s">
        <v>1496</v>
      </c>
    </row>
    <row r="1266" spans="1:9" ht="12.6" customHeight="1" x14ac:dyDescent="0.25">
      <c r="A1266" s="71">
        <v>1226</v>
      </c>
      <c r="B1266" s="72" t="s">
        <v>1770</v>
      </c>
      <c r="C1266" s="75" t="s">
        <v>1380</v>
      </c>
      <c r="D1266" s="74">
        <v>39.35</v>
      </c>
      <c r="E1266" s="78" t="s">
        <v>2716</v>
      </c>
      <c r="F1266" s="75" t="s">
        <v>17</v>
      </c>
      <c r="G1266" s="76">
        <v>1866</v>
      </c>
      <c r="H1266" s="77">
        <v>780</v>
      </c>
      <c r="I1266" s="75" t="s">
        <v>1496</v>
      </c>
    </row>
    <row r="1267" spans="1:9" ht="12.6" customHeight="1" x14ac:dyDescent="0.25">
      <c r="A1267" s="71">
        <v>1227</v>
      </c>
      <c r="B1267" s="72" t="s">
        <v>1770</v>
      </c>
      <c r="C1267" s="75" t="s">
        <v>1380</v>
      </c>
      <c r="D1267" s="74">
        <v>39.36</v>
      </c>
      <c r="E1267" s="78" t="s">
        <v>2717</v>
      </c>
      <c r="F1267" s="75" t="s">
        <v>17</v>
      </c>
      <c r="G1267" s="76">
        <v>1636</v>
      </c>
      <c r="H1267" s="77">
        <v>780</v>
      </c>
      <c r="I1267" s="75" t="s">
        <v>1496</v>
      </c>
    </row>
    <row r="1268" spans="1:9" ht="12.6" customHeight="1" x14ac:dyDescent="0.25">
      <c r="A1268" s="71">
        <v>1228</v>
      </c>
      <c r="B1268" s="72" t="s">
        <v>1770</v>
      </c>
      <c r="C1268" s="75" t="s">
        <v>1380</v>
      </c>
      <c r="D1268" s="74">
        <v>39.369999999999997</v>
      </c>
      <c r="E1268" s="78" t="s">
        <v>2718</v>
      </c>
      <c r="F1268" s="75" t="s">
        <v>17</v>
      </c>
      <c r="G1268" s="76">
        <v>5606</v>
      </c>
      <c r="H1268" s="77">
        <v>1132</v>
      </c>
      <c r="I1268" s="75" t="s">
        <v>1496</v>
      </c>
    </row>
    <row r="1269" spans="1:9" ht="12.6" customHeight="1" x14ac:dyDescent="0.25">
      <c r="A1269" s="71">
        <v>1229</v>
      </c>
      <c r="B1269" s="72" t="s">
        <v>1770</v>
      </c>
      <c r="C1269" s="75" t="s">
        <v>1380</v>
      </c>
      <c r="D1269" s="74">
        <v>39.380000000000003</v>
      </c>
      <c r="E1269" s="78" t="s">
        <v>2719</v>
      </c>
      <c r="F1269" s="75" t="s">
        <v>17</v>
      </c>
      <c r="G1269" s="76">
        <v>5272</v>
      </c>
      <c r="H1269" s="77">
        <v>1132</v>
      </c>
      <c r="I1269" s="75" t="s">
        <v>1496</v>
      </c>
    </row>
    <row r="1270" spans="1:9" ht="12.6" customHeight="1" x14ac:dyDescent="0.25">
      <c r="A1270" s="71">
        <v>1230</v>
      </c>
      <c r="B1270" s="72" t="s">
        <v>1770</v>
      </c>
      <c r="C1270" s="75" t="s">
        <v>1380</v>
      </c>
      <c r="D1270" s="74">
        <v>39.39</v>
      </c>
      <c r="E1270" s="78" t="s">
        <v>2720</v>
      </c>
      <c r="F1270" s="75" t="s">
        <v>17</v>
      </c>
      <c r="G1270" s="76">
        <v>4794</v>
      </c>
      <c r="H1270" s="77">
        <v>1132</v>
      </c>
      <c r="I1270" s="75" t="s">
        <v>1496</v>
      </c>
    </row>
    <row r="1271" spans="1:9" ht="12.6" customHeight="1" x14ac:dyDescent="0.25">
      <c r="A1271" s="71">
        <v>1231</v>
      </c>
      <c r="B1271" s="72" t="s">
        <v>1770</v>
      </c>
      <c r="C1271" s="75" t="s">
        <v>1380</v>
      </c>
      <c r="D1271" s="74">
        <v>39.4</v>
      </c>
      <c r="E1271" s="78" t="s">
        <v>2721</v>
      </c>
      <c r="F1271" s="75" t="s">
        <v>17</v>
      </c>
      <c r="G1271" s="76">
        <v>4769</v>
      </c>
      <c r="H1271" s="77">
        <v>1132</v>
      </c>
      <c r="I1271" s="75" t="s">
        <v>1496</v>
      </c>
    </row>
    <row r="1272" spans="1:9" ht="12.6" customHeight="1" x14ac:dyDescent="0.25">
      <c r="A1272" s="71">
        <v>1232</v>
      </c>
      <c r="B1272" s="72" t="s">
        <v>1770</v>
      </c>
      <c r="C1272" s="75" t="s">
        <v>1380</v>
      </c>
      <c r="D1272" s="74">
        <v>39.409999999999997</v>
      </c>
      <c r="E1272" s="78" t="s">
        <v>2722</v>
      </c>
      <c r="F1272" s="75" t="s">
        <v>17</v>
      </c>
      <c r="G1272" s="76">
        <v>5826</v>
      </c>
      <c r="H1272" s="77">
        <v>1359</v>
      </c>
      <c r="I1272" s="75" t="s">
        <v>1496</v>
      </c>
    </row>
    <row r="1273" spans="1:9" ht="12.6" customHeight="1" x14ac:dyDescent="0.25">
      <c r="A1273" s="71">
        <v>1233</v>
      </c>
      <c r="B1273" s="72" t="s">
        <v>1770</v>
      </c>
      <c r="C1273" s="75" t="s">
        <v>1380</v>
      </c>
      <c r="D1273" s="74">
        <v>39.42</v>
      </c>
      <c r="E1273" s="78" t="s">
        <v>2723</v>
      </c>
      <c r="F1273" s="75" t="s">
        <v>17</v>
      </c>
      <c r="G1273" s="76">
        <v>5471</v>
      </c>
      <c r="H1273" s="77">
        <v>1359</v>
      </c>
      <c r="I1273" s="75" t="s">
        <v>1496</v>
      </c>
    </row>
    <row r="1274" spans="1:9" ht="12.6" customHeight="1" x14ac:dyDescent="0.25">
      <c r="A1274" s="71">
        <v>1234</v>
      </c>
      <c r="B1274" s="72" t="s">
        <v>1770</v>
      </c>
      <c r="C1274" s="75" t="s">
        <v>1380</v>
      </c>
      <c r="D1274" s="74">
        <v>39.43</v>
      </c>
      <c r="E1274" s="78" t="s">
        <v>2724</v>
      </c>
      <c r="F1274" s="75" t="s">
        <v>17</v>
      </c>
      <c r="G1274" s="76">
        <v>5157</v>
      </c>
      <c r="H1274" s="77">
        <v>1359</v>
      </c>
      <c r="I1274" s="75" t="s">
        <v>1496</v>
      </c>
    </row>
    <row r="1275" spans="1:9" ht="12.6" customHeight="1" x14ac:dyDescent="0.25">
      <c r="A1275" s="71">
        <v>1235</v>
      </c>
      <c r="B1275" s="72" t="s">
        <v>1770</v>
      </c>
      <c r="C1275" s="75" t="s">
        <v>1380</v>
      </c>
      <c r="D1275" s="74">
        <v>39.44</v>
      </c>
      <c r="E1275" s="78" t="s">
        <v>2725</v>
      </c>
      <c r="F1275" s="75" t="s">
        <v>17</v>
      </c>
      <c r="G1275" s="76">
        <v>4864</v>
      </c>
      <c r="H1275" s="77">
        <v>1359</v>
      </c>
      <c r="I1275" s="75" t="s">
        <v>1496</v>
      </c>
    </row>
    <row r="1276" spans="1:9" ht="12.6" customHeight="1" x14ac:dyDescent="0.25">
      <c r="A1276" s="81"/>
      <c r="B1276" s="72" t="s">
        <v>1770</v>
      </c>
      <c r="C1276" s="75" t="s">
        <v>1380</v>
      </c>
      <c r="D1276" s="74">
        <v>39.450000000000003</v>
      </c>
      <c r="E1276" s="78" t="s">
        <v>2726</v>
      </c>
      <c r="F1276" s="79"/>
      <c r="G1276" s="86"/>
      <c r="H1276" s="87"/>
      <c r="I1276" s="79"/>
    </row>
    <row r="1277" spans="1:9" ht="12.6" customHeight="1" x14ac:dyDescent="0.25">
      <c r="A1277" s="71">
        <v>1236</v>
      </c>
      <c r="B1277" s="98"/>
      <c r="C1277" s="73"/>
      <c r="D1277" s="85" t="s">
        <v>112</v>
      </c>
      <c r="E1277" s="72" t="s">
        <v>537</v>
      </c>
      <c r="F1277" s="75" t="s">
        <v>17</v>
      </c>
      <c r="G1277" s="76">
        <v>7062</v>
      </c>
      <c r="H1277" s="77">
        <v>1674</v>
      </c>
      <c r="I1277" s="79" t="s">
        <v>2331</v>
      </c>
    </row>
    <row r="1278" spans="1:9" ht="12.6" customHeight="1" x14ac:dyDescent="0.25">
      <c r="A1278" s="71">
        <v>1237</v>
      </c>
      <c r="B1278" s="99">
        <v>1</v>
      </c>
      <c r="C1278" s="73"/>
      <c r="D1278" s="85" t="s">
        <v>113</v>
      </c>
      <c r="E1278" s="72" t="s">
        <v>538</v>
      </c>
      <c r="F1278" s="75" t="s">
        <v>17</v>
      </c>
      <c r="G1278" s="76">
        <v>6274</v>
      </c>
      <c r="H1278" s="77">
        <v>1674</v>
      </c>
      <c r="I1278" s="79" t="s">
        <v>2089</v>
      </c>
    </row>
    <row r="1279" spans="1:9" ht="12.6" customHeight="1" x14ac:dyDescent="0.25">
      <c r="A1279" s="71">
        <v>1238</v>
      </c>
      <c r="B1279" s="99">
        <v>2</v>
      </c>
      <c r="C1279" s="75" t="s">
        <v>1380</v>
      </c>
      <c r="D1279" s="74">
        <v>39.47</v>
      </c>
      <c r="E1279" s="78" t="s">
        <v>2727</v>
      </c>
      <c r="F1279" s="75" t="s">
        <v>17</v>
      </c>
      <c r="G1279" s="76">
        <v>6020</v>
      </c>
      <c r="H1279" s="77">
        <v>984</v>
      </c>
      <c r="I1279" s="75" t="s">
        <v>1496</v>
      </c>
    </row>
    <row r="1280" spans="1:9" ht="12.6" customHeight="1" x14ac:dyDescent="0.25">
      <c r="A1280" s="71">
        <v>1239</v>
      </c>
      <c r="B1280" s="72" t="s">
        <v>1770</v>
      </c>
      <c r="C1280" s="75" t="s">
        <v>1380</v>
      </c>
      <c r="D1280" s="74">
        <v>39.479999999999997</v>
      </c>
      <c r="E1280" s="78" t="s">
        <v>2728</v>
      </c>
      <c r="F1280" s="75" t="s">
        <v>17</v>
      </c>
      <c r="G1280" s="76">
        <v>6858</v>
      </c>
      <c r="H1280" s="77">
        <v>984</v>
      </c>
      <c r="I1280" s="75" t="s">
        <v>1496</v>
      </c>
    </row>
    <row r="1281" spans="1:9" ht="12.6" customHeight="1" x14ac:dyDescent="0.25">
      <c r="A1281" s="71">
        <v>1240</v>
      </c>
      <c r="B1281" s="72" t="s">
        <v>1770</v>
      </c>
      <c r="C1281" s="75" t="s">
        <v>1380</v>
      </c>
      <c r="D1281" s="74">
        <v>39.49</v>
      </c>
      <c r="E1281" s="78" t="s">
        <v>2729</v>
      </c>
      <c r="F1281" s="75" t="s">
        <v>16</v>
      </c>
      <c r="G1281" s="76">
        <v>1819</v>
      </c>
      <c r="H1281" s="77">
        <v>425</v>
      </c>
      <c r="I1281" s="75" t="s">
        <v>1496</v>
      </c>
    </row>
    <row r="1282" spans="1:9" ht="12.6" customHeight="1" x14ac:dyDescent="0.25">
      <c r="A1282" s="71">
        <v>1241</v>
      </c>
      <c r="B1282" s="72" t="s">
        <v>1770</v>
      </c>
      <c r="C1282" s="75" t="s">
        <v>1380</v>
      </c>
      <c r="D1282" s="74">
        <v>39.5</v>
      </c>
      <c r="E1282" s="72" t="s">
        <v>539</v>
      </c>
      <c r="F1282" s="75" t="s">
        <v>17</v>
      </c>
      <c r="G1282" s="76">
        <v>5386</v>
      </c>
      <c r="H1282" s="77">
        <v>1753</v>
      </c>
      <c r="I1282" s="75" t="s">
        <v>1496</v>
      </c>
    </row>
    <row r="1283" spans="1:9" ht="12.6" customHeight="1" x14ac:dyDescent="0.25">
      <c r="A1283" s="81"/>
      <c r="B1283" s="72" t="s">
        <v>1770</v>
      </c>
      <c r="C1283" s="75" t="s">
        <v>1380</v>
      </c>
      <c r="D1283" s="74">
        <v>39.51</v>
      </c>
      <c r="E1283" s="78" t="s">
        <v>2730</v>
      </c>
      <c r="F1283" s="73"/>
      <c r="G1283" s="90"/>
      <c r="H1283" s="91"/>
      <c r="I1283" s="73"/>
    </row>
    <row r="1284" spans="1:9" ht="12.6" customHeight="1" x14ac:dyDescent="0.25">
      <c r="A1284" s="71">
        <v>1242</v>
      </c>
      <c r="B1284" s="98"/>
      <c r="C1284" s="75" t="s">
        <v>112</v>
      </c>
      <c r="D1284" s="100"/>
      <c r="E1284" s="72" t="s">
        <v>537</v>
      </c>
      <c r="F1284" s="75" t="s">
        <v>17</v>
      </c>
      <c r="G1284" s="76">
        <v>5663</v>
      </c>
      <c r="H1284" s="77">
        <v>1753</v>
      </c>
      <c r="I1284" s="79" t="s">
        <v>2331</v>
      </c>
    </row>
    <row r="1285" spans="1:9" ht="12.6" customHeight="1" x14ac:dyDescent="0.25">
      <c r="A1285" s="71">
        <v>1243</v>
      </c>
      <c r="B1285" s="98"/>
      <c r="C1285" s="75" t="s">
        <v>113</v>
      </c>
      <c r="D1285" s="100"/>
      <c r="E1285" s="72" t="s">
        <v>538</v>
      </c>
      <c r="F1285" s="75" t="s">
        <v>17</v>
      </c>
      <c r="G1285" s="76">
        <v>5113</v>
      </c>
      <c r="H1285" s="77">
        <v>1753</v>
      </c>
      <c r="I1285" s="79" t="s">
        <v>2331</v>
      </c>
    </row>
    <row r="1286" spans="1:9" ht="12.6" customHeight="1" x14ac:dyDescent="0.25">
      <c r="A1286" s="81"/>
      <c r="B1286" s="72" t="s">
        <v>1770</v>
      </c>
      <c r="C1286" s="75" t="s">
        <v>1380</v>
      </c>
      <c r="D1286" s="74">
        <v>39.520000000000003</v>
      </c>
      <c r="E1286" s="78" t="s">
        <v>2731</v>
      </c>
      <c r="F1286" s="79"/>
      <c r="G1286" s="86"/>
      <c r="H1286" s="87"/>
      <c r="I1286" s="79"/>
    </row>
    <row r="1287" spans="1:9" ht="12.6" customHeight="1" x14ac:dyDescent="0.25">
      <c r="A1287" s="71">
        <v>1244</v>
      </c>
      <c r="B1287" s="98"/>
      <c r="C1287" s="75" t="s">
        <v>112</v>
      </c>
      <c r="D1287" s="100"/>
      <c r="E1287" s="72" t="s">
        <v>537</v>
      </c>
      <c r="F1287" s="75" t="s">
        <v>17</v>
      </c>
      <c r="G1287" s="76">
        <v>5108</v>
      </c>
      <c r="H1287" s="77">
        <v>1403</v>
      </c>
      <c r="I1287" s="79" t="s">
        <v>2089</v>
      </c>
    </row>
    <row r="1288" spans="1:9" ht="12.6" customHeight="1" x14ac:dyDescent="0.25">
      <c r="A1288" s="71">
        <v>1245</v>
      </c>
      <c r="B1288" s="98"/>
      <c r="C1288" s="75" t="s">
        <v>113</v>
      </c>
      <c r="D1288" s="100"/>
      <c r="E1288" s="72" t="s">
        <v>538</v>
      </c>
      <c r="F1288" s="75" t="s">
        <v>17</v>
      </c>
      <c r="G1288" s="76">
        <v>4820</v>
      </c>
      <c r="H1288" s="77">
        <v>1403</v>
      </c>
      <c r="I1288" s="79" t="s">
        <v>2331</v>
      </c>
    </row>
    <row r="1289" spans="1:9" ht="12.6" customHeight="1" x14ac:dyDescent="0.25">
      <c r="A1289" s="81"/>
      <c r="B1289" s="72" t="s">
        <v>1770</v>
      </c>
      <c r="C1289" s="75" t="s">
        <v>1380</v>
      </c>
      <c r="D1289" s="74">
        <v>39.53</v>
      </c>
      <c r="E1289" s="78" t="s">
        <v>2732</v>
      </c>
      <c r="F1289" s="73"/>
      <c r="G1289" s="90"/>
      <c r="H1289" s="91"/>
      <c r="I1289" s="73"/>
    </row>
    <row r="1290" spans="1:9" ht="12.6" customHeight="1" x14ac:dyDescent="0.25">
      <c r="A1290" s="71">
        <v>1246</v>
      </c>
      <c r="B1290" s="98"/>
      <c r="C1290" s="75" t="s">
        <v>112</v>
      </c>
      <c r="D1290" s="100"/>
      <c r="E1290" s="72" t="s">
        <v>537</v>
      </c>
      <c r="F1290" s="75" t="s">
        <v>17</v>
      </c>
      <c r="G1290" s="76">
        <v>5474</v>
      </c>
      <c r="H1290" s="77">
        <v>1403</v>
      </c>
      <c r="I1290" s="79" t="s">
        <v>2089</v>
      </c>
    </row>
    <row r="1291" spans="1:9" ht="12.6" customHeight="1" x14ac:dyDescent="0.25">
      <c r="A1291" s="71">
        <v>1247</v>
      </c>
      <c r="B1291" s="98"/>
      <c r="C1291" s="75" t="s">
        <v>113</v>
      </c>
      <c r="D1291" s="100"/>
      <c r="E1291" s="72" t="s">
        <v>538</v>
      </c>
      <c r="F1291" s="75" t="s">
        <v>17</v>
      </c>
      <c r="G1291" s="76">
        <v>4846</v>
      </c>
      <c r="H1291" s="77">
        <v>1403</v>
      </c>
      <c r="I1291" s="79" t="s">
        <v>2331</v>
      </c>
    </row>
    <row r="1292" spans="1:9" ht="12.6" customHeight="1" x14ac:dyDescent="0.25">
      <c r="A1292" s="71">
        <v>1248</v>
      </c>
      <c r="B1292" s="72" t="s">
        <v>1770</v>
      </c>
      <c r="C1292" s="75" t="s">
        <v>1380</v>
      </c>
      <c r="D1292" s="74">
        <v>39.54</v>
      </c>
      <c r="E1292" s="72" t="s">
        <v>540</v>
      </c>
      <c r="F1292" s="75" t="s">
        <v>17</v>
      </c>
      <c r="G1292" s="76">
        <v>5843</v>
      </c>
      <c r="H1292" s="77">
        <v>1753</v>
      </c>
      <c r="I1292" s="75" t="s">
        <v>1496</v>
      </c>
    </row>
    <row r="1293" spans="1:9" ht="12.6" customHeight="1" x14ac:dyDescent="0.25">
      <c r="A1293" s="71">
        <v>1249</v>
      </c>
      <c r="B1293" s="72" t="s">
        <v>1770</v>
      </c>
      <c r="C1293" s="75" t="s">
        <v>1380</v>
      </c>
      <c r="D1293" s="74">
        <v>39.549999999999997</v>
      </c>
      <c r="E1293" s="78" t="s">
        <v>2733</v>
      </c>
      <c r="F1293" s="75" t="s">
        <v>17</v>
      </c>
      <c r="G1293" s="76">
        <v>5824</v>
      </c>
      <c r="H1293" s="77">
        <v>1753</v>
      </c>
      <c r="I1293" s="75" t="s">
        <v>1496</v>
      </c>
    </row>
    <row r="1294" spans="1:9" ht="12.6" customHeight="1" x14ac:dyDescent="0.25">
      <c r="A1294" s="71">
        <v>1250</v>
      </c>
      <c r="B1294" s="72" t="s">
        <v>1770</v>
      </c>
      <c r="C1294" s="75" t="s">
        <v>1380</v>
      </c>
      <c r="D1294" s="74">
        <v>39.56</v>
      </c>
      <c r="E1294" s="78" t="s">
        <v>2734</v>
      </c>
      <c r="F1294" s="75" t="s">
        <v>311</v>
      </c>
      <c r="G1294" s="76">
        <v>899</v>
      </c>
      <c r="H1294" s="77">
        <v>391</v>
      </c>
      <c r="I1294" s="75" t="s">
        <v>1496</v>
      </c>
    </row>
    <row r="1295" spans="1:9" ht="12.6" customHeight="1" x14ac:dyDescent="0.25">
      <c r="A1295" s="71">
        <v>1251</v>
      </c>
      <c r="B1295" s="72" t="s">
        <v>1770</v>
      </c>
      <c r="C1295" s="75" t="s">
        <v>1380</v>
      </c>
      <c r="D1295" s="74">
        <v>39.57</v>
      </c>
      <c r="E1295" s="78" t="s">
        <v>2735</v>
      </c>
      <c r="F1295" s="75" t="s">
        <v>311</v>
      </c>
      <c r="G1295" s="76">
        <v>977</v>
      </c>
      <c r="H1295" s="77">
        <v>456</v>
      </c>
      <c r="I1295" s="75" t="s">
        <v>1496</v>
      </c>
    </row>
    <row r="1296" spans="1:9" ht="12.6" customHeight="1" x14ac:dyDescent="0.25">
      <c r="A1296" s="71">
        <v>1252</v>
      </c>
      <c r="B1296" s="72" t="s">
        <v>1770</v>
      </c>
      <c r="C1296" s="75" t="s">
        <v>1380</v>
      </c>
      <c r="D1296" s="74">
        <v>39.58</v>
      </c>
      <c r="E1296" s="78" t="s">
        <v>2736</v>
      </c>
      <c r="F1296" s="75" t="s">
        <v>17</v>
      </c>
      <c r="G1296" s="76">
        <v>2990</v>
      </c>
      <c r="H1296" s="77">
        <v>656</v>
      </c>
      <c r="I1296" s="75" t="s">
        <v>1496</v>
      </c>
    </row>
    <row r="1297" spans="1:9" ht="12.6" customHeight="1" x14ac:dyDescent="0.25">
      <c r="A1297" s="71">
        <v>1253</v>
      </c>
      <c r="B1297" s="72" t="s">
        <v>1770</v>
      </c>
      <c r="C1297" s="75" t="s">
        <v>1380</v>
      </c>
      <c r="D1297" s="74">
        <v>39.590000000000003</v>
      </c>
      <c r="E1297" s="78" t="s">
        <v>2737</v>
      </c>
      <c r="F1297" s="75" t="s">
        <v>17</v>
      </c>
      <c r="G1297" s="76">
        <v>3166</v>
      </c>
      <c r="H1297" s="77">
        <v>542</v>
      </c>
      <c r="I1297" s="75" t="s">
        <v>1496</v>
      </c>
    </row>
    <row r="1298" spans="1:9" ht="12.6" customHeight="1" x14ac:dyDescent="0.25">
      <c r="A1298" s="71">
        <v>1254</v>
      </c>
      <c r="B1298" s="72" t="s">
        <v>1770</v>
      </c>
      <c r="C1298" s="75" t="s">
        <v>1380</v>
      </c>
      <c r="D1298" s="74">
        <v>39.6</v>
      </c>
      <c r="E1298" s="78" t="s">
        <v>2738</v>
      </c>
      <c r="F1298" s="75" t="s">
        <v>17</v>
      </c>
      <c r="G1298" s="76">
        <v>1395</v>
      </c>
      <c r="H1298" s="77">
        <v>582</v>
      </c>
      <c r="I1298" s="75" t="s">
        <v>1496</v>
      </c>
    </row>
    <row r="1299" spans="1:9" ht="12.6" customHeight="1" x14ac:dyDescent="0.25">
      <c r="A1299" s="71">
        <v>1255</v>
      </c>
      <c r="B1299" s="72" t="s">
        <v>1770</v>
      </c>
      <c r="C1299" s="75" t="s">
        <v>1380</v>
      </c>
      <c r="D1299" s="74">
        <v>39.61</v>
      </c>
      <c r="E1299" s="78" t="s">
        <v>2739</v>
      </c>
      <c r="F1299" s="75" t="s">
        <v>17</v>
      </c>
      <c r="G1299" s="76">
        <v>1723</v>
      </c>
      <c r="H1299" s="77">
        <v>582</v>
      </c>
      <c r="I1299" s="75" t="s">
        <v>1496</v>
      </c>
    </row>
    <row r="1300" spans="1:9" ht="12.6" customHeight="1" x14ac:dyDescent="0.25">
      <c r="A1300" s="71">
        <v>1256</v>
      </c>
      <c r="B1300" s="72" t="s">
        <v>1770</v>
      </c>
      <c r="C1300" s="75" t="s">
        <v>1380</v>
      </c>
      <c r="D1300" s="74">
        <v>39.619999999999997</v>
      </c>
      <c r="E1300" s="78" t="s">
        <v>2740</v>
      </c>
      <c r="F1300" s="75" t="s">
        <v>17</v>
      </c>
      <c r="G1300" s="76">
        <v>1045</v>
      </c>
      <c r="H1300" s="77">
        <v>492</v>
      </c>
      <c r="I1300" s="75" t="s">
        <v>1496</v>
      </c>
    </row>
    <row r="1301" spans="1:9" ht="12.6" customHeight="1" x14ac:dyDescent="0.25">
      <c r="A1301" s="71">
        <v>1257</v>
      </c>
      <c r="B1301" s="72" t="s">
        <v>1770</v>
      </c>
      <c r="C1301" s="75" t="s">
        <v>1380</v>
      </c>
      <c r="D1301" s="74">
        <v>39.630000000000003</v>
      </c>
      <c r="E1301" s="72" t="s">
        <v>541</v>
      </c>
      <c r="F1301" s="75" t="s">
        <v>17</v>
      </c>
      <c r="G1301" s="76">
        <v>7858</v>
      </c>
      <c r="H1301" s="77">
        <v>1912</v>
      </c>
      <c r="I1301" s="75" t="s">
        <v>1496</v>
      </c>
    </row>
    <row r="1302" spans="1:9" ht="12.6" customHeight="1" x14ac:dyDescent="0.25">
      <c r="A1302" s="71">
        <v>1258</v>
      </c>
      <c r="B1302" s="72" t="s">
        <v>1770</v>
      </c>
      <c r="C1302" s="75" t="s">
        <v>1380</v>
      </c>
      <c r="D1302" s="74">
        <v>39.64</v>
      </c>
      <c r="E1302" s="72" t="s">
        <v>542</v>
      </c>
      <c r="F1302" s="75" t="s">
        <v>17</v>
      </c>
      <c r="G1302" s="76">
        <v>7387</v>
      </c>
      <c r="H1302" s="77">
        <v>2479</v>
      </c>
      <c r="I1302" s="75" t="s">
        <v>1496</v>
      </c>
    </row>
    <row r="1303" spans="1:9" ht="12.6" customHeight="1" x14ac:dyDescent="0.25">
      <c r="A1303" s="71">
        <v>1259</v>
      </c>
      <c r="B1303" s="72" t="s">
        <v>1770</v>
      </c>
      <c r="C1303" s="75" t="s">
        <v>1380</v>
      </c>
      <c r="D1303" s="74">
        <v>39.65</v>
      </c>
      <c r="E1303" s="72" t="s">
        <v>543</v>
      </c>
      <c r="F1303" s="75" t="s">
        <v>17</v>
      </c>
      <c r="G1303" s="76">
        <v>8434</v>
      </c>
      <c r="H1303" s="77">
        <v>3846</v>
      </c>
      <c r="I1303" s="75" t="s">
        <v>1496</v>
      </c>
    </row>
    <row r="1304" spans="1:9" ht="12.6" customHeight="1" x14ac:dyDescent="0.25">
      <c r="A1304" s="71">
        <v>1260</v>
      </c>
      <c r="B1304" s="72" t="s">
        <v>1770</v>
      </c>
      <c r="C1304" s="75" t="s">
        <v>1380</v>
      </c>
      <c r="D1304" s="74">
        <v>39.659999999999997</v>
      </c>
      <c r="E1304" s="72" t="s">
        <v>544</v>
      </c>
      <c r="F1304" s="75" t="s">
        <v>17</v>
      </c>
      <c r="G1304" s="76">
        <v>3096</v>
      </c>
      <c r="H1304" s="77">
        <v>1168</v>
      </c>
      <c r="I1304" s="75" t="s">
        <v>1496</v>
      </c>
    </row>
    <row r="1305" spans="1:9" ht="12.6" customHeight="1" x14ac:dyDescent="0.25">
      <c r="A1305" s="71">
        <v>1261</v>
      </c>
      <c r="B1305" s="72" t="s">
        <v>1770</v>
      </c>
      <c r="C1305" s="75" t="s">
        <v>1380</v>
      </c>
      <c r="D1305" s="74">
        <v>39.68</v>
      </c>
      <c r="E1305" s="72" t="s">
        <v>545</v>
      </c>
      <c r="F1305" s="75" t="s">
        <v>17</v>
      </c>
      <c r="G1305" s="76">
        <v>3107</v>
      </c>
      <c r="H1305" s="77">
        <v>1294</v>
      </c>
      <c r="I1305" s="75" t="s">
        <v>1496</v>
      </c>
    </row>
    <row r="1306" spans="1:9" ht="12.6" customHeight="1" x14ac:dyDescent="0.25">
      <c r="A1306" s="71">
        <v>1262</v>
      </c>
      <c r="B1306" s="72" t="s">
        <v>1770</v>
      </c>
      <c r="C1306" s="75" t="s">
        <v>1380</v>
      </c>
      <c r="D1306" s="74">
        <v>39.69</v>
      </c>
      <c r="E1306" s="72" t="s">
        <v>546</v>
      </c>
      <c r="F1306" s="75" t="s">
        <v>17</v>
      </c>
      <c r="G1306" s="76">
        <v>4611</v>
      </c>
      <c r="H1306" s="77">
        <v>873</v>
      </c>
      <c r="I1306" s="75" t="s">
        <v>1496</v>
      </c>
    </row>
    <row r="1307" spans="1:9" ht="12.6" customHeight="1" x14ac:dyDescent="0.25">
      <c r="A1307" s="71">
        <v>1263</v>
      </c>
      <c r="B1307" s="72" t="s">
        <v>1770</v>
      </c>
      <c r="C1307" s="75" t="s">
        <v>1380</v>
      </c>
      <c r="D1307" s="74">
        <v>39.700000000000003</v>
      </c>
      <c r="E1307" s="78" t="s">
        <v>2741</v>
      </c>
      <c r="F1307" s="75" t="s">
        <v>17</v>
      </c>
      <c r="G1307" s="76">
        <v>3075</v>
      </c>
      <c r="H1307" s="77">
        <v>761</v>
      </c>
      <c r="I1307" s="75" t="s">
        <v>1496</v>
      </c>
    </row>
    <row r="1308" spans="1:9" ht="12.6" customHeight="1" x14ac:dyDescent="0.25">
      <c r="A1308" s="71">
        <v>1264</v>
      </c>
      <c r="B1308" s="72" t="s">
        <v>1770</v>
      </c>
      <c r="C1308" s="75" t="s">
        <v>1380</v>
      </c>
      <c r="D1308" s="74">
        <v>39.71</v>
      </c>
      <c r="E1308" s="78" t="s">
        <v>2742</v>
      </c>
      <c r="F1308" s="75" t="s">
        <v>17</v>
      </c>
      <c r="G1308" s="76">
        <v>1821</v>
      </c>
      <c r="H1308" s="77">
        <v>251</v>
      </c>
      <c r="I1308" s="75" t="s">
        <v>1496</v>
      </c>
    </row>
    <row r="1309" spans="1:9" ht="12.6" customHeight="1" x14ac:dyDescent="0.25">
      <c r="A1309" s="71">
        <v>1265</v>
      </c>
      <c r="B1309" s="72" t="s">
        <v>1770</v>
      </c>
      <c r="C1309" s="75" t="s">
        <v>1380</v>
      </c>
      <c r="D1309" s="74">
        <v>39.72</v>
      </c>
      <c r="E1309" s="72" t="s">
        <v>547</v>
      </c>
      <c r="F1309" s="75" t="s">
        <v>17</v>
      </c>
      <c r="G1309" s="76">
        <v>3087</v>
      </c>
      <c r="H1309" s="77">
        <v>980</v>
      </c>
      <c r="I1309" s="75" t="s">
        <v>1496</v>
      </c>
    </row>
    <row r="1310" spans="1:9" ht="12.6" customHeight="1" x14ac:dyDescent="0.25">
      <c r="A1310" s="71">
        <v>1266</v>
      </c>
      <c r="B1310" s="72" t="s">
        <v>1770</v>
      </c>
      <c r="C1310" s="75" t="s">
        <v>1380</v>
      </c>
      <c r="D1310" s="74">
        <v>39.729999999999997</v>
      </c>
      <c r="E1310" s="78" t="s">
        <v>2743</v>
      </c>
      <c r="F1310" s="75" t="s">
        <v>17</v>
      </c>
      <c r="G1310" s="76">
        <v>3397</v>
      </c>
      <c r="H1310" s="77">
        <v>1161</v>
      </c>
      <c r="I1310" s="75" t="s">
        <v>1496</v>
      </c>
    </row>
    <row r="1311" spans="1:9" ht="12.6" customHeight="1" x14ac:dyDescent="0.25">
      <c r="A1311" s="71">
        <v>1267</v>
      </c>
      <c r="B1311" s="72" t="s">
        <v>1770</v>
      </c>
      <c r="C1311" s="75" t="s">
        <v>1380</v>
      </c>
      <c r="D1311" s="74">
        <v>39.74</v>
      </c>
      <c r="E1311" s="72" t="s">
        <v>548</v>
      </c>
      <c r="F1311" s="75" t="s">
        <v>17</v>
      </c>
      <c r="G1311" s="76">
        <v>3129</v>
      </c>
      <c r="H1311" s="77">
        <v>861</v>
      </c>
      <c r="I1311" s="75" t="s">
        <v>1496</v>
      </c>
    </row>
    <row r="1312" spans="1:9" ht="12.6" customHeight="1" x14ac:dyDescent="0.25">
      <c r="A1312" s="71">
        <v>1268</v>
      </c>
      <c r="B1312" s="72" t="s">
        <v>1770</v>
      </c>
      <c r="C1312" s="75" t="s">
        <v>1380</v>
      </c>
      <c r="D1312" s="74">
        <v>39.75</v>
      </c>
      <c r="E1312" s="78" t="s">
        <v>2744</v>
      </c>
      <c r="F1312" s="75" t="s">
        <v>17</v>
      </c>
      <c r="G1312" s="76">
        <v>878</v>
      </c>
      <c r="H1312" s="77">
        <v>720</v>
      </c>
      <c r="I1312" s="75" t="s">
        <v>1496</v>
      </c>
    </row>
    <row r="1313" spans="1:9" ht="12.6" customHeight="1" x14ac:dyDescent="0.25">
      <c r="A1313" s="71">
        <v>1269</v>
      </c>
      <c r="B1313" s="72" t="s">
        <v>1770</v>
      </c>
      <c r="C1313" s="75" t="s">
        <v>1380</v>
      </c>
      <c r="D1313" s="74">
        <v>39.76</v>
      </c>
      <c r="E1313" s="78" t="s">
        <v>2745</v>
      </c>
      <c r="F1313" s="75" t="s">
        <v>17</v>
      </c>
      <c r="G1313" s="76">
        <v>5390</v>
      </c>
      <c r="H1313" s="77">
        <v>1693</v>
      </c>
      <c r="I1313" s="75" t="s">
        <v>1496</v>
      </c>
    </row>
    <row r="1314" spans="1:9" ht="12.6" customHeight="1" x14ac:dyDescent="0.25">
      <c r="A1314" s="71">
        <v>1270</v>
      </c>
      <c r="B1314" s="72" t="s">
        <v>1770</v>
      </c>
      <c r="C1314" s="75" t="s">
        <v>1380</v>
      </c>
      <c r="D1314" s="74">
        <v>39.770000000000003</v>
      </c>
      <c r="E1314" s="78" t="s">
        <v>2746</v>
      </c>
      <c r="F1314" s="75" t="s">
        <v>17</v>
      </c>
      <c r="G1314" s="76">
        <v>3675</v>
      </c>
      <c r="H1314" s="77">
        <v>1077</v>
      </c>
      <c r="I1314" s="75" t="s">
        <v>1496</v>
      </c>
    </row>
    <row r="1315" spans="1:9" ht="12.6" customHeight="1" x14ac:dyDescent="0.25">
      <c r="A1315" s="71">
        <v>1271</v>
      </c>
      <c r="B1315" s="72" t="s">
        <v>1770</v>
      </c>
      <c r="C1315" s="75" t="s">
        <v>1380</v>
      </c>
      <c r="D1315" s="74">
        <v>39.78</v>
      </c>
      <c r="E1315" s="78" t="s">
        <v>2747</v>
      </c>
      <c r="F1315" s="75" t="s">
        <v>17</v>
      </c>
      <c r="G1315" s="76">
        <v>3452</v>
      </c>
      <c r="H1315" s="77">
        <v>1052</v>
      </c>
      <c r="I1315" s="75" t="s">
        <v>1496</v>
      </c>
    </row>
    <row r="1316" spans="1:9" ht="12.6" customHeight="1" x14ac:dyDescent="0.25">
      <c r="A1316" s="71">
        <v>1272</v>
      </c>
      <c r="B1316" s="72" t="s">
        <v>1770</v>
      </c>
      <c r="C1316" s="75" t="s">
        <v>1380</v>
      </c>
      <c r="D1316" s="74">
        <v>39.79</v>
      </c>
      <c r="E1316" s="78" t="s">
        <v>2748</v>
      </c>
      <c r="F1316" s="75" t="s">
        <v>17</v>
      </c>
      <c r="G1316" s="76">
        <v>2444</v>
      </c>
      <c r="H1316" s="77">
        <v>1025</v>
      </c>
      <c r="I1316" s="79" t="s">
        <v>2331</v>
      </c>
    </row>
    <row r="1317" spans="1:9" ht="12.6" customHeight="1" x14ac:dyDescent="0.25">
      <c r="A1317" s="71">
        <v>1273</v>
      </c>
      <c r="B1317" s="72" t="s">
        <v>1770</v>
      </c>
      <c r="C1317" s="75" t="s">
        <v>1380</v>
      </c>
      <c r="D1317" s="74">
        <v>39.799999999999997</v>
      </c>
      <c r="E1317" s="72" t="s">
        <v>549</v>
      </c>
      <c r="F1317" s="75" t="s">
        <v>17</v>
      </c>
      <c r="G1317" s="76">
        <v>4680</v>
      </c>
      <c r="H1317" s="77">
        <v>1794</v>
      </c>
      <c r="I1317" s="75" t="s">
        <v>1496</v>
      </c>
    </row>
    <row r="1318" spans="1:9" ht="12.6" customHeight="1" x14ac:dyDescent="0.25">
      <c r="A1318" s="71">
        <v>1274</v>
      </c>
      <c r="B1318" s="72" t="s">
        <v>1770</v>
      </c>
      <c r="C1318" s="75" t="s">
        <v>1380</v>
      </c>
      <c r="D1318" s="74">
        <v>39.81</v>
      </c>
      <c r="E1318" s="72" t="s">
        <v>550</v>
      </c>
      <c r="F1318" s="75" t="s">
        <v>17</v>
      </c>
      <c r="G1318" s="76">
        <v>5868</v>
      </c>
      <c r="H1318" s="77">
        <v>984</v>
      </c>
      <c r="I1318" s="75" t="s">
        <v>1496</v>
      </c>
    </row>
    <row r="1319" spans="1:9" ht="12.6" customHeight="1" x14ac:dyDescent="0.25">
      <c r="A1319" s="71">
        <v>1275</v>
      </c>
      <c r="B1319" s="72" t="s">
        <v>1770</v>
      </c>
      <c r="C1319" s="75" t="s">
        <v>1380</v>
      </c>
      <c r="D1319" s="74">
        <v>39.82</v>
      </c>
      <c r="E1319" s="72" t="s">
        <v>551</v>
      </c>
      <c r="F1319" s="75" t="s">
        <v>17</v>
      </c>
      <c r="G1319" s="76">
        <v>6020</v>
      </c>
      <c r="H1319" s="77">
        <v>984</v>
      </c>
      <c r="I1319" s="75" t="s">
        <v>1496</v>
      </c>
    </row>
    <row r="1320" spans="1:9" ht="12.6" customHeight="1" x14ac:dyDescent="0.25">
      <c r="A1320" s="71">
        <v>1276</v>
      </c>
      <c r="B1320" s="72" t="s">
        <v>1770</v>
      </c>
      <c r="C1320" s="75" t="s">
        <v>1380</v>
      </c>
      <c r="D1320" s="74">
        <v>39.83</v>
      </c>
      <c r="E1320" s="78" t="s">
        <v>2749</v>
      </c>
      <c r="F1320" s="75" t="s">
        <v>17</v>
      </c>
      <c r="G1320" s="76">
        <v>2978</v>
      </c>
      <c r="H1320" s="77">
        <v>514</v>
      </c>
      <c r="I1320" s="75" t="s">
        <v>1496</v>
      </c>
    </row>
    <row r="1321" spans="1:9" ht="12.6" customHeight="1" x14ac:dyDescent="0.25">
      <c r="A1321" s="71">
        <v>1277</v>
      </c>
      <c r="B1321" s="72" t="s">
        <v>1770</v>
      </c>
      <c r="C1321" s="75" t="s">
        <v>1380</v>
      </c>
      <c r="D1321" s="74">
        <v>39.840000000000003</v>
      </c>
      <c r="E1321" s="72" t="s">
        <v>552</v>
      </c>
      <c r="F1321" s="75" t="s">
        <v>17</v>
      </c>
      <c r="G1321" s="76">
        <v>3332</v>
      </c>
      <c r="H1321" s="77">
        <v>551</v>
      </c>
      <c r="I1321" s="79" t="s">
        <v>2750</v>
      </c>
    </row>
    <row r="1322" spans="1:9" ht="12.6" customHeight="1" x14ac:dyDescent="0.25">
      <c r="A1322" s="71">
        <v>1278</v>
      </c>
      <c r="B1322" s="72" t="s">
        <v>1770</v>
      </c>
      <c r="C1322" s="75" t="s">
        <v>1380</v>
      </c>
      <c r="D1322" s="74">
        <v>39.85</v>
      </c>
      <c r="E1322" s="78" t="s">
        <v>2751</v>
      </c>
      <c r="F1322" s="75" t="s">
        <v>17</v>
      </c>
      <c r="G1322" s="76">
        <v>3963</v>
      </c>
      <c r="H1322" s="77">
        <v>551</v>
      </c>
      <c r="I1322" s="79" t="s">
        <v>2750</v>
      </c>
    </row>
    <row r="1323" spans="1:9" ht="12.6" customHeight="1" x14ac:dyDescent="0.25">
      <c r="A1323" s="71">
        <v>1279</v>
      </c>
      <c r="B1323" s="72" t="s">
        <v>1770</v>
      </c>
      <c r="C1323" s="75" t="s">
        <v>1380</v>
      </c>
      <c r="D1323" s="74">
        <v>39.86</v>
      </c>
      <c r="E1323" s="72" t="s">
        <v>553</v>
      </c>
      <c r="F1323" s="75" t="s">
        <v>17</v>
      </c>
      <c r="G1323" s="76">
        <v>2614</v>
      </c>
      <c r="H1323" s="77">
        <v>847</v>
      </c>
      <c r="I1323" s="79" t="s">
        <v>2752</v>
      </c>
    </row>
    <row r="1324" spans="1:9" ht="12.6" customHeight="1" x14ac:dyDescent="0.25">
      <c r="A1324" s="71">
        <v>1280</v>
      </c>
      <c r="B1324" s="72" t="s">
        <v>1770</v>
      </c>
      <c r="C1324" s="75" t="s">
        <v>1380</v>
      </c>
      <c r="D1324" s="74">
        <v>39.869999999999997</v>
      </c>
      <c r="E1324" s="78" t="s">
        <v>2753</v>
      </c>
      <c r="F1324" s="75" t="s">
        <v>518</v>
      </c>
      <c r="G1324" s="76">
        <v>128748</v>
      </c>
      <c r="H1324" s="77">
        <v>20667</v>
      </c>
      <c r="I1324" s="75" t="s">
        <v>1496</v>
      </c>
    </row>
    <row r="1325" spans="1:9" ht="12.6" customHeight="1" x14ac:dyDescent="0.25">
      <c r="A1325" s="71">
        <v>1281</v>
      </c>
      <c r="B1325" s="72" t="s">
        <v>1770</v>
      </c>
      <c r="C1325" s="75" t="s">
        <v>1380</v>
      </c>
      <c r="D1325" s="74">
        <v>39.880000000000003</v>
      </c>
      <c r="E1325" s="78" t="s">
        <v>2754</v>
      </c>
      <c r="F1325" s="75" t="s">
        <v>17</v>
      </c>
      <c r="G1325" s="76">
        <v>1041</v>
      </c>
      <c r="H1325" s="77">
        <v>221</v>
      </c>
      <c r="I1325" s="75" t="s">
        <v>1496</v>
      </c>
    </row>
    <row r="1326" spans="1:9" ht="12.6" customHeight="1" x14ac:dyDescent="0.25">
      <c r="A1326" s="71">
        <v>1282</v>
      </c>
      <c r="B1326" s="72" t="s">
        <v>1770</v>
      </c>
      <c r="C1326" s="75" t="s">
        <v>1380</v>
      </c>
      <c r="D1326" s="74">
        <v>39.89</v>
      </c>
      <c r="E1326" s="78" t="s">
        <v>2755</v>
      </c>
      <c r="F1326" s="75" t="s">
        <v>17</v>
      </c>
      <c r="G1326" s="76">
        <v>3144</v>
      </c>
      <c r="H1326" s="77">
        <v>221</v>
      </c>
      <c r="I1326" s="75" t="s">
        <v>1496</v>
      </c>
    </row>
    <row r="1327" spans="1:9" ht="12.6" customHeight="1" x14ac:dyDescent="0.25">
      <c r="A1327" s="71">
        <v>1283</v>
      </c>
      <c r="B1327" s="72" t="s">
        <v>1770</v>
      </c>
      <c r="C1327" s="75" t="s">
        <v>1380</v>
      </c>
      <c r="D1327" s="74">
        <v>39.9</v>
      </c>
      <c r="E1327" s="78" t="s">
        <v>2756</v>
      </c>
      <c r="F1327" s="75" t="s">
        <v>17</v>
      </c>
      <c r="G1327" s="76">
        <v>561</v>
      </c>
      <c r="H1327" s="77">
        <v>221</v>
      </c>
      <c r="I1327" s="75" t="s">
        <v>1496</v>
      </c>
    </row>
    <row r="1328" spans="1:9" ht="12.6" customHeight="1" x14ac:dyDescent="0.25">
      <c r="A1328" s="71">
        <v>1284</v>
      </c>
      <c r="B1328" s="72" t="s">
        <v>1770</v>
      </c>
      <c r="C1328" s="75" t="s">
        <v>1380</v>
      </c>
      <c r="D1328" s="74">
        <v>39.92</v>
      </c>
      <c r="E1328" s="78" t="s">
        <v>2757</v>
      </c>
      <c r="F1328" s="75" t="s">
        <v>311</v>
      </c>
      <c r="G1328" s="76">
        <v>1083</v>
      </c>
      <c r="H1328" s="77">
        <v>154</v>
      </c>
      <c r="I1328" s="79" t="s">
        <v>2331</v>
      </c>
    </row>
    <row r="1329" spans="1:9" ht="12.6" customHeight="1" x14ac:dyDescent="0.25">
      <c r="A1329" s="71">
        <v>1285</v>
      </c>
      <c r="B1329" s="72" t="s">
        <v>1770</v>
      </c>
      <c r="C1329" s="75" t="s">
        <v>1380</v>
      </c>
      <c r="D1329" s="74">
        <v>39.93</v>
      </c>
      <c r="E1329" s="78" t="s">
        <v>2758</v>
      </c>
      <c r="F1329" s="75" t="s">
        <v>311</v>
      </c>
      <c r="G1329" s="76">
        <v>155</v>
      </c>
      <c r="H1329" s="77">
        <v>37</v>
      </c>
      <c r="I1329" s="79" t="s">
        <v>2089</v>
      </c>
    </row>
    <row r="1330" spans="1:9" ht="12.6" customHeight="1" x14ac:dyDescent="0.25">
      <c r="A1330" s="71">
        <v>1286</v>
      </c>
      <c r="B1330" s="72" t="s">
        <v>1770</v>
      </c>
      <c r="C1330" s="75" t="s">
        <v>1380</v>
      </c>
      <c r="D1330" s="74">
        <v>39.94</v>
      </c>
      <c r="E1330" s="78" t="s">
        <v>2759</v>
      </c>
      <c r="F1330" s="75" t="s">
        <v>17</v>
      </c>
      <c r="G1330" s="76">
        <v>2581</v>
      </c>
      <c r="H1330" s="77">
        <v>996</v>
      </c>
      <c r="I1330" s="75" t="s">
        <v>1496</v>
      </c>
    </row>
    <row r="1331" spans="1:9" ht="12.6" customHeight="1" x14ac:dyDescent="0.25">
      <c r="A1331" s="71">
        <v>1287</v>
      </c>
      <c r="B1331" s="72" t="s">
        <v>1770</v>
      </c>
      <c r="C1331" s="75" t="s">
        <v>1380</v>
      </c>
      <c r="D1331" s="74">
        <v>39.950000000000003</v>
      </c>
      <c r="E1331" s="72" t="s">
        <v>554</v>
      </c>
      <c r="F1331" s="75" t="s">
        <v>17</v>
      </c>
      <c r="G1331" s="76">
        <v>3291</v>
      </c>
      <c r="H1331" s="77">
        <v>879</v>
      </c>
      <c r="I1331" s="75" t="s">
        <v>1496</v>
      </c>
    </row>
    <row r="1332" spans="1:9" ht="12.6" customHeight="1" x14ac:dyDescent="0.25">
      <c r="A1332" s="71">
        <v>1288</v>
      </c>
      <c r="B1332" s="72" t="s">
        <v>1770</v>
      </c>
      <c r="C1332" s="75" t="s">
        <v>1380</v>
      </c>
      <c r="D1332" s="74">
        <v>39.96</v>
      </c>
      <c r="E1332" s="72" t="s">
        <v>555</v>
      </c>
      <c r="F1332" s="75" t="s">
        <v>17</v>
      </c>
      <c r="G1332" s="76">
        <v>6986</v>
      </c>
      <c r="H1332" s="77">
        <v>1292</v>
      </c>
      <c r="I1332" s="75" t="s">
        <v>1496</v>
      </c>
    </row>
    <row r="1333" spans="1:9" ht="12.6" customHeight="1" x14ac:dyDescent="0.25">
      <c r="A1333" s="71">
        <v>1289</v>
      </c>
      <c r="B1333" s="72" t="s">
        <v>1771</v>
      </c>
      <c r="C1333" s="75" t="s">
        <v>1395</v>
      </c>
      <c r="D1333" s="74">
        <v>40.01</v>
      </c>
      <c r="E1333" s="78" t="s">
        <v>2760</v>
      </c>
      <c r="F1333" s="75" t="s">
        <v>17</v>
      </c>
      <c r="G1333" s="76">
        <v>1845</v>
      </c>
      <c r="H1333" s="77">
        <v>298</v>
      </c>
      <c r="I1333" s="75" t="s">
        <v>1675</v>
      </c>
    </row>
    <row r="1334" spans="1:9" ht="12.6" customHeight="1" x14ac:dyDescent="0.25">
      <c r="A1334" s="71">
        <v>1290</v>
      </c>
      <c r="B1334" s="72" t="s">
        <v>1771</v>
      </c>
      <c r="C1334" s="75" t="s">
        <v>1396</v>
      </c>
      <c r="D1334" s="74">
        <v>40.020000000000003</v>
      </c>
      <c r="E1334" s="78" t="s">
        <v>2761</v>
      </c>
      <c r="F1334" s="75" t="s">
        <v>17</v>
      </c>
      <c r="G1334" s="76">
        <v>1507</v>
      </c>
      <c r="H1334" s="77">
        <v>298</v>
      </c>
      <c r="I1334" s="75" t="s">
        <v>1675</v>
      </c>
    </row>
    <row r="1335" spans="1:9" ht="12.6" customHeight="1" x14ac:dyDescent="0.25">
      <c r="A1335" s="71">
        <v>1291</v>
      </c>
      <c r="B1335" s="72" t="s">
        <v>1771</v>
      </c>
      <c r="C1335" s="75" t="s">
        <v>1397</v>
      </c>
      <c r="D1335" s="74">
        <v>40.03</v>
      </c>
      <c r="E1335" s="72" t="s">
        <v>556</v>
      </c>
      <c r="F1335" s="75" t="s">
        <v>17</v>
      </c>
      <c r="G1335" s="76">
        <v>2890</v>
      </c>
      <c r="H1335" s="77">
        <v>271</v>
      </c>
      <c r="I1335" s="75" t="s">
        <v>1676</v>
      </c>
    </row>
    <row r="1336" spans="1:9" ht="12.6" customHeight="1" x14ac:dyDescent="0.25">
      <c r="A1336" s="71">
        <v>1292</v>
      </c>
      <c r="B1336" s="72" t="s">
        <v>1771</v>
      </c>
      <c r="C1336" s="75" t="s">
        <v>1398</v>
      </c>
      <c r="D1336" s="74">
        <v>40.04</v>
      </c>
      <c r="E1336" s="72" t="s">
        <v>557</v>
      </c>
      <c r="F1336" s="75" t="s">
        <v>17</v>
      </c>
      <c r="G1336" s="76">
        <v>2582</v>
      </c>
      <c r="H1336" s="77">
        <v>271</v>
      </c>
      <c r="I1336" s="75" t="s">
        <v>1676</v>
      </c>
    </row>
    <row r="1337" spans="1:9" ht="12.6" customHeight="1" x14ac:dyDescent="0.25">
      <c r="A1337" s="71">
        <v>1293</v>
      </c>
      <c r="B1337" s="72" t="s">
        <v>1771</v>
      </c>
      <c r="C1337" s="75" t="s">
        <v>1201</v>
      </c>
      <c r="D1337" s="74">
        <v>40.049999999999997</v>
      </c>
      <c r="E1337" s="78" t="s">
        <v>2762</v>
      </c>
      <c r="F1337" s="75" t="s">
        <v>16</v>
      </c>
      <c r="G1337" s="76">
        <v>824</v>
      </c>
      <c r="H1337" s="77">
        <v>166</v>
      </c>
      <c r="I1337" s="75" t="s">
        <v>1496</v>
      </c>
    </row>
    <row r="1338" spans="1:9" ht="12.6" customHeight="1" x14ac:dyDescent="0.25">
      <c r="A1338" s="71">
        <v>1294</v>
      </c>
      <c r="B1338" s="72" t="s">
        <v>1771</v>
      </c>
      <c r="C1338" s="75" t="s">
        <v>1201</v>
      </c>
      <c r="D1338" s="74">
        <v>40.06</v>
      </c>
      <c r="E1338" s="78" t="s">
        <v>2763</v>
      </c>
      <c r="F1338" s="75" t="s">
        <v>16</v>
      </c>
      <c r="G1338" s="76">
        <v>2152</v>
      </c>
      <c r="H1338" s="77">
        <v>926</v>
      </c>
      <c r="I1338" s="75" t="s">
        <v>1119</v>
      </c>
    </row>
    <row r="1339" spans="1:9" ht="12.6" customHeight="1" x14ac:dyDescent="0.25">
      <c r="A1339" s="71">
        <v>1295</v>
      </c>
      <c r="B1339" s="72" t="s">
        <v>1771</v>
      </c>
      <c r="C1339" s="75" t="s">
        <v>1201</v>
      </c>
      <c r="D1339" s="74">
        <v>40.07</v>
      </c>
      <c r="E1339" s="78" t="s">
        <v>2764</v>
      </c>
      <c r="F1339" s="75" t="s">
        <v>16</v>
      </c>
      <c r="G1339" s="76">
        <v>4004</v>
      </c>
      <c r="H1339" s="77">
        <v>901</v>
      </c>
      <c r="I1339" s="75" t="s">
        <v>1119</v>
      </c>
    </row>
    <row r="1340" spans="1:9" ht="12.6" customHeight="1" x14ac:dyDescent="0.25">
      <c r="A1340" s="71">
        <v>1296</v>
      </c>
      <c r="B1340" s="72" t="s">
        <v>1771</v>
      </c>
      <c r="C1340" s="75" t="s">
        <v>1201</v>
      </c>
      <c r="D1340" s="74">
        <v>40.08</v>
      </c>
      <c r="E1340" s="78" t="s">
        <v>2765</v>
      </c>
      <c r="F1340" s="75" t="s">
        <v>17</v>
      </c>
      <c r="G1340" s="76">
        <v>3240</v>
      </c>
      <c r="H1340" s="77">
        <v>1009</v>
      </c>
      <c r="I1340" s="75" t="s">
        <v>1119</v>
      </c>
    </row>
    <row r="1341" spans="1:9" ht="12.6" customHeight="1" x14ac:dyDescent="0.25">
      <c r="A1341" s="71">
        <v>1297</v>
      </c>
      <c r="B1341" s="72" t="s">
        <v>1771</v>
      </c>
      <c r="C1341" s="75" t="s">
        <v>1201</v>
      </c>
      <c r="D1341" s="74">
        <v>40.090000000000003</v>
      </c>
      <c r="E1341" s="72" t="s">
        <v>558</v>
      </c>
      <c r="F1341" s="75" t="s">
        <v>17</v>
      </c>
      <c r="G1341" s="76">
        <v>2461</v>
      </c>
      <c r="H1341" s="77">
        <v>748</v>
      </c>
      <c r="I1341" s="75" t="s">
        <v>1119</v>
      </c>
    </row>
    <row r="1342" spans="1:9" ht="12.6" customHeight="1" x14ac:dyDescent="0.25">
      <c r="A1342" s="71">
        <v>1298</v>
      </c>
      <c r="B1342" s="72" t="s">
        <v>1771</v>
      </c>
      <c r="C1342" s="75" t="s">
        <v>1201</v>
      </c>
      <c r="D1342" s="74">
        <v>40.1</v>
      </c>
      <c r="E1342" s="78" t="s">
        <v>2766</v>
      </c>
      <c r="F1342" s="75" t="s">
        <v>17</v>
      </c>
      <c r="G1342" s="76">
        <v>2114</v>
      </c>
      <c r="H1342" s="77">
        <v>748</v>
      </c>
      <c r="I1342" s="75" t="s">
        <v>1119</v>
      </c>
    </row>
    <row r="1343" spans="1:9" ht="12.6" customHeight="1" x14ac:dyDescent="0.25">
      <c r="A1343" s="71">
        <v>1299</v>
      </c>
      <c r="B1343" s="72" t="s">
        <v>1771</v>
      </c>
      <c r="C1343" s="75" t="s">
        <v>1201</v>
      </c>
      <c r="D1343" s="74">
        <v>40.11</v>
      </c>
      <c r="E1343" s="78" t="s">
        <v>2767</v>
      </c>
      <c r="F1343" s="75" t="s">
        <v>17</v>
      </c>
      <c r="G1343" s="76">
        <v>2660</v>
      </c>
      <c r="H1343" s="77">
        <v>748</v>
      </c>
      <c r="I1343" s="75" t="s">
        <v>1119</v>
      </c>
    </row>
    <row r="1344" spans="1:9" ht="12.6" customHeight="1" x14ac:dyDescent="0.25">
      <c r="A1344" s="71">
        <v>1300</v>
      </c>
      <c r="B1344" s="72" t="s">
        <v>1772</v>
      </c>
      <c r="C1344" s="75" t="s">
        <v>1399</v>
      </c>
      <c r="D1344" s="74">
        <v>41.01</v>
      </c>
      <c r="E1344" s="78" t="s">
        <v>2768</v>
      </c>
      <c r="F1344" s="75" t="s">
        <v>16</v>
      </c>
      <c r="G1344" s="76">
        <v>1119</v>
      </c>
      <c r="H1344" s="77">
        <v>95</v>
      </c>
      <c r="I1344" s="75" t="s">
        <v>1677</v>
      </c>
    </row>
    <row r="1345" spans="1:9" ht="12.6" customHeight="1" x14ac:dyDescent="0.25">
      <c r="A1345" s="71">
        <v>1301</v>
      </c>
      <c r="B1345" s="72" t="s">
        <v>1772</v>
      </c>
      <c r="C1345" s="75" t="s">
        <v>1400</v>
      </c>
      <c r="D1345" s="74">
        <v>41.02</v>
      </c>
      <c r="E1345" s="78" t="s">
        <v>2769</v>
      </c>
      <c r="F1345" s="75" t="s">
        <v>16</v>
      </c>
      <c r="G1345" s="76">
        <v>1497</v>
      </c>
      <c r="H1345" s="77">
        <v>119</v>
      </c>
      <c r="I1345" s="75" t="s">
        <v>1677</v>
      </c>
    </row>
    <row r="1346" spans="1:9" ht="12.6" customHeight="1" x14ac:dyDescent="0.25">
      <c r="A1346" s="71">
        <v>1302</v>
      </c>
      <c r="B1346" s="72" t="s">
        <v>1772</v>
      </c>
      <c r="C1346" s="75" t="s">
        <v>1401</v>
      </c>
      <c r="D1346" s="74">
        <v>41.03</v>
      </c>
      <c r="E1346" s="78" t="s">
        <v>2770</v>
      </c>
      <c r="F1346" s="75" t="s">
        <v>16</v>
      </c>
      <c r="G1346" s="76">
        <v>2920</v>
      </c>
      <c r="H1346" s="77">
        <v>434</v>
      </c>
      <c r="I1346" s="75" t="s">
        <v>1677</v>
      </c>
    </row>
    <row r="1347" spans="1:9" ht="12.6" customHeight="1" x14ac:dyDescent="0.25">
      <c r="A1347" s="71">
        <v>1303</v>
      </c>
      <c r="B1347" s="78" t="s">
        <v>2771</v>
      </c>
      <c r="C1347" s="75" t="s">
        <v>1402</v>
      </c>
      <c r="D1347" s="74">
        <v>41.04</v>
      </c>
      <c r="E1347" s="72" t="s">
        <v>559</v>
      </c>
      <c r="F1347" s="75" t="s">
        <v>3</v>
      </c>
      <c r="G1347" s="76">
        <v>724</v>
      </c>
      <c r="H1347" s="77">
        <v>398</v>
      </c>
      <c r="I1347" s="75" t="s">
        <v>1678</v>
      </c>
    </row>
    <row r="1348" spans="1:9" ht="12.6" customHeight="1" x14ac:dyDescent="0.25">
      <c r="A1348" s="71">
        <v>1304</v>
      </c>
      <c r="B1348" s="72" t="s">
        <v>1773</v>
      </c>
      <c r="C1348" s="75" t="s">
        <v>1403</v>
      </c>
      <c r="D1348" s="74">
        <v>41.05</v>
      </c>
      <c r="E1348" s="72" t="s">
        <v>560</v>
      </c>
      <c r="F1348" s="75" t="s">
        <v>3</v>
      </c>
      <c r="G1348" s="76">
        <v>790</v>
      </c>
      <c r="H1348" s="77">
        <v>398</v>
      </c>
      <c r="I1348" s="75" t="s">
        <v>1678</v>
      </c>
    </row>
    <row r="1349" spans="1:9" ht="12.6" customHeight="1" x14ac:dyDescent="0.25">
      <c r="A1349" s="71">
        <v>1305</v>
      </c>
      <c r="B1349" s="78" t="s">
        <v>2771</v>
      </c>
      <c r="C1349" s="75" t="s">
        <v>1404</v>
      </c>
      <c r="D1349" s="74">
        <v>41.06</v>
      </c>
      <c r="E1349" s="72" t="s">
        <v>561</v>
      </c>
      <c r="F1349" s="75" t="s">
        <v>3</v>
      </c>
      <c r="G1349" s="76">
        <v>863</v>
      </c>
      <c r="H1349" s="77">
        <v>398</v>
      </c>
      <c r="I1349" s="75" t="s">
        <v>1678</v>
      </c>
    </row>
    <row r="1350" spans="1:9" ht="12.6" customHeight="1" x14ac:dyDescent="0.25">
      <c r="A1350" s="71">
        <v>1306</v>
      </c>
      <c r="B1350" s="78" t="s">
        <v>2771</v>
      </c>
      <c r="C1350" s="75" t="s">
        <v>1405</v>
      </c>
      <c r="D1350" s="74">
        <v>41.07</v>
      </c>
      <c r="E1350" s="72" t="s">
        <v>562</v>
      </c>
      <c r="F1350" s="75" t="s">
        <v>3</v>
      </c>
      <c r="G1350" s="76">
        <v>218</v>
      </c>
      <c r="H1350" s="77">
        <v>82</v>
      </c>
      <c r="I1350" s="75" t="s">
        <v>1679</v>
      </c>
    </row>
    <row r="1351" spans="1:9" ht="12.6" customHeight="1" x14ac:dyDescent="0.25">
      <c r="A1351" s="71">
        <v>1307</v>
      </c>
      <c r="B1351" s="78" t="s">
        <v>2772</v>
      </c>
      <c r="C1351" s="75" t="s">
        <v>1406</v>
      </c>
      <c r="D1351" s="74">
        <v>41.08</v>
      </c>
      <c r="E1351" s="72" t="s">
        <v>563</v>
      </c>
      <c r="F1351" s="75" t="s">
        <v>3</v>
      </c>
      <c r="G1351" s="76">
        <v>275</v>
      </c>
      <c r="H1351" s="77">
        <v>82</v>
      </c>
      <c r="I1351" s="75" t="s">
        <v>1679</v>
      </c>
    </row>
    <row r="1352" spans="1:9" ht="12.6" customHeight="1" x14ac:dyDescent="0.25">
      <c r="A1352" s="71">
        <v>1308</v>
      </c>
      <c r="B1352" s="78" t="s">
        <v>2772</v>
      </c>
      <c r="C1352" s="75" t="s">
        <v>1407</v>
      </c>
      <c r="D1352" s="74">
        <v>41.09</v>
      </c>
      <c r="E1352" s="72" t="s">
        <v>564</v>
      </c>
      <c r="F1352" s="75" t="s">
        <v>3</v>
      </c>
      <c r="G1352" s="76">
        <v>326</v>
      </c>
      <c r="H1352" s="77">
        <v>122</v>
      </c>
      <c r="I1352" s="75" t="s">
        <v>1679</v>
      </c>
    </row>
    <row r="1353" spans="1:9" ht="12.6" customHeight="1" x14ac:dyDescent="0.25">
      <c r="A1353" s="71">
        <v>1309</v>
      </c>
      <c r="B1353" s="72" t="s">
        <v>1772</v>
      </c>
      <c r="C1353" s="75" t="s">
        <v>1408</v>
      </c>
      <c r="D1353" s="74">
        <v>41.1</v>
      </c>
      <c r="E1353" s="78" t="s">
        <v>2773</v>
      </c>
      <c r="F1353" s="75" t="s">
        <v>16</v>
      </c>
      <c r="G1353" s="76">
        <v>405</v>
      </c>
      <c r="H1353" s="77">
        <v>124</v>
      </c>
      <c r="I1353" s="75" t="s">
        <v>1680</v>
      </c>
    </row>
    <row r="1354" spans="1:9" ht="12.6" customHeight="1" x14ac:dyDescent="0.25">
      <c r="A1354" s="71">
        <v>1310</v>
      </c>
      <c r="B1354" s="72" t="s">
        <v>1772</v>
      </c>
      <c r="C1354" s="75" t="s">
        <v>1408</v>
      </c>
      <c r="D1354" s="74">
        <v>41.11</v>
      </c>
      <c r="E1354" s="78" t="s">
        <v>2774</v>
      </c>
      <c r="F1354" s="75" t="s">
        <v>16</v>
      </c>
      <c r="G1354" s="76">
        <v>457</v>
      </c>
      <c r="H1354" s="77">
        <v>170</v>
      </c>
      <c r="I1354" s="75" t="s">
        <v>1681</v>
      </c>
    </row>
    <row r="1355" spans="1:9" ht="12.6" customHeight="1" x14ac:dyDescent="0.25">
      <c r="A1355" s="71">
        <v>1311</v>
      </c>
      <c r="B1355" s="72" t="s">
        <v>1772</v>
      </c>
      <c r="C1355" s="75" t="s">
        <v>1408</v>
      </c>
      <c r="D1355" s="74">
        <v>41.12</v>
      </c>
      <c r="E1355" s="78" t="s">
        <v>2775</v>
      </c>
      <c r="F1355" s="75" t="s">
        <v>16</v>
      </c>
      <c r="G1355" s="76">
        <v>580</v>
      </c>
      <c r="H1355" s="77">
        <v>124</v>
      </c>
      <c r="I1355" s="75" t="s">
        <v>1680</v>
      </c>
    </row>
    <row r="1356" spans="1:9" ht="12.6" customHeight="1" x14ac:dyDescent="0.25">
      <c r="A1356" s="71">
        <v>1312</v>
      </c>
      <c r="B1356" s="72" t="s">
        <v>1772</v>
      </c>
      <c r="C1356" s="75" t="s">
        <v>1408</v>
      </c>
      <c r="D1356" s="74">
        <v>41.13</v>
      </c>
      <c r="E1356" s="78" t="s">
        <v>2776</v>
      </c>
      <c r="F1356" s="75" t="s">
        <v>16</v>
      </c>
      <c r="G1356" s="76">
        <v>624</v>
      </c>
      <c r="H1356" s="77">
        <v>127</v>
      </c>
      <c r="I1356" s="75" t="s">
        <v>1680</v>
      </c>
    </row>
    <row r="1357" spans="1:9" ht="12.6" customHeight="1" x14ac:dyDescent="0.25">
      <c r="A1357" s="71">
        <v>1313</v>
      </c>
      <c r="B1357" s="72" t="s">
        <v>1772</v>
      </c>
      <c r="C1357" s="75" t="s">
        <v>1408</v>
      </c>
      <c r="D1357" s="74">
        <v>41.14</v>
      </c>
      <c r="E1357" s="78" t="s">
        <v>2777</v>
      </c>
      <c r="F1357" s="75" t="s">
        <v>16</v>
      </c>
      <c r="G1357" s="76">
        <v>688</v>
      </c>
      <c r="H1357" s="77">
        <v>128</v>
      </c>
      <c r="I1357" s="75" t="s">
        <v>1680</v>
      </c>
    </row>
    <row r="1358" spans="1:9" ht="12.6" customHeight="1" x14ac:dyDescent="0.25">
      <c r="A1358" s="71">
        <v>1314</v>
      </c>
      <c r="B1358" s="72" t="s">
        <v>1772</v>
      </c>
      <c r="C1358" s="75" t="s">
        <v>1408</v>
      </c>
      <c r="D1358" s="74">
        <v>41.15</v>
      </c>
      <c r="E1358" s="78" t="s">
        <v>2778</v>
      </c>
      <c r="F1358" s="75" t="s">
        <v>16</v>
      </c>
      <c r="G1358" s="76">
        <v>884</v>
      </c>
      <c r="H1358" s="77">
        <v>129</v>
      </c>
      <c r="I1358" s="75" t="s">
        <v>1682</v>
      </c>
    </row>
    <row r="1359" spans="1:9" ht="12.6" customHeight="1" x14ac:dyDescent="0.25">
      <c r="A1359" s="71">
        <v>1315</v>
      </c>
      <c r="B1359" s="72" t="s">
        <v>1772</v>
      </c>
      <c r="C1359" s="75" t="s">
        <v>1408</v>
      </c>
      <c r="D1359" s="74">
        <v>41.16</v>
      </c>
      <c r="E1359" s="78" t="s">
        <v>2779</v>
      </c>
      <c r="F1359" s="75" t="s">
        <v>16</v>
      </c>
      <c r="G1359" s="76">
        <v>1409</v>
      </c>
      <c r="H1359" s="77">
        <v>133</v>
      </c>
      <c r="I1359" s="75" t="s">
        <v>1680</v>
      </c>
    </row>
    <row r="1360" spans="1:9" ht="12.6" customHeight="1" x14ac:dyDescent="0.25">
      <c r="A1360" s="71">
        <v>1316</v>
      </c>
      <c r="B1360" s="72" t="s">
        <v>1772</v>
      </c>
      <c r="C1360" s="75" t="s">
        <v>1408</v>
      </c>
      <c r="D1360" s="74">
        <v>41.17</v>
      </c>
      <c r="E1360" s="78" t="s">
        <v>2780</v>
      </c>
      <c r="F1360" s="75" t="s">
        <v>16</v>
      </c>
      <c r="G1360" s="76">
        <v>1576</v>
      </c>
      <c r="H1360" s="77">
        <v>136</v>
      </c>
      <c r="I1360" s="75" t="s">
        <v>1680</v>
      </c>
    </row>
    <row r="1361" spans="1:9" ht="12.6" customHeight="1" x14ac:dyDescent="0.25">
      <c r="A1361" s="71">
        <v>1317</v>
      </c>
      <c r="B1361" s="72" t="s">
        <v>1772</v>
      </c>
      <c r="C1361" s="75" t="s">
        <v>1408</v>
      </c>
      <c r="D1361" s="74">
        <v>41.18</v>
      </c>
      <c r="E1361" s="72" t="s">
        <v>565</v>
      </c>
      <c r="F1361" s="75" t="s">
        <v>16</v>
      </c>
      <c r="G1361" s="76">
        <v>408</v>
      </c>
      <c r="H1361" s="77">
        <v>176</v>
      </c>
      <c r="I1361" s="75" t="s">
        <v>1680</v>
      </c>
    </row>
    <row r="1362" spans="1:9" ht="12.6" customHeight="1" x14ac:dyDescent="0.25">
      <c r="A1362" s="71">
        <v>1318</v>
      </c>
      <c r="B1362" s="72" t="s">
        <v>1772</v>
      </c>
      <c r="C1362" s="75" t="s">
        <v>1408</v>
      </c>
      <c r="D1362" s="74">
        <v>41.19</v>
      </c>
      <c r="E1362" s="72" t="s">
        <v>566</v>
      </c>
      <c r="F1362" s="75" t="s">
        <v>16</v>
      </c>
      <c r="G1362" s="76">
        <v>463</v>
      </c>
      <c r="H1362" s="77">
        <v>220</v>
      </c>
      <c r="I1362" s="75" t="s">
        <v>1680</v>
      </c>
    </row>
    <row r="1363" spans="1:9" ht="12.6" customHeight="1" x14ac:dyDescent="0.25">
      <c r="A1363" s="71">
        <v>1319</v>
      </c>
      <c r="B1363" s="72" t="s">
        <v>1772</v>
      </c>
      <c r="C1363" s="75" t="s">
        <v>1408</v>
      </c>
      <c r="D1363" s="74">
        <v>41.2</v>
      </c>
      <c r="E1363" s="78" t="s">
        <v>2781</v>
      </c>
      <c r="F1363" s="75" t="s">
        <v>16</v>
      </c>
      <c r="G1363" s="76">
        <v>477</v>
      </c>
      <c r="H1363" s="77">
        <v>195</v>
      </c>
      <c r="I1363" s="75" t="s">
        <v>1680</v>
      </c>
    </row>
    <row r="1364" spans="1:9" ht="12.6" customHeight="1" x14ac:dyDescent="0.25">
      <c r="A1364" s="71">
        <v>1320</v>
      </c>
      <c r="B1364" s="72" t="s">
        <v>1772</v>
      </c>
      <c r="C1364" s="75" t="s">
        <v>1408</v>
      </c>
      <c r="D1364" s="74">
        <v>41.21</v>
      </c>
      <c r="E1364" s="72" t="s">
        <v>567</v>
      </c>
      <c r="F1364" s="75" t="s">
        <v>16</v>
      </c>
      <c r="G1364" s="76">
        <v>554</v>
      </c>
      <c r="H1364" s="77">
        <v>212</v>
      </c>
      <c r="I1364" s="75" t="s">
        <v>1680</v>
      </c>
    </row>
    <row r="1365" spans="1:9" ht="12.6" customHeight="1" x14ac:dyDescent="0.25">
      <c r="A1365" s="71">
        <v>1321</v>
      </c>
      <c r="B1365" s="72" t="s">
        <v>1772</v>
      </c>
      <c r="C1365" s="75" t="s">
        <v>1408</v>
      </c>
      <c r="D1365" s="74">
        <v>41.22</v>
      </c>
      <c r="E1365" s="72" t="s">
        <v>568</v>
      </c>
      <c r="F1365" s="75" t="s">
        <v>16</v>
      </c>
      <c r="G1365" s="76">
        <v>630</v>
      </c>
      <c r="H1365" s="77">
        <v>227</v>
      </c>
      <c r="I1365" s="75" t="s">
        <v>1680</v>
      </c>
    </row>
    <row r="1366" spans="1:9" ht="12.6" customHeight="1" x14ac:dyDescent="0.25">
      <c r="A1366" s="71">
        <v>1322</v>
      </c>
      <c r="B1366" s="72" t="s">
        <v>1772</v>
      </c>
      <c r="C1366" s="75" t="s">
        <v>1408</v>
      </c>
      <c r="D1366" s="74">
        <v>41.23</v>
      </c>
      <c r="E1366" s="72" t="s">
        <v>569</v>
      </c>
      <c r="F1366" s="75" t="s">
        <v>16</v>
      </c>
      <c r="G1366" s="76">
        <v>770</v>
      </c>
      <c r="H1366" s="77">
        <v>235</v>
      </c>
      <c r="I1366" s="75" t="s">
        <v>1680</v>
      </c>
    </row>
    <row r="1367" spans="1:9" ht="12.6" customHeight="1" x14ac:dyDescent="0.25">
      <c r="A1367" s="71">
        <v>1323</v>
      </c>
      <c r="B1367" s="72" t="s">
        <v>1772</v>
      </c>
      <c r="C1367" s="75" t="s">
        <v>1408</v>
      </c>
      <c r="D1367" s="74">
        <v>41.24</v>
      </c>
      <c r="E1367" s="72" t="s">
        <v>570</v>
      </c>
      <c r="F1367" s="75" t="s">
        <v>16</v>
      </c>
      <c r="G1367" s="76">
        <v>1070</v>
      </c>
      <c r="H1367" s="77">
        <v>238</v>
      </c>
      <c r="I1367" s="75" t="s">
        <v>1680</v>
      </c>
    </row>
    <row r="1368" spans="1:9" ht="12.6" customHeight="1" x14ac:dyDescent="0.25">
      <c r="A1368" s="71">
        <v>1324</v>
      </c>
      <c r="B1368" s="72" t="s">
        <v>1772</v>
      </c>
      <c r="C1368" s="75" t="s">
        <v>1408</v>
      </c>
      <c r="D1368" s="74">
        <v>41.25</v>
      </c>
      <c r="E1368" s="72" t="s">
        <v>571</v>
      </c>
      <c r="F1368" s="75" t="s">
        <v>16</v>
      </c>
      <c r="G1368" s="76">
        <v>1350</v>
      </c>
      <c r="H1368" s="77">
        <v>262</v>
      </c>
      <c r="I1368" s="75" t="s">
        <v>1680</v>
      </c>
    </row>
    <row r="1369" spans="1:9" ht="12.6" customHeight="1" x14ac:dyDescent="0.25">
      <c r="A1369" s="71">
        <v>1325</v>
      </c>
      <c r="B1369" s="78" t="s">
        <v>2771</v>
      </c>
      <c r="C1369" s="75" t="s">
        <v>1409</v>
      </c>
      <c r="D1369" s="74">
        <v>41.26</v>
      </c>
      <c r="E1369" s="78" t="s">
        <v>2782</v>
      </c>
      <c r="F1369" s="75" t="s">
        <v>3</v>
      </c>
      <c r="G1369" s="76">
        <v>3396</v>
      </c>
      <c r="H1369" s="77">
        <v>369</v>
      </c>
      <c r="I1369" s="75" t="s">
        <v>1683</v>
      </c>
    </row>
    <row r="1370" spans="1:9" ht="12.6" customHeight="1" x14ac:dyDescent="0.25">
      <c r="A1370" s="71">
        <v>1326</v>
      </c>
      <c r="B1370" s="72" t="s">
        <v>1773</v>
      </c>
      <c r="C1370" s="75" t="s">
        <v>1409</v>
      </c>
      <c r="D1370" s="74">
        <v>41.27</v>
      </c>
      <c r="E1370" s="78" t="s">
        <v>2783</v>
      </c>
      <c r="F1370" s="75" t="s">
        <v>3</v>
      </c>
      <c r="G1370" s="76">
        <v>4557</v>
      </c>
      <c r="H1370" s="77">
        <v>369</v>
      </c>
      <c r="I1370" s="75" t="s">
        <v>1683</v>
      </c>
    </row>
    <row r="1371" spans="1:9" ht="12.6" customHeight="1" x14ac:dyDescent="0.25">
      <c r="A1371" s="71">
        <v>1327</v>
      </c>
      <c r="B1371" s="78" t="s">
        <v>2771</v>
      </c>
      <c r="C1371" s="75" t="s">
        <v>1409</v>
      </c>
      <c r="D1371" s="74">
        <v>41.28</v>
      </c>
      <c r="E1371" s="78" t="s">
        <v>2784</v>
      </c>
      <c r="F1371" s="75" t="s">
        <v>3</v>
      </c>
      <c r="G1371" s="76">
        <v>6373</v>
      </c>
      <c r="H1371" s="77">
        <v>369</v>
      </c>
      <c r="I1371" s="75" t="s">
        <v>1683</v>
      </c>
    </row>
    <row r="1372" spans="1:9" ht="12.6" customHeight="1" x14ac:dyDescent="0.25">
      <c r="A1372" s="71">
        <v>1328</v>
      </c>
      <c r="B1372" s="72" t="s">
        <v>1773</v>
      </c>
      <c r="C1372" s="75" t="s">
        <v>1409</v>
      </c>
      <c r="D1372" s="74">
        <v>41.29</v>
      </c>
      <c r="E1372" s="72" t="s">
        <v>572</v>
      </c>
      <c r="F1372" s="75" t="s">
        <v>3</v>
      </c>
      <c r="G1372" s="76">
        <v>10804</v>
      </c>
      <c r="H1372" s="77">
        <v>1107</v>
      </c>
      <c r="I1372" s="75" t="s">
        <v>1683</v>
      </c>
    </row>
    <row r="1373" spans="1:9" ht="12.6" customHeight="1" x14ac:dyDescent="0.25">
      <c r="A1373" s="71">
        <v>1329</v>
      </c>
      <c r="B1373" s="72" t="s">
        <v>1773</v>
      </c>
      <c r="C1373" s="75" t="s">
        <v>1409</v>
      </c>
      <c r="D1373" s="74">
        <v>41.3</v>
      </c>
      <c r="E1373" s="72" t="s">
        <v>573</v>
      </c>
      <c r="F1373" s="75" t="s">
        <v>3</v>
      </c>
      <c r="G1373" s="76">
        <v>13954</v>
      </c>
      <c r="H1373" s="77">
        <v>1107</v>
      </c>
      <c r="I1373" s="75" t="s">
        <v>1683</v>
      </c>
    </row>
    <row r="1374" spans="1:9" ht="12.6" customHeight="1" x14ac:dyDescent="0.25">
      <c r="A1374" s="71">
        <v>1330</v>
      </c>
      <c r="B1374" s="78" t="s">
        <v>2771</v>
      </c>
      <c r="C1374" s="75" t="s">
        <v>1409</v>
      </c>
      <c r="D1374" s="74">
        <v>41.31</v>
      </c>
      <c r="E1374" s="72" t="s">
        <v>574</v>
      </c>
      <c r="F1374" s="75" t="s">
        <v>3</v>
      </c>
      <c r="G1374" s="76">
        <v>23434</v>
      </c>
      <c r="H1374" s="77">
        <v>1476</v>
      </c>
      <c r="I1374" s="75" t="s">
        <v>1683</v>
      </c>
    </row>
    <row r="1375" spans="1:9" ht="12.6" customHeight="1" x14ac:dyDescent="0.25">
      <c r="A1375" s="71">
        <v>1331</v>
      </c>
      <c r="B1375" s="72" t="s">
        <v>1772</v>
      </c>
      <c r="C1375" s="75" t="s">
        <v>1409</v>
      </c>
      <c r="D1375" s="74">
        <v>41.32</v>
      </c>
      <c r="E1375" s="72" t="s">
        <v>575</v>
      </c>
      <c r="F1375" s="75" t="s">
        <v>3</v>
      </c>
      <c r="G1375" s="76">
        <v>32922</v>
      </c>
      <c r="H1375" s="77">
        <v>1476</v>
      </c>
      <c r="I1375" s="75" t="s">
        <v>1683</v>
      </c>
    </row>
    <row r="1376" spans="1:9" ht="12.6" customHeight="1" x14ac:dyDescent="0.25">
      <c r="A1376" s="71">
        <v>1332</v>
      </c>
      <c r="B1376" s="72" t="s">
        <v>1773</v>
      </c>
      <c r="C1376" s="75" t="s">
        <v>1410</v>
      </c>
      <c r="D1376" s="74">
        <v>41.4</v>
      </c>
      <c r="E1376" s="72" t="s">
        <v>576</v>
      </c>
      <c r="F1376" s="75" t="s">
        <v>3</v>
      </c>
      <c r="G1376" s="76">
        <v>637</v>
      </c>
      <c r="H1376" s="77">
        <v>99</v>
      </c>
      <c r="I1376" s="75" t="s">
        <v>1684</v>
      </c>
    </row>
    <row r="1377" spans="1:9" ht="12.6" customHeight="1" x14ac:dyDescent="0.25">
      <c r="A1377" s="71">
        <v>1333</v>
      </c>
      <c r="B1377" s="78" t="s">
        <v>2771</v>
      </c>
      <c r="C1377" s="75" t="s">
        <v>1410</v>
      </c>
      <c r="D1377" s="74">
        <v>41.41</v>
      </c>
      <c r="E1377" s="72" t="s">
        <v>577</v>
      </c>
      <c r="F1377" s="75" t="s">
        <v>3</v>
      </c>
      <c r="G1377" s="76">
        <v>919</v>
      </c>
      <c r="H1377" s="77">
        <v>99</v>
      </c>
      <c r="I1377" s="75" t="s">
        <v>1684</v>
      </c>
    </row>
    <row r="1378" spans="1:9" ht="12.6" customHeight="1" x14ac:dyDescent="0.25">
      <c r="A1378" s="71">
        <v>1334</v>
      </c>
      <c r="B1378" s="72" t="s">
        <v>1773</v>
      </c>
      <c r="C1378" s="75" t="s">
        <v>1410</v>
      </c>
      <c r="D1378" s="74">
        <v>41.42</v>
      </c>
      <c r="E1378" s="72" t="s">
        <v>578</v>
      </c>
      <c r="F1378" s="75" t="s">
        <v>3</v>
      </c>
      <c r="G1378" s="76">
        <v>1292</v>
      </c>
      <c r="H1378" s="77">
        <v>99</v>
      </c>
      <c r="I1378" s="75" t="s">
        <v>1684</v>
      </c>
    </row>
    <row r="1379" spans="1:9" ht="12.6" customHeight="1" x14ac:dyDescent="0.25">
      <c r="A1379" s="71">
        <v>1335</v>
      </c>
      <c r="B1379" s="78" t="s">
        <v>2771</v>
      </c>
      <c r="C1379" s="75" t="s">
        <v>1411</v>
      </c>
      <c r="D1379" s="74">
        <v>41.43</v>
      </c>
      <c r="E1379" s="72" t="s">
        <v>579</v>
      </c>
      <c r="F1379" s="75" t="s">
        <v>3</v>
      </c>
      <c r="G1379" s="76">
        <v>468</v>
      </c>
      <c r="H1379" s="77">
        <v>99</v>
      </c>
      <c r="I1379" s="75" t="s">
        <v>1685</v>
      </c>
    </row>
    <row r="1380" spans="1:9" ht="12.6" customHeight="1" x14ac:dyDescent="0.25">
      <c r="A1380" s="71">
        <v>1336</v>
      </c>
      <c r="B1380" s="72" t="s">
        <v>1773</v>
      </c>
      <c r="C1380" s="75" t="s">
        <v>1411</v>
      </c>
      <c r="D1380" s="74">
        <v>41.44</v>
      </c>
      <c r="E1380" s="72" t="s">
        <v>580</v>
      </c>
      <c r="F1380" s="75" t="s">
        <v>3</v>
      </c>
      <c r="G1380" s="76">
        <v>605</v>
      </c>
      <c r="H1380" s="77">
        <v>99</v>
      </c>
      <c r="I1380" s="75" t="s">
        <v>1685</v>
      </c>
    </row>
    <row r="1381" spans="1:9" ht="12.6" customHeight="1" x14ac:dyDescent="0.25">
      <c r="A1381" s="71">
        <v>1337</v>
      </c>
      <c r="B1381" s="78" t="s">
        <v>2771</v>
      </c>
      <c r="C1381" s="75" t="s">
        <v>1411</v>
      </c>
      <c r="D1381" s="74">
        <v>41.45</v>
      </c>
      <c r="E1381" s="72" t="s">
        <v>581</v>
      </c>
      <c r="F1381" s="75" t="s">
        <v>3</v>
      </c>
      <c r="G1381" s="76">
        <v>785</v>
      </c>
      <c r="H1381" s="77">
        <v>99</v>
      </c>
      <c r="I1381" s="75" t="s">
        <v>1685</v>
      </c>
    </row>
    <row r="1382" spans="1:9" ht="12.6" customHeight="1" x14ac:dyDescent="0.25">
      <c r="A1382" s="71">
        <v>1338</v>
      </c>
      <c r="B1382" s="78" t="s">
        <v>2771</v>
      </c>
      <c r="C1382" s="75" t="s">
        <v>1411</v>
      </c>
      <c r="D1382" s="74">
        <v>41.46</v>
      </c>
      <c r="E1382" s="72" t="s">
        <v>582</v>
      </c>
      <c r="F1382" s="75" t="s">
        <v>3</v>
      </c>
      <c r="G1382" s="76">
        <v>877</v>
      </c>
      <c r="H1382" s="77">
        <v>111</v>
      </c>
      <c r="I1382" s="75" t="s">
        <v>1685</v>
      </c>
    </row>
    <row r="1383" spans="1:9" ht="12.6" customHeight="1" x14ac:dyDescent="0.25">
      <c r="A1383" s="71">
        <v>1339</v>
      </c>
      <c r="B1383" s="78" t="s">
        <v>2771</v>
      </c>
      <c r="C1383" s="75" t="s">
        <v>1411</v>
      </c>
      <c r="D1383" s="74">
        <v>41.47</v>
      </c>
      <c r="E1383" s="72" t="s">
        <v>583</v>
      </c>
      <c r="F1383" s="75" t="s">
        <v>3</v>
      </c>
      <c r="G1383" s="76">
        <v>1059</v>
      </c>
      <c r="H1383" s="77">
        <v>111</v>
      </c>
      <c r="I1383" s="75" t="s">
        <v>1685</v>
      </c>
    </row>
    <row r="1384" spans="1:9" ht="12.6" customHeight="1" x14ac:dyDescent="0.25">
      <c r="A1384" s="71">
        <v>1340</v>
      </c>
      <c r="B1384" s="72" t="s">
        <v>1773</v>
      </c>
      <c r="C1384" s="75" t="s">
        <v>1411</v>
      </c>
      <c r="D1384" s="74">
        <v>41.48</v>
      </c>
      <c r="E1384" s="72" t="s">
        <v>584</v>
      </c>
      <c r="F1384" s="75" t="s">
        <v>3</v>
      </c>
      <c r="G1384" s="76">
        <v>1798</v>
      </c>
      <c r="H1384" s="77">
        <v>133</v>
      </c>
      <c r="I1384" s="75" t="s">
        <v>1685</v>
      </c>
    </row>
    <row r="1385" spans="1:9" ht="12.6" customHeight="1" x14ac:dyDescent="0.25">
      <c r="A1385" s="71">
        <v>1341</v>
      </c>
      <c r="B1385" s="78" t="s">
        <v>2771</v>
      </c>
      <c r="C1385" s="75" t="s">
        <v>1411</v>
      </c>
      <c r="D1385" s="74">
        <v>41.49</v>
      </c>
      <c r="E1385" s="72" t="s">
        <v>585</v>
      </c>
      <c r="F1385" s="75" t="s">
        <v>3</v>
      </c>
      <c r="G1385" s="76">
        <v>2478</v>
      </c>
      <c r="H1385" s="77">
        <v>133</v>
      </c>
      <c r="I1385" s="75" t="s">
        <v>1685</v>
      </c>
    </row>
    <row r="1386" spans="1:9" ht="12.6" customHeight="1" x14ac:dyDescent="0.25">
      <c r="A1386" s="71">
        <v>1342</v>
      </c>
      <c r="B1386" s="72" t="s">
        <v>1773</v>
      </c>
      <c r="C1386" s="75" t="s">
        <v>1411</v>
      </c>
      <c r="D1386" s="74">
        <v>41.5</v>
      </c>
      <c r="E1386" s="72" t="s">
        <v>586</v>
      </c>
      <c r="F1386" s="75" t="s">
        <v>3</v>
      </c>
      <c r="G1386" s="76">
        <v>4110</v>
      </c>
      <c r="H1386" s="77">
        <v>133</v>
      </c>
      <c r="I1386" s="75" t="s">
        <v>1685</v>
      </c>
    </row>
    <row r="1387" spans="1:9" ht="12.6" customHeight="1" x14ac:dyDescent="0.25">
      <c r="A1387" s="71">
        <v>1343</v>
      </c>
      <c r="B1387" s="72" t="s">
        <v>1773</v>
      </c>
      <c r="C1387" s="75" t="s">
        <v>1412</v>
      </c>
      <c r="D1387" s="74">
        <v>41.51</v>
      </c>
      <c r="E1387" s="72" t="s">
        <v>587</v>
      </c>
      <c r="F1387" s="75" t="s">
        <v>3</v>
      </c>
      <c r="G1387" s="76">
        <v>476</v>
      </c>
      <c r="H1387" s="77">
        <v>99</v>
      </c>
      <c r="I1387" s="79" t="s">
        <v>2785</v>
      </c>
    </row>
    <row r="1388" spans="1:9" ht="12.6" customHeight="1" x14ac:dyDescent="0.25">
      <c r="A1388" s="71">
        <v>1344</v>
      </c>
      <c r="B1388" s="78" t="s">
        <v>2771</v>
      </c>
      <c r="C1388" s="75" t="s">
        <v>1413</v>
      </c>
      <c r="D1388" s="74">
        <v>41.52</v>
      </c>
      <c r="E1388" s="72" t="s">
        <v>588</v>
      </c>
      <c r="F1388" s="75" t="s">
        <v>3</v>
      </c>
      <c r="G1388" s="76">
        <v>422</v>
      </c>
      <c r="H1388" s="77">
        <v>15</v>
      </c>
      <c r="I1388" s="75" t="s">
        <v>1686</v>
      </c>
    </row>
    <row r="1389" spans="1:9" ht="12.6" customHeight="1" x14ac:dyDescent="0.25">
      <c r="A1389" s="71">
        <v>1345</v>
      </c>
      <c r="B1389" s="72" t="s">
        <v>1772</v>
      </c>
      <c r="C1389" s="75" t="s">
        <v>1413</v>
      </c>
      <c r="D1389" s="74">
        <v>41.53</v>
      </c>
      <c r="E1389" s="72" t="s">
        <v>589</v>
      </c>
      <c r="F1389" s="75" t="s">
        <v>3</v>
      </c>
      <c r="G1389" s="76">
        <v>492</v>
      </c>
      <c r="H1389" s="77">
        <v>148</v>
      </c>
      <c r="I1389" s="79" t="s">
        <v>2786</v>
      </c>
    </row>
    <row r="1390" spans="1:9" ht="12.6" customHeight="1" x14ac:dyDescent="0.25">
      <c r="A1390" s="71">
        <v>1346</v>
      </c>
      <c r="B1390" s="72" t="s">
        <v>1773</v>
      </c>
      <c r="C1390" s="75" t="s">
        <v>1414</v>
      </c>
      <c r="D1390" s="74">
        <v>41.54</v>
      </c>
      <c r="E1390" s="72" t="s">
        <v>590</v>
      </c>
      <c r="F1390" s="75" t="s">
        <v>3</v>
      </c>
      <c r="G1390" s="76">
        <v>418</v>
      </c>
      <c r="H1390" s="77">
        <v>148</v>
      </c>
      <c r="I1390" s="75" t="s">
        <v>1640</v>
      </c>
    </row>
    <row r="1391" spans="1:9" ht="12.6" customHeight="1" x14ac:dyDescent="0.25">
      <c r="A1391" s="71">
        <v>1347</v>
      </c>
      <c r="B1391" s="78" t="s">
        <v>2772</v>
      </c>
      <c r="C1391" s="75" t="s">
        <v>1414</v>
      </c>
      <c r="D1391" s="74">
        <v>41.55</v>
      </c>
      <c r="E1391" s="72" t="s">
        <v>591</v>
      </c>
      <c r="F1391" s="75" t="s">
        <v>3</v>
      </c>
      <c r="G1391" s="76">
        <v>429</v>
      </c>
      <c r="H1391" s="77">
        <v>148</v>
      </c>
      <c r="I1391" s="79" t="s">
        <v>2787</v>
      </c>
    </row>
    <row r="1392" spans="1:9" ht="12.6" customHeight="1" x14ac:dyDescent="0.25">
      <c r="A1392" s="71">
        <v>1348</v>
      </c>
      <c r="B1392" s="72" t="s">
        <v>1772</v>
      </c>
      <c r="C1392" s="75" t="s">
        <v>1415</v>
      </c>
      <c r="D1392" s="74">
        <v>41.56</v>
      </c>
      <c r="E1392" s="78" t="s">
        <v>2788</v>
      </c>
      <c r="F1392" s="75" t="s">
        <v>16</v>
      </c>
      <c r="G1392" s="76">
        <v>1151</v>
      </c>
      <c r="H1392" s="77">
        <v>635</v>
      </c>
      <c r="I1392" s="75" t="s">
        <v>1687</v>
      </c>
    </row>
    <row r="1393" spans="1:9" ht="12.6" customHeight="1" x14ac:dyDescent="0.25">
      <c r="A1393" s="71">
        <v>1349</v>
      </c>
      <c r="B1393" s="72" t="s">
        <v>1772</v>
      </c>
      <c r="C1393" s="75" t="s">
        <v>1416</v>
      </c>
      <c r="D1393" s="74">
        <v>41.57</v>
      </c>
      <c r="E1393" s="78" t="s">
        <v>2789</v>
      </c>
      <c r="F1393" s="75" t="s">
        <v>3</v>
      </c>
      <c r="G1393" s="76">
        <v>8410</v>
      </c>
      <c r="H1393" s="77">
        <v>1144</v>
      </c>
      <c r="I1393" s="75" t="s">
        <v>1688</v>
      </c>
    </row>
    <row r="1394" spans="1:9" ht="12.6" customHeight="1" x14ac:dyDescent="0.25">
      <c r="A1394" s="71">
        <v>1350</v>
      </c>
      <c r="B1394" s="72" t="s">
        <v>1772</v>
      </c>
      <c r="C1394" s="75" t="s">
        <v>1416</v>
      </c>
      <c r="D1394" s="74">
        <v>41.58</v>
      </c>
      <c r="E1394" s="78" t="s">
        <v>2790</v>
      </c>
      <c r="F1394" s="75" t="s">
        <v>3</v>
      </c>
      <c r="G1394" s="76">
        <v>3986</v>
      </c>
      <c r="H1394" s="77">
        <v>1088</v>
      </c>
      <c r="I1394" s="75" t="s">
        <v>1688</v>
      </c>
    </row>
    <row r="1395" spans="1:9" ht="12.6" customHeight="1" x14ac:dyDescent="0.25">
      <c r="A1395" s="71">
        <v>1351</v>
      </c>
      <c r="B1395" s="72" t="s">
        <v>1772</v>
      </c>
      <c r="C1395" s="75" t="s">
        <v>1416</v>
      </c>
      <c r="D1395" s="74">
        <v>41.59</v>
      </c>
      <c r="E1395" s="78" t="s">
        <v>2791</v>
      </c>
      <c r="F1395" s="75" t="s">
        <v>3</v>
      </c>
      <c r="G1395" s="76">
        <v>9507</v>
      </c>
      <c r="H1395" s="77">
        <v>1531</v>
      </c>
      <c r="I1395" s="75" t="s">
        <v>1688</v>
      </c>
    </row>
    <row r="1396" spans="1:9" ht="12.6" customHeight="1" x14ac:dyDescent="0.25">
      <c r="A1396" s="71">
        <v>1352</v>
      </c>
      <c r="B1396" s="72" t="s">
        <v>1772</v>
      </c>
      <c r="C1396" s="75" t="s">
        <v>1417</v>
      </c>
      <c r="D1396" s="74">
        <v>41.6</v>
      </c>
      <c r="E1396" s="72" t="s">
        <v>592</v>
      </c>
      <c r="F1396" s="75" t="s">
        <v>3</v>
      </c>
      <c r="G1396" s="76">
        <v>4448</v>
      </c>
      <c r="H1396" s="77">
        <v>1088</v>
      </c>
      <c r="I1396" s="75" t="s">
        <v>1689</v>
      </c>
    </row>
    <row r="1397" spans="1:9" ht="12.6" customHeight="1" x14ac:dyDescent="0.25">
      <c r="A1397" s="71">
        <v>1353</v>
      </c>
      <c r="B1397" s="72" t="s">
        <v>1772</v>
      </c>
      <c r="C1397" s="75" t="s">
        <v>1418</v>
      </c>
      <c r="D1397" s="74">
        <v>41.61</v>
      </c>
      <c r="E1397" s="78" t="s">
        <v>2792</v>
      </c>
      <c r="F1397" s="75" t="s">
        <v>3</v>
      </c>
      <c r="G1397" s="76">
        <v>4661</v>
      </c>
      <c r="H1397" s="77">
        <v>1088</v>
      </c>
      <c r="I1397" s="75" t="s">
        <v>1690</v>
      </c>
    </row>
    <row r="1398" spans="1:9" ht="12.6" customHeight="1" x14ac:dyDescent="0.25">
      <c r="A1398" s="71">
        <v>1354</v>
      </c>
      <c r="B1398" s="72" t="s">
        <v>1773</v>
      </c>
      <c r="C1398" s="75" t="s">
        <v>1419</v>
      </c>
      <c r="D1398" s="74">
        <v>41.62</v>
      </c>
      <c r="E1398" s="72" t="s">
        <v>593</v>
      </c>
      <c r="F1398" s="75" t="s">
        <v>16</v>
      </c>
      <c r="G1398" s="76">
        <v>413</v>
      </c>
      <c r="H1398" s="77">
        <v>67</v>
      </c>
      <c r="I1398" s="75" t="s">
        <v>1691</v>
      </c>
    </row>
    <row r="1399" spans="1:9" ht="12.6" customHeight="1" x14ac:dyDescent="0.25">
      <c r="A1399" s="71">
        <v>1355</v>
      </c>
      <c r="B1399" s="72" t="s">
        <v>1772</v>
      </c>
      <c r="C1399" s="75" t="s">
        <v>1420</v>
      </c>
      <c r="D1399" s="74">
        <v>41.63</v>
      </c>
      <c r="E1399" s="78" t="s">
        <v>2793</v>
      </c>
      <c r="F1399" s="75" t="s">
        <v>3</v>
      </c>
      <c r="G1399" s="76">
        <v>5318</v>
      </c>
      <c r="H1399" s="77">
        <v>1826</v>
      </c>
      <c r="I1399" s="75" t="s">
        <v>1692</v>
      </c>
    </row>
    <row r="1400" spans="1:9" ht="12.6" customHeight="1" x14ac:dyDescent="0.25">
      <c r="A1400" s="71">
        <v>1356</v>
      </c>
      <c r="B1400" s="72" t="s">
        <v>1772</v>
      </c>
      <c r="C1400" s="75" t="s">
        <v>1420</v>
      </c>
      <c r="D1400" s="74">
        <v>41.64</v>
      </c>
      <c r="E1400" s="78" t="s">
        <v>2794</v>
      </c>
      <c r="F1400" s="75" t="s">
        <v>3</v>
      </c>
      <c r="G1400" s="76">
        <v>5342</v>
      </c>
      <c r="H1400" s="77">
        <v>1826</v>
      </c>
      <c r="I1400" s="75" t="s">
        <v>1692</v>
      </c>
    </row>
    <row r="1401" spans="1:9" ht="12.6" customHeight="1" x14ac:dyDescent="0.25">
      <c r="A1401" s="71">
        <v>1357</v>
      </c>
      <c r="B1401" s="72" t="s">
        <v>1772</v>
      </c>
      <c r="C1401" s="75" t="s">
        <v>1420</v>
      </c>
      <c r="D1401" s="74">
        <v>41.65</v>
      </c>
      <c r="E1401" s="72" t="s">
        <v>594</v>
      </c>
      <c r="F1401" s="75" t="s">
        <v>3</v>
      </c>
      <c r="G1401" s="76">
        <v>6483</v>
      </c>
      <c r="H1401" s="77">
        <v>1826</v>
      </c>
      <c r="I1401" s="75" t="s">
        <v>1692</v>
      </c>
    </row>
    <row r="1402" spans="1:9" ht="12.6" customHeight="1" x14ac:dyDescent="0.25">
      <c r="A1402" s="71">
        <v>1358</v>
      </c>
      <c r="B1402" s="72" t="s">
        <v>1772</v>
      </c>
      <c r="C1402" s="75" t="s">
        <v>1420</v>
      </c>
      <c r="D1402" s="74">
        <v>41.66</v>
      </c>
      <c r="E1402" s="78" t="s">
        <v>2795</v>
      </c>
      <c r="F1402" s="75" t="s">
        <v>3</v>
      </c>
      <c r="G1402" s="76">
        <v>5558</v>
      </c>
      <c r="H1402" s="77">
        <v>1826</v>
      </c>
      <c r="I1402" s="75" t="s">
        <v>1692</v>
      </c>
    </row>
    <row r="1403" spans="1:9" ht="12.6" customHeight="1" x14ac:dyDescent="0.25">
      <c r="A1403" s="71">
        <v>1359</v>
      </c>
      <c r="B1403" s="72" t="s">
        <v>1772</v>
      </c>
      <c r="C1403" s="75" t="s">
        <v>1420</v>
      </c>
      <c r="D1403" s="74">
        <v>41.67</v>
      </c>
      <c r="E1403" s="78" t="s">
        <v>2796</v>
      </c>
      <c r="F1403" s="75" t="s">
        <v>3</v>
      </c>
      <c r="G1403" s="76">
        <v>5161</v>
      </c>
      <c r="H1403" s="77">
        <v>1826</v>
      </c>
      <c r="I1403" s="75" t="s">
        <v>1692</v>
      </c>
    </row>
    <row r="1404" spans="1:9" ht="12.6" customHeight="1" x14ac:dyDescent="0.25">
      <c r="A1404" s="71">
        <v>1360</v>
      </c>
      <c r="B1404" s="72" t="s">
        <v>1772</v>
      </c>
      <c r="C1404" s="75" t="s">
        <v>1414</v>
      </c>
      <c r="D1404" s="74">
        <v>41.69</v>
      </c>
      <c r="E1404" s="78" t="s">
        <v>2797</v>
      </c>
      <c r="F1404" s="75" t="s">
        <v>3</v>
      </c>
      <c r="G1404" s="76">
        <v>6577</v>
      </c>
      <c r="H1404" s="77">
        <v>1732</v>
      </c>
      <c r="I1404" s="79" t="s">
        <v>2798</v>
      </c>
    </row>
    <row r="1405" spans="1:9" ht="12.6" customHeight="1" x14ac:dyDescent="0.25">
      <c r="A1405" s="71">
        <v>1361</v>
      </c>
      <c r="B1405" s="72" t="s">
        <v>1772</v>
      </c>
      <c r="C1405" s="75" t="s">
        <v>1414</v>
      </c>
      <c r="D1405" s="74">
        <v>41.7</v>
      </c>
      <c r="E1405" s="72" t="s">
        <v>595</v>
      </c>
      <c r="F1405" s="75" t="s">
        <v>3</v>
      </c>
      <c r="G1405" s="76">
        <v>7455</v>
      </c>
      <c r="H1405" s="77">
        <v>1732</v>
      </c>
      <c r="I1405" s="79" t="s">
        <v>2798</v>
      </c>
    </row>
    <row r="1406" spans="1:9" ht="12.6" customHeight="1" x14ac:dyDescent="0.25">
      <c r="A1406" s="71">
        <v>1362</v>
      </c>
      <c r="B1406" s="72" t="s">
        <v>1772</v>
      </c>
      <c r="C1406" s="75" t="s">
        <v>1414</v>
      </c>
      <c r="D1406" s="74">
        <v>41.72</v>
      </c>
      <c r="E1406" s="72" t="s">
        <v>596</v>
      </c>
      <c r="F1406" s="75" t="s">
        <v>3</v>
      </c>
      <c r="G1406" s="76">
        <v>4805</v>
      </c>
      <c r="H1406" s="77">
        <v>1384</v>
      </c>
      <c r="I1406" s="79" t="s">
        <v>2798</v>
      </c>
    </row>
    <row r="1407" spans="1:9" ht="12.6" customHeight="1" x14ac:dyDescent="0.25">
      <c r="A1407" s="71">
        <v>1363</v>
      </c>
      <c r="B1407" s="72" t="s">
        <v>1772</v>
      </c>
      <c r="C1407" s="75" t="s">
        <v>1420</v>
      </c>
      <c r="D1407" s="74">
        <v>41.74</v>
      </c>
      <c r="E1407" s="72" t="s">
        <v>597</v>
      </c>
      <c r="F1407" s="75" t="s">
        <v>3</v>
      </c>
      <c r="G1407" s="76">
        <v>5637</v>
      </c>
      <c r="H1407" s="77">
        <v>1476</v>
      </c>
      <c r="I1407" s="75" t="s">
        <v>1692</v>
      </c>
    </row>
    <row r="1408" spans="1:9" ht="12.6" customHeight="1" x14ac:dyDescent="0.25">
      <c r="A1408" s="71">
        <v>1364</v>
      </c>
      <c r="B1408" s="72" t="s">
        <v>1772</v>
      </c>
      <c r="C1408" s="75" t="s">
        <v>1421</v>
      </c>
      <c r="D1408" s="74">
        <v>41.75</v>
      </c>
      <c r="E1408" s="72" t="s">
        <v>598</v>
      </c>
      <c r="F1408" s="75" t="s">
        <v>3</v>
      </c>
      <c r="G1408" s="76">
        <v>5122</v>
      </c>
      <c r="H1408" s="77">
        <v>1732</v>
      </c>
      <c r="I1408" s="75" t="s">
        <v>1693</v>
      </c>
    </row>
    <row r="1409" spans="1:9" ht="12.6" customHeight="1" x14ac:dyDescent="0.25">
      <c r="A1409" s="71">
        <v>1365</v>
      </c>
      <c r="B1409" s="72" t="s">
        <v>1772</v>
      </c>
      <c r="C1409" s="75" t="s">
        <v>1421</v>
      </c>
      <c r="D1409" s="74">
        <v>41.76</v>
      </c>
      <c r="E1409" s="72" t="s">
        <v>599</v>
      </c>
      <c r="F1409" s="75" t="s">
        <v>3</v>
      </c>
      <c r="G1409" s="76">
        <v>3983</v>
      </c>
      <c r="H1409" s="77">
        <v>1732</v>
      </c>
      <c r="I1409" s="75" t="s">
        <v>1693</v>
      </c>
    </row>
    <row r="1410" spans="1:9" ht="12.6" customHeight="1" x14ac:dyDescent="0.25">
      <c r="A1410" s="71">
        <v>1366</v>
      </c>
      <c r="B1410" s="72" t="s">
        <v>1773</v>
      </c>
      <c r="C1410" s="75" t="s">
        <v>1414</v>
      </c>
      <c r="D1410" s="74">
        <v>41.77</v>
      </c>
      <c r="E1410" s="72" t="s">
        <v>600</v>
      </c>
      <c r="F1410" s="75" t="s">
        <v>3</v>
      </c>
      <c r="G1410" s="76">
        <v>2314</v>
      </c>
      <c r="H1410" s="77">
        <v>369</v>
      </c>
      <c r="I1410" s="75" t="s">
        <v>1496</v>
      </c>
    </row>
    <row r="1411" spans="1:9" ht="12.6" customHeight="1" x14ac:dyDescent="0.25">
      <c r="A1411" s="71">
        <v>1367</v>
      </c>
      <c r="B1411" s="72" t="s">
        <v>1772</v>
      </c>
      <c r="C1411" s="75" t="s">
        <v>1414</v>
      </c>
      <c r="D1411" s="74">
        <v>41.78</v>
      </c>
      <c r="E1411" s="72" t="s">
        <v>601</v>
      </c>
      <c r="F1411" s="75" t="s">
        <v>17</v>
      </c>
      <c r="G1411" s="76">
        <v>9675</v>
      </c>
      <c r="H1411" s="77">
        <v>1317</v>
      </c>
      <c r="I1411" s="75" t="s">
        <v>1496</v>
      </c>
    </row>
    <row r="1412" spans="1:9" ht="12.6" customHeight="1" x14ac:dyDescent="0.25">
      <c r="A1412" s="71">
        <v>1368</v>
      </c>
      <c r="B1412" s="72" t="s">
        <v>1773</v>
      </c>
      <c r="C1412" s="75" t="s">
        <v>1422</v>
      </c>
      <c r="D1412" s="74">
        <v>41.79</v>
      </c>
      <c r="E1412" s="72" t="s">
        <v>602</v>
      </c>
      <c r="F1412" s="75" t="s">
        <v>3</v>
      </c>
      <c r="G1412" s="76">
        <v>972</v>
      </c>
      <c r="H1412" s="77">
        <v>295</v>
      </c>
      <c r="I1412" s="75" t="s">
        <v>1694</v>
      </c>
    </row>
    <row r="1413" spans="1:9" ht="12.6" customHeight="1" x14ac:dyDescent="0.25">
      <c r="A1413" s="71">
        <v>1369</v>
      </c>
      <c r="B1413" s="72" t="s">
        <v>1773</v>
      </c>
      <c r="C1413" s="75" t="s">
        <v>1422</v>
      </c>
      <c r="D1413" s="74">
        <v>41.8</v>
      </c>
      <c r="E1413" s="72" t="s">
        <v>603</v>
      </c>
      <c r="F1413" s="75" t="s">
        <v>3</v>
      </c>
      <c r="G1413" s="76">
        <v>1104</v>
      </c>
      <c r="H1413" s="77">
        <v>295</v>
      </c>
      <c r="I1413" s="75" t="s">
        <v>1694</v>
      </c>
    </row>
    <row r="1414" spans="1:9" ht="12.6" customHeight="1" x14ac:dyDescent="0.25">
      <c r="A1414" s="71">
        <v>1370</v>
      </c>
      <c r="B1414" s="78" t="s">
        <v>2771</v>
      </c>
      <c r="C1414" s="75" t="s">
        <v>1423</v>
      </c>
      <c r="D1414" s="74">
        <v>42.01</v>
      </c>
      <c r="E1414" s="78" t="s">
        <v>2799</v>
      </c>
      <c r="F1414" s="75" t="s">
        <v>16</v>
      </c>
      <c r="G1414" s="76">
        <v>467</v>
      </c>
      <c r="H1414" s="77">
        <v>123</v>
      </c>
      <c r="I1414" s="75" t="s">
        <v>1695</v>
      </c>
    </row>
    <row r="1415" spans="1:9" ht="12.6" customHeight="1" x14ac:dyDescent="0.25">
      <c r="A1415" s="71">
        <v>1371</v>
      </c>
      <c r="B1415" s="72" t="s">
        <v>1772</v>
      </c>
      <c r="C1415" s="75" t="s">
        <v>1424</v>
      </c>
      <c r="D1415" s="74">
        <v>42.02</v>
      </c>
      <c r="E1415" s="78" t="s">
        <v>2800</v>
      </c>
      <c r="F1415" s="75" t="s">
        <v>3</v>
      </c>
      <c r="G1415" s="76">
        <v>1374</v>
      </c>
      <c r="H1415" s="77">
        <v>295</v>
      </c>
      <c r="I1415" s="75" t="s">
        <v>1696</v>
      </c>
    </row>
    <row r="1416" spans="1:9" ht="12.6" customHeight="1" x14ac:dyDescent="0.25">
      <c r="A1416" s="71">
        <v>1372</v>
      </c>
      <c r="B1416" s="78" t="s">
        <v>2771</v>
      </c>
      <c r="C1416" s="75" t="s">
        <v>1425</v>
      </c>
      <c r="D1416" s="74">
        <v>42.03</v>
      </c>
      <c r="E1416" s="78" t="s">
        <v>2801</v>
      </c>
      <c r="F1416" s="75" t="s">
        <v>16</v>
      </c>
      <c r="G1416" s="76">
        <v>323</v>
      </c>
      <c r="H1416" s="77">
        <v>146</v>
      </c>
      <c r="I1416" s="75" t="s">
        <v>1697</v>
      </c>
    </row>
    <row r="1417" spans="1:9" ht="12.6" customHeight="1" x14ac:dyDescent="0.25">
      <c r="A1417" s="71">
        <v>1373</v>
      </c>
      <c r="B1417" s="72" t="s">
        <v>1773</v>
      </c>
      <c r="C1417" s="75" t="s">
        <v>1425</v>
      </c>
      <c r="D1417" s="74">
        <v>42.04</v>
      </c>
      <c r="E1417" s="78" t="s">
        <v>2802</v>
      </c>
      <c r="F1417" s="75" t="s">
        <v>16</v>
      </c>
      <c r="G1417" s="76">
        <v>394</v>
      </c>
      <c r="H1417" s="77">
        <v>146</v>
      </c>
      <c r="I1417" s="75" t="s">
        <v>1697</v>
      </c>
    </row>
    <row r="1418" spans="1:9" ht="12.6" customHeight="1" x14ac:dyDescent="0.25">
      <c r="A1418" s="71">
        <v>1374</v>
      </c>
      <c r="B1418" s="72" t="s">
        <v>1772</v>
      </c>
      <c r="C1418" s="75" t="s">
        <v>1425</v>
      </c>
      <c r="D1418" s="74">
        <v>42.05</v>
      </c>
      <c r="E1418" s="72" t="s">
        <v>604</v>
      </c>
      <c r="F1418" s="75" t="s">
        <v>16</v>
      </c>
      <c r="G1418" s="76">
        <v>433</v>
      </c>
      <c r="H1418" s="77">
        <v>146</v>
      </c>
      <c r="I1418" s="75" t="s">
        <v>1697</v>
      </c>
    </row>
    <row r="1419" spans="1:9" ht="12.6" customHeight="1" x14ac:dyDescent="0.25">
      <c r="A1419" s="71">
        <v>1375</v>
      </c>
      <c r="B1419" s="72" t="s">
        <v>1772</v>
      </c>
      <c r="C1419" s="75" t="s">
        <v>1426</v>
      </c>
      <c r="D1419" s="74">
        <v>42.06</v>
      </c>
      <c r="E1419" s="78" t="s">
        <v>2803</v>
      </c>
      <c r="F1419" s="75" t="s">
        <v>16</v>
      </c>
      <c r="G1419" s="76">
        <v>488</v>
      </c>
      <c r="H1419" s="77">
        <v>244</v>
      </c>
      <c r="I1419" s="75" t="s">
        <v>1698</v>
      </c>
    </row>
    <row r="1420" spans="1:9" ht="12.6" customHeight="1" x14ac:dyDescent="0.25">
      <c r="A1420" s="71">
        <v>1376</v>
      </c>
      <c r="B1420" s="72" t="s">
        <v>1772</v>
      </c>
      <c r="C1420" s="75" t="s">
        <v>1426</v>
      </c>
      <c r="D1420" s="74">
        <v>42.07</v>
      </c>
      <c r="E1420" s="78" t="s">
        <v>2804</v>
      </c>
      <c r="F1420" s="75" t="s">
        <v>16</v>
      </c>
      <c r="G1420" s="76">
        <v>515</v>
      </c>
      <c r="H1420" s="77">
        <v>267</v>
      </c>
      <c r="I1420" s="75" t="s">
        <v>1698</v>
      </c>
    </row>
    <row r="1421" spans="1:9" ht="12.6" customHeight="1" x14ac:dyDescent="0.25">
      <c r="A1421" s="71">
        <v>1377</v>
      </c>
      <c r="B1421" s="72" t="s">
        <v>1772</v>
      </c>
      <c r="C1421" s="75" t="s">
        <v>1426</v>
      </c>
      <c r="D1421" s="74">
        <v>42.08</v>
      </c>
      <c r="E1421" s="78" t="s">
        <v>2805</v>
      </c>
      <c r="F1421" s="75" t="s">
        <v>16</v>
      </c>
      <c r="G1421" s="76">
        <v>544</v>
      </c>
      <c r="H1421" s="77">
        <v>267</v>
      </c>
      <c r="I1421" s="75" t="s">
        <v>1698</v>
      </c>
    </row>
    <row r="1422" spans="1:9" ht="12.6" customHeight="1" x14ac:dyDescent="0.25">
      <c r="A1422" s="71">
        <v>1378</v>
      </c>
      <c r="B1422" s="72" t="s">
        <v>1772</v>
      </c>
      <c r="C1422" s="75" t="s">
        <v>1426</v>
      </c>
      <c r="D1422" s="74">
        <v>42.09</v>
      </c>
      <c r="E1422" s="78" t="s">
        <v>2806</v>
      </c>
      <c r="F1422" s="75" t="s">
        <v>16</v>
      </c>
      <c r="G1422" s="76">
        <v>727</v>
      </c>
      <c r="H1422" s="77">
        <v>276</v>
      </c>
      <c r="I1422" s="75" t="s">
        <v>1698</v>
      </c>
    </row>
    <row r="1423" spans="1:9" ht="12.6" customHeight="1" x14ac:dyDescent="0.25">
      <c r="A1423" s="71">
        <v>1379</v>
      </c>
      <c r="B1423" s="72" t="s">
        <v>1772</v>
      </c>
      <c r="C1423" s="75" t="s">
        <v>1427</v>
      </c>
      <c r="D1423" s="74">
        <v>42.1</v>
      </c>
      <c r="E1423" s="78" t="s">
        <v>2807</v>
      </c>
      <c r="F1423" s="75" t="s">
        <v>3</v>
      </c>
      <c r="G1423" s="76">
        <v>12348</v>
      </c>
      <c r="H1423" s="77">
        <v>1546</v>
      </c>
      <c r="I1423" s="75" t="s">
        <v>1699</v>
      </c>
    </row>
    <row r="1424" spans="1:9" ht="12.6" customHeight="1" x14ac:dyDescent="0.25">
      <c r="A1424" s="71">
        <v>1380</v>
      </c>
      <c r="B1424" s="72" t="s">
        <v>1772</v>
      </c>
      <c r="C1424" s="75" t="s">
        <v>1427</v>
      </c>
      <c r="D1424" s="74">
        <v>42.11</v>
      </c>
      <c r="E1424" s="72" t="s">
        <v>605</v>
      </c>
      <c r="F1424" s="75" t="s">
        <v>3</v>
      </c>
      <c r="G1424" s="76">
        <v>13229</v>
      </c>
      <c r="H1424" s="77">
        <v>1764</v>
      </c>
      <c r="I1424" s="75" t="s">
        <v>1700</v>
      </c>
    </row>
    <row r="1425" spans="1:9" ht="12.6" customHeight="1" x14ac:dyDescent="0.25">
      <c r="A1425" s="71">
        <v>1381</v>
      </c>
      <c r="B1425" s="72" t="s">
        <v>1772</v>
      </c>
      <c r="C1425" s="75" t="s">
        <v>1427</v>
      </c>
      <c r="D1425" s="74">
        <v>42.12</v>
      </c>
      <c r="E1425" s="78" t="s">
        <v>2808</v>
      </c>
      <c r="F1425" s="75" t="s">
        <v>3</v>
      </c>
      <c r="G1425" s="76">
        <v>7818</v>
      </c>
      <c r="H1425" s="77">
        <v>1554</v>
      </c>
      <c r="I1425" s="75" t="s">
        <v>1699</v>
      </c>
    </row>
    <row r="1426" spans="1:9" ht="12.6" customHeight="1" x14ac:dyDescent="0.25">
      <c r="A1426" s="71">
        <v>1382</v>
      </c>
      <c r="B1426" s="72" t="s">
        <v>1772</v>
      </c>
      <c r="C1426" s="75" t="s">
        <v>1427</v>
      </c>
      <c r="D1426" s="74">
        <v>42.13</v>
      </c>
      <c r="E1426" s="78" t="s">
        <v>2809</v>
      </c>
      <c r="F1426" s="75" t="s">
        <v>3</v>
      </c>
      <c r="G1426" s="76">
        <v>9330</v>
      </c>
      <c r="H1426" s="77">
        <v>1779</v>
      </c>
      <c r="I1426" s="75" t="s">
        <v>1699</v>
      </c>
    </row>
    <row r="1427" spans="1:9" ht="12.6" customHeight="1" x14ac:dyDescent="0.25">
      <c r="A1427" s="71">
        <v>1383</v>
      </c>
      <c r="B1427" s="72" t="s">
        <v>1772</v>
      </c>
      <c r="C1427" s="75" t="s">
        <v>1428</v>
      </c>
      <c r="D1427" s="74">
        <v>42.14</v>
      </c>
      <c r="E1427" s="78" t="s">
        <v>2810</v>
      </c>
      <c r="F1427" s="75" t="s">
        <v>3</v>
      </c>
      <c r="G1427" s="76">
        <v>13815</v>
      </c>
      <c r="H1427" s="77">
        <v>1764</v>
      </c>
      <c r="I1427" s="75" t="s">
        <v>1701</v>
      </c>
    </row>
    <row r="1428" spans="1:9" ht="12.6" customHeight="1" x14ac:dyDescent="0.25">
      <c r="A1428" s="71">
        <v>1384</v>
      </c>
      <c r="B1428" s="72" t="s">
        <v>1772</v>
      </c>
      <c r="C1428" s="75" t="s">
        <v>1428</v>
      </c>
      <c r="D1428" s="74">
        <v>42.15</v>
      </c>
      <c r="E1428" s="72" t="s">
        <v>606</v>
      </c>
      <c r="F1428" s="75" t="s">
        <v>3</v>
      </c>
      <c r="G1428" s="76">
        <v>9810</v>
      </c>
      <c r="H1428" s="77">
        <v>1764</v>
      </c>
      <c r="I1428" s="75" t="s">
        <v>1701</v>
      </c>
    </row>
    <row r="1429" spans="1:9" ht="12.6" customHeight="1" x14ac:dyDescent="0.25">
      <c r="A1429" s="71">
        <v>1385</v>
      </c>
      <c r="B1429" s="72" t="s">
        <v>1772</v>
      </c>
      <c r="C1429" s="75" t="s">
        <v>1414</v>
      </c>
      <c r="D1429" s="74">
        <v>42.16</v>
      </c>
      <c r="E1429" s="78" t="s">
        <v>2811</v>
      </c>
      <c r="F1429" s="75" t="s">
        <v>3</v>
      </c>
      <c r="G1429" s="76">
        <v>7730</v>
      </c>
      <c r="H1429" s="77">
        <v>2436</v>
      </c>
      <c r="I1429" s="75" t="s">
        <v>1700</v>
      </c>
    </row>
    <row r="1430" spans="1:9" ht="12.6" customHeight="1" x14ac:dyDescent="0.25">
      <c r="A1430" s="71">
        <v>1386</v>
      </c>
      <c r="B1430" s="72" t="s">
        <v>1772</v>
      </c>
      <c r="C1430" s="75" t="s">
        <v>1414</v>
      </c>
      <c r="D1430" s="74">
        <v>42.17</v>
      </c>
      <c r="E1430" s="78" t="s">
        <v>2812</v>
      </c>
      <c r="F1430" s="75" t="s">
        <v>3</v>
      </c>
      <c r="G1430" s="76">
        <v>9388</v>
      </c>
      <c r="H1430" s="77">
        <v>2900</v>
      </c>
      <c r="I1430" s="75" t="s">
        <v>1700</v>
      </c>
    </row>
    <row r="1431" spans="1:9" ht="12.6" customHeight="1" x14ac:dyDescent="0.25">
      <c r="A1431" s="71">
        <v>1387</v>
      </c>
      <c r="B1431" s="78" t="s">
        <v>2771</v>
      </c>
      <c r="C1431" s="75" t="s">
        <v>1429</v>
      </c>
      <c r="D1431" s="74">
        <v>42.18</v>
      </c>
      <c r="E1431" s="72" t="s">
        <v>607</v>
      </c>
      <c r="F1431" s="75" t="s">
        <v>3</v>
      </c>
      <c r="G1431" s="76">
        <v>15690</v>
      </c>
      <c r="H1431" s="77">
        <v>3635</v>
      </c>
      <c r="I1431" s="75" t="s">
        <v>1702</v>
      </c>
    </row>
    <row r="1432" spans="1:9" ht="12.6" customHeight="1" x14ac:dyDescent="0.25">
      <c r="A1432" s="71">
        <v>1388</v>
      </c>
      <c r="B1432" s="78" t="s">
        <v>2772</v>
      </c>
      <c r="C1432" s="75" t="s">
        <v>1430</v>
      </c>
      <c r="D1432" s="74">
        <v>42.19</v>
      </c>
      <c r="E1432" s="72" t="s">
        <v>608</v>
      </c>
      <c r="F1432" s="75" t="s">
        <v>3</v>
      </c>
      <c r="G1432" s="76">
        <v>2683</v>
      </c>
      <c r="H1432" s="77">
        <v>1051</v>
      </c>
      <c r="I1432" s="75" t="s">
        <v>1703</v>
      </c>
    </row>
    <row r="1433" spans="1:9" ht="12.6" customHeight="1" x14ac:dyDescent="0.25">
      <c r="A1433" s="71">
        <v>1389</v>
      </c>
      <c r="B1433" s="78" t="s">
        <v>2771</v>
      </c>
      <c r="C1433" s="75" t="s">
        <v>1414</v>
      </c>
      <c r="D1433" s="74">
        <v>42.2</v>
      </c>
      <c r="E1433" s="72" t="s">
        <v>609</v>
      </c>
      <c r="F1433" s="75" t="s">
        <v>3</v>
      </c>
      <c r="G1433" s="76">
        <v>787</v>
      </c>
      <c r="H1433" s="77">
        <v>178</v>
      </c>
      <c r="I1433" s="79" t="s">
        <v>2331</v>
      </c>
    </row>
    <row r="1434" spans="1:9" ht="12.6" customHeight="1" x14ac:dyDescent="0.25">
      <c r="A1434" s="71">
        <v>1390</v>
      </c>
      <c r="B1434" s="72" t="s">
        <v>1772</v>
      </c>
      <c r="C1434" s="75" t="s">
        <v>1431</v>
      </c>
      <c r="D1434" s="74">
        <v>42.21</v>
      </c>
      <c r="E1434" s="72" t="s">
        <v>610</v>
      </c>
      <c r="F1434" s="75" t="s">
        <v>16</v>
      </c>
      <c r="G1434" s="76">
        <v>77</v>
      </c>
      <c r="H1434" s="77">
        <v>30</v>
      </c>
      <c r="I1434" s="75" t="s">
        <v>1496</v>
      </c>
    </row>
    <row r="1435" spans="1:9" ht="12.6" customHeight="1" x14ac:dyDescent="0.25">
      <c r="A1435" s="71">
        <v>1391</v>
      </c>
      <c r="B1435" s="72" t="s">
        <v>1772</v>
      </c>
      <c r="C1435" s="75" t="s">
        <v>1431</v>
      </c>
      <c r="D1435" s="74">
        <v>42.22</v>
      </c>
      <c r="E1435" s="72" t="s">
        <v>611</v>
      </c>
      <c r="F1435" s="75" t="s">
        <v>16</v>
      </c>
      <c r="G1435" s="76">
        <v>115</v>
      </c>
      <c r="H1435" s="77">
        <v>30</v>
      </c>
      <c r="I1435" s="75" t="s">
        <v>1496</v>
      </c>
    </row>
    <row r="1436" spans="1:9" ht="12.6" customHeight="1" x14ac:dyDescent="0.25">
      <c r="A1436" s="71">
        <v>1392</v>
      </c>
      <c r="B1436" s="72" t="s">
        <v>1772</v>
      </c>
      <c r="C1436" s="75" t="s">
        <v>1431</v>
      </c>
      <c r="D1436" s="74">
        <v>42.23</v>
      </c>
      <c r="E1436" s="72" t="s">
        <v>612</v>
      </c>
      <c r="F1436" s="75" t="s">
        <v>16</v>
      </c>
      <c r="G1436" s="76">
        <v>145</v>
      </c>
      <c r="H1436" s="77">
        <v>30</v>
      </c>
      <c r="I1436" s="75" t="s">
        <v>1496</v>
      </c>
    </row>
    <row r="1437" spans="1:9" ht="12.6" customHeight="1" x14ac:dyDescent="0.25">
      <c r="A1437" s="71">
        <v>1393</v>
      </c>
      <c r="B1437" s="72" t="s">
        <v>1772</v>
      </c>
      <c r="C1437" s="75" t="s">
        <v>1431</v>
      </c>
      <c r="D1437" s="74">
        <v>42.24</v>
      </c>
      <c r="E1437" s="72" t="s">
        <v>613</v>
      </c>
      <c r="F1437" s="75" t="s">
        <v>16</v>
      </c>
      <c r="G1437" s="76">
        <v>196</v>
      </c>
      <c r="H1437" s="77">
        <v>30</v>
      </c>
      <c r="I1437" s="75" t="s">
        <v>1496</v>
      </c>
    </row>
    <row r="1438" spans="1:9" ht="12.6" customHeight="1" x14ac:dyDescent="0.25">
      <c r="A1438" s="71">
        <v>1394</v>
      </c>
      <c r="B1438" s="72" t="s">
        <v>1772</v>
      </c>
      <c r="C1438" s="75" t="s">
        <v>1431</v>
      </c>
      <c r="D1438" s="74">
        <v>42.25</v>
      </c>
      <c r="E1438" s="72" t="s">
        <v>614</v>
      </c>
      <c r="F1438" s="75" t="s">
        <v>16</v>
      </c>
      <c r="G1438" s="76">
        <v>281</v>
      </c>
      <c r="H1438" s="77">
        <v>37</v>
      </c>
      <c r="I1438" s="75" t="s">
        <v>1496</v>
      </c>
    </row>
    <row r="1439" spans="1:9" ht="12.6" customHeight="1" x14ac:dyDescent="0.25">
      <c r="A1439" s="71">
        <v>1395</v>
      </c>
      <c r="B1439" s="72" t="s">
        <v>1772</v>
      </c>
      <c r="C1439" s="75" t="s">
        <v>1431</v>
      </c>
      <c r="D1439" s="74">
        <v>42.26</v>
      </c>
      <c r="E1439" s="72" t="s">
        <v>615</v>
      </c>
      <c r="F1439" s="75" t="s">
        <v>16</v>
      </c>
      <c r="G1439" s="76">
        <v>417</v>
      </c>
      <c r="H1439" s="77">
        <v>44</v>
      </c>
      <c r="I1439" s="75" t="s">
        <v>1496</v>
      </c>
    </row>
    <row r="1440" spans="1:9" ht="12.6" customHeight="1" x14ac:dyDescent="0.25">
      <c r="A1440" s="71">
        <v>1396</v>
      </c>
      <c r="B1440" s="72" t="s">
        <v>1772</v>
      </c>
      <c r="C1440" s="75" t="s">
        <v>1431</v>
      </c>
      <c r="D1440" s="74">
        <v>42.27</v>
      </c>
      <c r="E1440" s="72" t="s">
        <v>616</v>
      </c>
      <c r="F1440" s="75" t="s">
        <v>16</v>
      </c>
      <c r="G1440" s="76">
        <v>390</v>
      </c>
      <c r="H1440" s="77">
        <v>44</v>
      </c>
      <c r="I1440" s="75" t="s">
        <v>1496</v>
      </c>
    </row>
    <row r="1441" spans="1:9" ht="12.6" customHeight="1" x14ac:dyDescent="0.25">
      <c r="A1441" s="71">
        <v>1397</v>
      </c>
      <c r="B1441" s="72" t="s">
        <v>1772</v>
      </c>
      <c r="C1441" s="75" t="s">
        <v>1431</v>
      </c>
      <c r="D1441" s="74">
        <v>42.28</v>
      </c>
      <c r="E1441" s="72" t="s">
        <v>617</v>
      </c>
      <c r="F1441" s="75" t="s">
        <v>16</v>
      </c>
      <c r="G1441" s="76">
        <v>535</v>
      </c>
      <c r="H1441" s="77">
        <v>44</v>
      </c>
      <c r="I1441" s="75" t="s">
        <v>1496</v>
      </c>
    </row>
    <row r="1442" spans="1:9" ht="12.6" customHeight="1" x14ac:dyDescent="0.25">
      <c r="A1442" s="71">
        <v>1398</v>
      </c>
      <c r="B1442" s="78" t="s">
        <v>2771</v>
      </c>
      <c r="C1442" s="75" t="s">
        <v>1414</v>
      </c>
      <c r="D1442" s="74">
        <v>42.29</v>
      </c>
      <c r="E1442" s="78" t="s">
        <v>2813</v>
      </c>
      <c r="F1442" s="75" t="s">
        <v>17</v>
      </c>
      <c r="G1442" s="76">
        <v>1029</v>
      </c>
      <c r="H1442" s="77">
        <v>194</v>
      </c>
      <c r="I1442" s="79" t="s">
        <v>2331</v>
      </c>
    </row>
    <row r="1443" spans="1:9" ht="12.6" customHeight="1" x14ac:dyDescent="0.25">
      <c r="A1443" s="71">
        <v>1399</v>
      </c>
      <c r="B1443" s="72" t="s">
        <v>1772</v>
      </c>
      <c r="C1443" s="75" t="s">
        <v>1414</v>
      </c>
      <c r="D1443" s="74">
        <v>42.3</v>
      </c>
      <c r="E1443" s="78" t="s">
        <v>2814</v>
      </c>
      <c r="F1443" s="75" t="s">
        <v>3</v>
      </c>
      <c r="G1443" s="76">
        <v>3742</v>
      </c>
      <c r="H1443" s="77">
        <v>2214</v>
      </c>
      <c r="I1443" s="75" t="s">
        <v>1496</v>
      </c>
    </row>
    <row r="1444" spans="1:9" ht="12.6" customHeight="1" x14ac:dyDescent="0.25">
      <c r="A1444" s="71">
        <v>1400</v>
      </c>
      <c r="B1444" s="72" t="s">
        <v>1772</v>
      </c>
      <c r="C1444" s="75" t="s">
        <v>1414</v>
      </c>
      <c r="D1444" s="74">
        <v>42.31</v>
      </c>
      <c r="E1444" s="72" t="s">
        <v>618</v>
      </c>
      <c r="F1444" s="75" t="s">
        <v>3</v>
      </c>
      <c r="G1444" s="76">
        <v>272</v>
      </c>
      <c r="H1444" s="77">
        <v>33</v>
      </c>
      <c r="I1444" s="75" t="s">
        <v>1496</v>
      </c>
    </row>
    <row r="1445" spans="1:9" ht="12.6" customHeight="1" x14ac:dyDescent="0.25">
      <c r="A1445" s="71">
        <v>1401</v>
      </c>
      <c r="B1445" s="78" t="s">
        <v>2772</v>
      </c>
      <c r="C1445" s="75" t="s">
        <v>1414</v>
      </c>
      <c r="D1445" s="74">
        <v>42.32</v>
      </c>
      <c r="E1445" s="72" t="s">
        <v>619</v>
      </c>
      <c r="F1445" s="75" t="s">
        <v>3</v>
      </c>
      <c r="G1445" s="76">
        <v>846</v>
      </c>
      <c r="H1445" s="77">
        <v>74</v>
      </c>
      <c r="I1445" s="79" t="s">
        <v>2089</v>
      </c>
    </row>
    <row r="1446" spans="1:9" ht="12.6" customHeight="1" x14ac:dyDescent="0.25">
      <c r="A1446" s="71">
        <v>1402</v>
      </c>
      <c r="B1446" s="72" t="s">
        <v>1772</v>
      </c>
      <c r="C1446" s="75" t="s">
        <v>1414</v>
      </c>
      <c r="D1446" s="74">
        <v>42.33</v>
      </c>
      <c r="E1446" s="72" t="s">
        <v>620</v>
      </c>
      <c r="F1446" s="75" t="s">
        <v>3</v>
      </c>
      <c r="G1446" s="76">
        <v>6860</v>
      </c>
      <c r="H1446" s="77">
        <v>1651</v>
      </c>
      <c r="I1446" s="75" t="s">
        <v>1496</v>
      </c>
    </row>
    <row r="1447" spans="1:9" ht="12.6" customHeight="1" x14ac:dyDescent="0.25">
      <c r="A1447" s="71">
        <v>1403</v>
      </c>
      <c r="B1447" s="72" t="s">
        <v>1772</v>
      </c>
      <c r="C1447" s="75" t="s">
        <v>1414</v>
      </c>
      <c r="D1447" s="74">
        <v>42.34</v>
      </c>
      <c r="E1447" s="78" t="s">
        <v>2815</v>
      </c>
      <c r="F1447" s="75" t="s">
        <v>3</v>
      </c>
      <c r="G1447" s="76">
        <v>10463</v>
      </c>
      <c r="H1447" s="77">
        <v>1990</v>
      </c>
      <c r="I1447" s="75" t="s">
        <v>1496</v>
      </c>
    </row>
    <row r="1448" spans="1:9" ht="12.6" customHeight="1" x14ac:dyDescent="0.25">
      <c r="A1448" s="71">
        <v>1404</v>
      </c>
      <c r="B1448" s="72" t="s">
        <v>1772</v>
      </c>
      <c r="C1448" s="75" t="s">
        <v>1414</v>
      </c>
      <c r="D1448" s="74">
        <v>42.35</v>
      </c>
      <c r="E1448" s="72" t="s">
        <v>621</v>
      </c>
      <c r="F1448" s="75" t="s">
        <v>3</v>
      </c>
      <c r="G1448" s="76">
        <v>9229</v>
      </c>
      <c r="H1448" s="77">
        <v>1902</v>
      </c>
      <c r="I1448" s="75" t="s">
        <v>1496</v>
      </c>
    </row>
    <row r="1449" spans="1:9" ht="12.6" customHeight="1" x14ac:dyDescent="0.25">
      <c r="A1449" s="71">
        <v>1405</v>
      </c>
      <c r="B1449" s="78" t="s">
        <v>2771</v>
      </c>
      <c r="C1449" s="75" t="s">
        <v>1414</v>
      </c>
      <c r="D1449" s="74">
        <v>42.36</v>
      </c>
      <c r="E1449" s="72" t="s">
        <v>622</v>
      </c>
      <c r="F1449" s="75" t="s">
        <v>3</v>
      </c>
      <c r="G1449" s="76">
        <v>1080</v>
      </c>
      <c r="H1449" s="77">
        <v>78</v>
      </c>
      <c r="I1449" s="79" t="s">
        <v>2331</v>
      </c>
    </row>
    <row r="1450" spans="1:9" ht="12.6" customHeight="1" x14ac:dyDescent="0.25">
      <c r="A1450" s="71">
        <v>1406</v>
      </c>
      <c r="B1450" s="72" t="s">
        <v>1773</v>
      </c>
      <c r="C1450" s="75" t="s">
        <v>1414</v>
      </c>
      <c r="D1450" s="74">
        <v>42.37</v>
      </c>
      <c r="E1450" s="72" t="s">
        <v>623</v>
      </c>
      <c r="F1450" s="75" t="s">
        <v>3</v>
      </c>
      <c r="G1450" s="76">
        <v>422</v>
      </c>
      <c r="H1450" s="77">
        <v>78</v>
      </c>
      <c r="I1450" s="75" t="s">
        <v>1496</v>
      </c>
    </row>
    <row r="1451" spans="1:9" ht="12.6" customHeight="1" x14ac:dyDescent="0.25">
      <c r="A1451" s="71">
        <v>1407</v>
      </c>
      <c r="B1451" s="72" t="s">
        <v>1772</v>
      </c>
      <c r="C1451" s="75" t="s">
        <v>1414</v>
      </c>
      <c r="D1451" s="74">
        <v>42.38</v>
      </c>
      <c r="E1451" s="78" t="s">
        <v>2816</v>
      </c>
      <c r="F1451" s="75" t="s">
        <v>3</v>
      </c>
      <c r="G1451" s="76">
        <v>459</v>
      </c>
      <c r="H1451" s="77">
        <v>301</v>
      </c>
      <c r="I1451" s="75" t="s">
        <v>1496</v>
      </c>
    </row>
    <row r="1452" spans="1:9" ht="12.6" customHeight="1" x14ac:dyDescent="0.25">
      <c r="A1452" s="71">
        <v>1408</v>
      </c>
      <c r="B1452" s="72" t="s">
        <v>1772</v>
      </c>
      <c r="C1452" s="75" t="s">
        <v>1414</v>
      </c>
      <c r="D1452" s="74">
        <v>42.39</v>
      </c>
      <c r="E1452" s="78" t="s">
        <v>2817</v>
      </c>
      <c r="F1452" s="75" t="s">
        <v>3</v>
      </c>
      <c r="G1452" s="76">
        <v>579</v>
      </c>
      <c r="H1452" s="77">
        <v>337</v>
      </c>
      <c r="I1452" s="75" t="s">
        <v>1496</v>
      </c>
    </row>
    <row r="1453" spans="1:9" ht="12.6" customHeight="1" x14ac:dyDescent="0.25">
      <c r="A1453" s="71">
        <v>1409</v>
      </c>
      <c r="B1453" s="72" t="s">
        <v>1772</v>
      </c>
      <c r="C1453" s="75" t="s">
        <v>1414</v>
      </c>
      <c r="D1453" s="74">
        <v>42.4</v>
      </c>
      <c r="E1453" s="78" t="s">
        <v>2818</v>
      </c>
      <c r="F1453" s="75" t="s">
        <v>3</v>
      </c>
      <c r="G1453" s="76">
        <v>608</v>
      </c>
      <c r="H1453" s="77">
        <v>337</v>
      </c>
      <c r="I1453" s="75" t="s">
        <v>1496</v>
      </c>
    </row>
    <row r="1454" spans="1:9" ht="12.6" customHeight="1" x14ac:dyDescent="0.25">
      <c r="A1454" s="71">
        <v>1410</v>
      </c>
      <c r="B1454" s="72" t="s">
        <v>1772</v>
      </c>
      <c r="C1454" s="75" t="s">
        <v>1414</v>
      </c>
      <c r="D1454" s="74">
        <v>42.41</v>
      </c>
      <c r="E1454" s="78" t="s">
        <v>2819</v>
      </c>
      <c r="F1454" s="75" t="s">
        <v>3</v>
      </c>
      <c r="G1454" s="76">
        <v>765</v>
      </c>
      <c r="H1454" s="77">
        <v>373</v>
      </c>
      <c r="I1454" s="75" t="s">
        <v>1496</v>
      </c>
    </row>
    <row r="1455" spans="1:9" ht="12.6" customHeight="1" x14ac:dyDescent="0.25">
      <c r="A1455" s="71">
        <v>1411</v>
      </c>
      <c r="B1455" s="72" t="s">
        <v>1772</v>
      </c>
      <c r="C1455" s="75" t="s">
        <v>1414</v>
      </c>
      <c r="D1455" s="74">
        <v>42.42</v>
      </c>
      <c r="E1455" s="78" t="s">
        <v>2820</v>
      </c>
      <c r="F1455" s="75" t="s">
        <v>3</v>
      </c>
      <c r="G1455" s="76">
        <v>918</v>
      </c>
      <c r="H1455" s="77">
        <v>484</v>
      </c>
      <c r="I1455" s="75" t="s">
        <v>1496</v>
      </c>
    </row>
    <row r="1456" spans="1:9" ht="12.6" customHeight="1" x14ac:dyDescent="0.25">
      <c r="A1456" s="71">
        <v>1412</v>
      </c>
      <c r="B1456" s="72" t="s">
        <v>1772</v>
      </c>
      <c r="C1456" s="75" t="s">
        <v>1414</v>
      </c>
      <c r="D1456" s="74">
        <v>42.43</v>
      </c>
      <c r="E1456" s="78" t="s">
        <v>2821</v>
      </c>
      <c r="F1456" s="75" t="s">
        <v>3</v>
      </c>
      <c r="G1456" s="76">
        <v>1446</v>
      </c>
      <c r="H1456" s="77">
        <v>888</v>
      </c>
      <c r="I1456" s="75" t="s">
        <v>1496</v>
      </c>
    </row>
    <row r="1457" spans="1:9" ht="12.6" customHeight="1" x14ac:dyDescent="0.25">
      <c r="A1457" s="71">
        <v>1413</v>
      </c>
      <c r="B1457" s="72" t="s">
        <v>1772</v>
      </c>
      <c r="C1457" s="75" t="s">
        <v>1414</v>
      </c>
      <c r="D1457" s="74">
        <v>42.44</v>
      </c>
      <c r="E1457" s="78" t="s">
        <v>2822</v>
      </c>
      <c r="F1457" s="75" t="s">
        <v>3</v>
      </c>
      <c r="G1457" s="76">
        <v>2266</v>
      </c>
      <c r="H1457" s="77">
        <v>1467</v>
      </c>
      <c r="I1457" s="75" t="s">
        <v>1496</v>
      </c>
    </row>
    <row r="1458" spans="1:9" ht="12.6" customHeight="1" x14ac:dyDescent="0.25">
      <c r="A1458" s="71">
        <v>1414</v>
      </c>
      <c r="B1458" s="72" t="s">
        <v>1772</v>
      </c>
      <c r="C1458" s="75" t="s">
        <v>1414</v>
      </c>
      <c r="D1458" s="74">
        <v>42.45</v>
      </c>
      <c r="E1458" s="78" t="s">
        <v>2823</v>
      </c>
      <c r="F1458" s="75" t="s">
        <v>3</v>
      </c>
      <c r="G1458" s="76">
        <v>2484</v>
      </c>
      <c r="H1458" s="77">
        <v>1646</v>
      </c>
      <c r="I1458" s="75" t="s">
        <v>1496</v>
      </c>
    </row>
    <row r="1459" spans="1:9" ht="12.6" customHeight="1" x14ac:dyDescent="0.25">
      <c r="A1459" s="71">
        <v>1415</v>
      </c>
      <c r="B1459" s="72" t="s">
        <v>1772</v>
      </c>
      <c r="C1459" s="75" t="s">
        <v>1414</v>
      </c>
      <c r="D1459" s="74">
        <v>42.46</v>
      </c>
      <c r="E1459" s="78" t="s">
        <v>2824</v>
      </c>
      <c r="F1459" s="75" t="s">
        <v>3</v>
      </c>
      <c r="G1459" s="76">
        <v>3393</v>
      </c>
      <c r="H1459" s="77">
        <v>2261</v>
      </c>
      <c r="I1459" s="75" t="s">
        <v>1496</v>
      </c>
    </row>
    <row r="1460" spans="1:9" ht="12.6" customHeight="1" x14ac:dyDescent="0.25">
      <c r="A1460" s="71">
        <v>1416</v>
      </c>
      <c r="B1460" s="72" t="s">
        <v>1772</v>
      </c>
      <c r="C1460" s="75" t="s">
        <v>1414</v>
      </c>
      <c r="D1460" s="74">
        <v>42.47</v>
      </c>
      <c r="E1460" s="78" t="s">
        <v>2825</v>
      </c>
      <c r="F1460" s="75" t="s">
        <v>624</v>
      </c>
      <c r="G1460" s="76">
        <v>55</v>
      </c>
      <c r="H1460" s="77">
        <v>38</v>
      </c>
      <c r="I1460" s="75" t="s">
        <v>1496</v>
      </c>
    </row>
    <row r="1461" spans="1:9" ht="12.6" customHeight="1" x14ac:dyDescent="0.25">
      <c r="A1461" s="71">
        <v>1417</v>
      </c>
      <c r="B1461" s="72" t="s">
        <v>1772</v>
      </c>
      <c r="C1461" s="75" t="s">
        <v>1414</v>
      </c>
      <c r="D1461" s="74">
        <v>42.48</v>
      </c>
      <c r="E1461" s="78" t="s">
        <v>2826</v>
      </c>
      <c r="F1461" s="75" t="s">
        <v>624</v>
      </c>
      <c r="G1461" s="76">
        <v>29</v>
      </c>
      <c r="H1461" s="77">
        <v>23</v>
      </c>
      <c r="I1461" s="75" t="s">
        <v>1496</v>
      </c>
    </row>
    <row r="1462" spans="1:9" ht="12.6" customHeight="1" x14ac:dyDescent="0.25">
      <c r="A1462" s="71">
        <v>1418</v>
      </c>
      <c r="B1462" s="72" t="s">
        <v>1772</v>
      </c>
      <c r="C1462" s="75" t="s">
        <v>1414</v>
      </c>
      <c r="D1462" s="74">
        <v>42.49</v>
      </c>
      <c r="E1462" s="78" t="s">
        <v>2827</v>
      </c>
      <c r="F1462" s="75" t="s">
        <v>624</v>
      </c>
      <c r="G1462" s="76">
        <v>23</v>
      </c>
      <c r="H1462" s="77">
        <v>18</v>
      </c>
      <c r="I1462" s="75" t="s">
        <v>1496</v>
      </c>
    </row>
    <row r="1463" spans="1:9" ht="12.6" customHeight="1" x14ac:dyDescent="0.25">
      <c r="A1463" s="71">
        <v>1419</v>
      </c>
      <c r="B1463" s="72" t="s">
        <v>1772</v>
      </c>
      <c r="C1463" s="75" t="s">
        <v>1414</v>
      </c>
      <c r="D1463" s="74">
        <v>42.5</v>
      </c>
      <c r="E1463" s="78" t="s">
        <v>2828</v>
      </c>
      <c r="F1463" s="75" t="s">
        <v>624</v>
      </c>
      <c r="G1463" s="76">
        <v>19</v>
      </c>
      <c r="H1463" s="77">
        <v>15</v>
      </c>
      <c r="I1463" s="75" t="s">
        <v>1496</v>
      </c>
    </row>
    <row r="1464" spans="1:9" ht="12.6" customHeight="1" x14ac:dyDescent="0.25">
      <c r="A1464" s="71">
        <v>1420</v>
      </c>
      <c r="B1464" s="78" t="s">
        <v>2771</v>
      </c>
      <c r="C1464" s="75" t="s">
        <v>1414</v>
      </c>
      <c r="D1464" s="74">
        <v>42.51</v>
      </c>
      <c r="E1464" s="78" t="s">
        <v>2829</v>
      </c>
      <c r="F1464" s="75" t="s">
        <v>16</v>
      </c>
      <c r="G1464" s="76">
        <v>539</v>
      </c>
      <c r="H1464" s="77">
        <v>151</v>
      </c>
      <c r="I1464" s="79" t="s">
        <v>2331</v>
      </c>
    </row>
    <row r="1465" spans="1:9" ht="12.6" customHeight="1" x14ac:dyDescent="0.25">
      <c r="A1465" s="71">
        <v>1421</v>
      </c>
      <c r="B1465" s="78" t="s">
        <v>2772</v>
      </c>
      <c r="C1465" s="75" t="s">
        <v>1414</v>
      </c>
      <c r="D1465" s="74">
        <v>42.52</v>
      </c>
      <c r="E1465" s="78" t="s">
        <v>2830</v>
      </c>
      <c r="F1465" s="75" t="s">
        <v>16</v>
      </c>
      <c r="G1465" s="76">
        <v>735</v>
      </c>
      <c r="H1465" s="77">
        <v>151</v>
      </c>
      <c r="I1465" s="79" t="s">
        <v>2089</v>
      </c>
    </row>
    <row r="1466" spans="1:9" ht="12.6" customHeight="1" x14ac:dyDescent="0.25">
      <c r="A1466" s="71">
        <v>1422</v>
      </c>
      <c r="B1466" s="72" t="s">
        <v>1772</v>
      </c>
      <c r="C1466" s="75" t="s">
        <v>1414</v>
      </c>
      <c r="D1466" s="74">
        <v>42.53</v>
      </c>
      <c r="E1466" s="72" t="s">
        <v>625</v>
      </c>
      <c r="F1466" s="75" t="s">
        <v>432</v>
      </c>
      <c r="G1466" s="76">
        <v>13</v>
      </c>
      <c r="H1466" s="77">
        <v>1</v>
      </c>
      <c r="I1466" s="75" t="s">
        <v>1704</v>
      </c>
    </row>
    <row r="1467" spans="1:9" ht="12.6" customHeight="1" x14ac:dyDescent="0.25">
      <c r="A1467" s="71">
        <v>1423</v>
      </c>
      <c r="B1467" s="72" t="s">
        <v>1772</v>
      </c>
      <c r="C1467" s="75" t="s">
        <v>1414</v>
      </c>
      <c r="D1467" s="74">
        <v>42.54</v>
      </c>
      <c r="E1467" s="78" t="s">
        <v>2831</v>
      </c>
      <c r="F1467" s="75" t="s">
        <v>432</v>
      </c>
      <c r="G1467" s="76">
        <v>11</v>
      </c>
      <c r="H1467" s="77">
        <v>1</v>
      </c>
      <c r="I1467" s="75" t="s">
        <v>1704</v>
      </c>
    </row>
    <row r="1468" spans="1:9" ht="12.6" customHeight="1" x14ac:dyDescent="0.25">
      <c r="A1468" s="71">
        <v>1424</v>
      </c>
      <c r="B1468" s="72" t="s">
        <v>1772</v>
      </c>
      <c r="C1468" s="75" t="s">
        <v>1414</v>
      </c>
      <c r="D1468" s="74">
        <v>42.55</v>
      </c>
      <c r="E1468" s="72" t="s">
        <v>626</v>
      </c>
      <c r="F1468" s="75" t="s">
        <v>16</v>
      </c>
      <c r="G1468" s="76">
        <v>246</v>
      </c>
      <c r="H1468" s="77">
        <v>167</v>
      </c>
      <c r="I1468" s="79" t="s">
        <v>2832</v>
      </c>
    </row>
    <row r="1469" spans="1:9" ht="12.6" customHeight="1" x14ac:dyDescent="0.25">
      <c r="A1469" s="71">
        <v>1425</v>
      </c>
      <c r="B1469" s="72" t="s">
        <v>1772</v>
      </c>
      <c r="C1469" s="75" t="s">
        <v>1408</v>
      </c>
      <c r="D1469" s="74">
        <v>42.56</v>
      </c>
      <c r="E1469" s="72" t="s">
        <v>627</v>
      </c>
      <c r="F1469" s="75" t="s">
        <v>16</v>
      </c>
      <c r="G1469" s="76">
        <v>285</v>
      </c>
      <c r="H1469" s="77">
        <v>174</v>
      </c>
      <c r="I1469" s="79" t="s">
        <v>2832</v>
      </c>
    </row>
    <row r="1470" spans="1:9" ht="12.6" customHeight="1" x14ac:dyDescent="0.25">
      <c r="A1470" s="71">
        <v>1426</v>
      </c>
      <c r="B1470" s="72" t="s">
        <v>1772</v>
      </c>
      <c r="C1470" s="75" t="s">
        <v>1408</v>
      </c>
      <c r="D1470" s="74">
        <v>42.57</v>
      </c>
      <c r="E1470" s="72" t="s">
        <v>628</v>
      </c>
      <c r="F1470" s="75" t="s">
        <v>16</v>
      </c>
      <c r="G1470" s="76">
        <v>336</v>
      </c>
      <c r="H1470" s="77">
        <v>174</v>
      </c>
      <c r="I1470" s="79" t="s">
        <v>2833</v>
      </c>
    </row>
    <row r="1471" spans="1:9" ht="12.6" customHeight="1" x14ac:dyDescent="0.25">
      <c r="A1471" s="71">
        <v>1427</v>
      </c>
      <c r="B1471" s="72" t="s">
        <v>1772</v>
      </c>
      <c r="C1471" s="75" t="s">
        <v>1408</v>
      </c>
      <c r="D1471" s="74">
        <v>42.58</v>
      </c>
      <c r="E1471" s="72" t="s">
        <v>629</v>
      </c>
      <c r="F1471" s="75" t="s">
        <v>16</v>
      </c>
      <c r="G1471" s="76">
        <v>393</v>
      </c>
      <c r="H1471" s="77">
        <v>174</v>
      </c>
      <c r="I1471" s="79" t="s">
        <v>2832</v>
      </c>
    </row>
    <row r="1472" spans="1:9" ht="12.6" customHeight="1" x14ac:dyDescent="0.25">
      <c r="A1472" s="71">
        <v>1428</v>
      </c>
      <c r="B1472" s="72" t="s">
        <v>1772</v>
      </c>
      <c r="C1472" s="75" t="s">
        <v>1408</v>
      </c>
      <c r="D1472" s="74">
        <v>42.59</v>
      </c>
      <c r="E1472" s="72" t="s">
        <v>630</v>
      </c>
      <c r="F1472" s="75" t="s">
        <v>16</v>
      </c>
      <c r="G1472" s="76">
        <v>492</v>
      </c>
      <c r="H1472" s="77">
        <v>174</v>
      </c>
      <c r="I1472" s="79" t="s">
        <v>2832</v>
      </c>
    </row>
    <row r="1473" spans="1:9" ht="12.6" customHeight="1" x14ac:dyDescent="0.25">
      <c r="A1473" s="71">
        <v>1429</v>
      </c>
      <c r="B1473" s="72" t="s">
        <v>1772</v>
      </c>
      <c r="C1473" s="75" t="s">
        <v>1408</v>
      </c>
      <c r="D1473" s="74">
        <v>42.6</v>
      </c>
      <c r="E1473" s="72" t="s">
        <v>631</v>
      </c>
      <c r="F1473" s="75" t="s">
        <v>16</v>
      </c>
      <c r="G1473" s="76">
        <v>683</v>
      </c>
      <c r="H1473" s="77">
        <v>174</v>
      </c>
      <c r="I1473" s="79" t="s">
        <v>2832</v>
      </c>
    </row>
    <row r="1474" spans="1:9" ht="12.6" customHeight="1" x14ac:dyDescent="0.25">
      <c r="A1474" s="71">
        <v>1430</v>
      </c>
      <c r="B1474" s="72" t="s">
        <v>1772</v>
      </c>
      <c r="C1474" s="75" t="s">
        <v>1408</v>
      </c>
      <c r="D1474" s="74">
        <v>42.61</v>
      </c>
      <c r="E1474" s="72" t="s">
        <v>632</v>
      </c>
      <c r="F1474" s="75" t="s">
        <v>16</v>
      </c>
      <c r="G1474" s="76">
        <v>253</v>
      </c>
      <c r="H1474" s="77">
        <v>177</v>
      </c>
      <c r="I1474" s="79" t="s">
        <v>2832</v>
      </c>
    </row>
    <row r="1475" spans="1:9" ht="12.6" customHeight="1" x14ac:dyDescent="0.25">
      <c r="A1475" s="71">
        <v>1431</v>
      </c>
      <c r="B1475" s="72" t="s">
        <v>1772</v>
      </c>
      <c r="C1475" s="75" t="s">
        <v>1408</v>
      </c>
      <c r="D1475" s="74">
        <v>42.62</v>
      </c>
      <c r="E1475" s="72" t="s">
        <v>633</v>
      </c>
      <c r="F1475" s="75" t="s">
        <v>16</v>
      </c>
      <c r="G1475" s="76">
        <v>286</v>
      </c>
      <c r="H1475" s="77">
        <v>177</v>
      </c>
      <c r="I1475" s="79" t="s">
        <v>2833</v>
      </c>
    </row>
    <row r="1476" spans="1:9" ht="12.6" customHeight="1" x14ac:dyDescent="0.25">
      <c r="A1476" s="71">
        <v>1432</v>
      </c>
      <c r="B1476" s="72" t="s">
        <v>1772</v>
      </c>
      <c r="C1476" s="75" t="s">
        <v>1408</v>
      </c>
      <c r="D1476" s="74">
        <v>42.63</v>
      </c>
      <c r="E1476" s="72" t="s">
        <v>634</v>
      </c>
      <c r="F1476" s="75" t="s">
        <v>16</v>
      </c>
      <c r="G1476" s="76">
        <v>381</v>
      </c>
      <c r="H1476" s="77">
        <v>219</v>
      </c>
      <c r="I1476" s="79" t="s">
        <v>2832</v>
      </c>
    </row>
    <row r="1477" spans="1:9" ht="12.6" customHeight="1" x14ac:dyDescent="0.25">
      <c r="A1477" s="71">
        <v>1433</v>
      </c>
      <c r="B1477" s="72" t="s">
        <v>1772</v>
      </c>
      <c r="C1477" s="75" t="s">
        <v>1408</v>
      </c>
      <c r="D1477" s="74">
        <v>42.64</v>
      </c>
      <c r="E1477" s="72" t="s">
        <v>635</v>
      </c>
      <c r="F1477" s="75" t="s">
        <v>16</v>
      </c>
      <c r="G1477" s="76">
        <v>438</v>
      </c>
      <c r="H1477" s="77">
        <v>219</v>
      </c>
      <c r="I1477" s="79" t="s">
        <v>2833</v>
      </c>
    </row>
    <row r="1478" spans="1:9" ht="12.6" customHeight="1" x14ac:dyDescent="0.25">
      <c r="A1478" s="71">
        <v>1434</v>
      </c>
      <c r="B1478" s="72" t="s">
        <v>1772</v>
      </c>
      <c r="C1478" s="75" t="s">
        <v>1408</v>
      </c>
      <c r="D1478" s="74">
        <v>42.65</v>
      </c>
      <c r="E1478" s="72" t="s">
        <v>636</v>
      </c>
      <c r="F1478" s="75" t="s">
        <v>16</v>
      </c>
      <c r="G1478" s="76">
        <v>537</v>
      </c>
      <c r="H1478" s="77">
        <v>219</v>
      </c>
      <c r="I1478" s="79" t="s">
        <v>2833</v>
      </c>
    </row>
    <row r="1479" spans="1:9" ht="12.6" customHeight="1" x14ac:dyDescent="0.25">
      <c r="A1479" s="71">
        <v>1435</v>
      </c>
      <c r="B1479" s="72" t="s">
        <v>1772</v>
      </c>
      <c r="C1479" s="75" t="s">
        <v>1408</v>
      </c>
      <c r="D1479" s="74">
        <v>42.66</v>
      </c>
      <c r="E1479" s="72" t="s">
        <v>637</v>
      </c>
      <c r="F1479" s="75" t="s">
        <v>16</v>
      </c>
      <c r="G1479" s="76">
        <v>723</v>
      </c>
      <c r="H1479" s="77">
        <v>219</v>
      </c>
      <c r="I1479" s="79" t="s">
        <v>2832</v>
      </c>
    </row>
    <row r="1480" spans="1:9" ht="12.6" customHeight="1" x14ac:dyDescent="0.25">
      <c r="A1480" s="71">
        <v>1436</v>
      </c>
      <c r="B1480" s="72" t="s">
        <v>1772</v>
      </c>
      <c r="C1480" s="75" t="s">
        <v>1422</v>
      </c>
      <c r="D1480" s="74">
        <v>42.67</v>
      </c>
      <c r="E1480" s="72" t="s">
        <v>638</v>
      </c>
      <c r="F1480" s="75" t="s">
        <v>3</v>
      </c>
      <c r="G1480" s="76">
        <v>496</v>
      </c>
      <c r="H1480" s="77">
        <v>295</v>
      </c>
      <c r="I1480" s="75" t="s">
        <v>1705</v>
      </c>
    </row>
    <row r="1481" spans="1:9" ht="12.6" customHeight="1" x14ac:dyDescent="0.25">
      <c r="A1481" s="71">
        <v>1437</v>
      </c>
      <c r="B1481" s="78" t="s">
        <v>2771</v>
      </c>
      <c r="C1481" s="75" t="s">
        <v>1414</v>
      </c>
      <c r="D1481" s="74">
        <v>42.68</v>
      </c>
      <c r="E1481" s="72" t="s">
        <v>639</v>
      </c>
      <c r="F1481" s="75" t="s">
        <v>3</v>
      </c>
      <c r="G1481" s="76">
        <v>4966</v>
      </c>
      <c r="H1481" s="77">
        <v>330</v>
      </c>
      <c r="I1481" s="79" t="s">
        <v>2331</v>
      </c>
    </row>
    <row r="1482" spans="1:9" ht="12.6" customHeight="1" x14ac:dyDescent="0.25">
      <c r="A1482" s="71">
        <v>1438</v>
      </c>
      <c r="B1482" s="78" t="s">
        <v>2771</v>
      </c>
      <c r="C1482" s="75" t="s">
        <v>1414</v>
      </c>
      <c r="D1482" s="74">
        <v>42.69</v>
      </c>
      <c r="E1482" s="72" t="s">
        <v>640</v>
      </c>
      <c r="F1482" s="75" t="s">
        <v>3</v>
      </c>
      <c r="G1482" s="76">
        <v>3732</v>
      </c>
      <c r="H1482" s="77">
        <v>563</v>
      </c>
      <c r="I1482" s="79" t="s">
        <v>2331</v>
      </c>
    </row>
    <row r="1483" spans="1:9" ht="12.6" customHeight="1" x14ac:dyDescent="0.25">
      <c r="A1483" s="71">
        <v>1439</v>
      </c>
      <c r="B1483" s="78" t="s">
        <v>2772</v>
      </c>
      <c r="C1483" s="75" t="s">
        <v>1414</v>
      </c>
      <c r="D1483" s="74">
        <v>42.7</v>
      </c>
      <c r="E1483" s="72" t="s">
        <v>641</v>
      </c>
      <c r="F1483" s="75" t="s">
        <v>3</v>
      </c>
      <c r="G1483" s="76">
        <v>5024</v>
      </c>
      <c r="H1483" s="77">
        <v>528</v>
      </c>
      <c r="I1483" s="79" t="s">
        <v>2089</v>
      </c>
    </row>
    <row r="1484" spans="1:9" ht="12.6" customHeight="1" x14ac:dyDescent="0.25">
      <c r="A1484" s="71">
        <v>1440</v>
      </c>
      <c r="B1484" s="78" t="s">
        <v>2771</v>
      </c>
      <c r="C1484" s="75" t="s">
        <v>1414</v>
      </c>
      <c r="D1484" s="74">
        <v>42.71</v>
      </c>
      <c r="E1484" s="72" t="s">
        <v>642</v>
      </c>
      <c r="F1484" s="75" t="s">
        <v>3</v>
      </c>
      <c r="G1484" s="76">
        <v>3199</v>
      </c>
      <c r="H1484" s="77">
        <v>528</v>
      </c>
      <c r="I1484" s="79" t="s">
        <v>2331</v>
      </c>
    </row>
    <row r="1485" spans="1:9" ht="12.6" customHeight="1" x14ac:dyDescent="0.25">
      <c r="A1485" s="71">
        <v>1441</v>
      </c>
      <c r="B1485" s="72" t="s">
        <v>1772</v>
      </c>
      <c r="C1485" s="75" t="s">
        <v>1432</v>
      </c>
      <c r="D1485" s="74">
        <v>42.72</v>
      </c>
      <c r="E1485" s="78" t="s">
        <v>2834</v>
      </c>
      <c r="F1485" s="75" t="s">
        <v>3</v>
      </c>
      <c r="G1485" s="76">
        <v>1129</v>
      </c>
      <c r="H1485" s="77">
        <v>474</v>
      </c>
      <c r="I1485" s="75" t="s">
        <v>1706</v>
      </c>
    </row>
    <row r="1486" spans="1:9" ht="12.6" customHeight="1" x14ac:dyDescent="0.25">
      <c r="A1486" s="71">
        <v>1442</v>
      </c>
      <c r="B1486" s="72" t="s">
        <v>1772</v>
      </c>
      <c r="C1486" s="75" t="s">
        <v>1432</v>
      </c>
      <c r="D1486" s="74">
        <v>42.73</v>
      </c>
      <c r="E1486" s="78" t="s">
        <v>2835</v>
      </c>
      <c r="F1486" s="75" t="s">
        <v>3</v>
      </c>
      <c r="G1486" s="76">
        <v>1545</v>
      </c>
      <c r="H1486" s="77">
        <v>474</v>
      </c>
      <c r="I1486" s="75" t="s">
        <v>1706</v>
      </c>
    </row>
    <row r="1487" spans="1:9" ht="12.6" customHeight="1" x14ac:dyDescent="0.25">
      <c r="A1487" s="71">
        <v>1443</v>
      </c>
      <c r="B1487" s="72" t="s">
        <v>1772</v>
      </c>
      <c r="C1487" s="75" t="s">
        <v>1432</v>
      </c>
      <c r="D1487" s="74">
        <v>42.74</v>
      </c>
      <c r="E1487" s="78" t="s">
        <v>2836</v>
      </c>
      <c r="F1487" s="75" t="s">
        <v>3</v>
      </c>
      <c r="G1487" s="76">
        <v>2299</v>
      </c>
      <c r="H1487" s="77">
        <v>474</v>
      </c>
      <c r="I1487" s="75" t="s">
        <v>1706</v>
      </c>
    </row>
    <row r="1488" spans="1:9" ht="12.6" customHeight="1" x14ac:dyDescent="0.25">
      <c r="A1488" s="71">
        <v>1444</v>
      </c>
      <c r="B1488" s="72" t="s">
        <v>1772</v>
      </c>
      <c r="C1488" s="75" t="s">
        <v>1432</v>
      </c>
      <c r="D1488" s="74">
        <v>42.75</v>
      </c>
      <c r="E1488" s="78" t="s">
        <v>2837</v>
      </c>
      <c r="F1488" s="75" t="s">
        <v>3</v>
      </c>
      <c r="G1488" s="76">
        <v>3538</v>
      </c>
      <c r="H1488" s="77">
        <v>474</v>
      </c>
      <c r="I1488" s="75" t="s">
        <v>1706</v>
      </c>
    </row>
    <row r="1489" spans="1:9" ht="12.6" customHeight="1" x14ac:dyDescent="0.25">
      <c r="A1489" s="71">
        <v>1445</v>
      </c>
      <c r="B1489" s="72" t="s">
        <v>1772</v>
      </c>
      <c r="C1489" s="75" t="s">
        <v>1432</v>
      </c>
      <c r="D1489" s="74">
        <v>42.76</v>
      </c>
      <c r="E1489" s="78" t="s">
        <v>2838</v>
      </c>
      <c r="F1489" s="75" t="s">
        <v>3</v>
      </c>
      <c r="G1489" s="76">
        <v>4833</v>
      </c>
      <c r="H1489" s="77">
        <v>474</v>
      </c>
      <c r="I1489" s="75" t="s">
        <v>1706</v>
      </c>
    </row>
    <row r="1490" spans="1:9" ht="12.6" customHeight="1" x14ac:dyDescent="0.25">
      <c r="A1490" s="71">
        <v>1446</v>
      </c>
      <c r="B1490" s="72" t="s">
        <v>1772</v>
      </c>
      <c r="C1490" s="75" t="s">
        <v>1432</v>
      </c>
      <c r="D1490" s="74">
        <v>42.77</v>
      </c>
      <c r="E1490" s="78" t="s">
        <v>2839</v>
      </c>
      <c r="F1490" s="75" t="s">
        <v>3</v>
      </c>
      <c r="G1490" s="76">
        <v>7883</v>
      </c>
      <c r="H1490" s="77">
        <v>474</v>
      </c>
      <c r="I1490" s="75" t="s">
        <v>1706</v>
      </c>
    </row>
    <row r="1491" spans="1:9" ht="12.6" customHeight="1" x14ac:dyDescent="0.25">
      <c r="A1491" s="71">
        <v>1447</v>
      </c>
      <c r="B1491" s="78" t="s">
        <v>2771</v>
      </c>
      <c r="C1491" s="75" t="s">
        <v>1432</v>
      </c>
      <c r="D1491" s="74">
        <v>42.78</v>
      </c>
      <c r="E1491" s="72" t="s">
        <v>643</v>
      </c>
      <c r="F1491" s="75" t="s">
        <v>3</v>
      </c>
      <c r="G1491" s="76">
        <v>14948</v>
      </c>
      <c r="H1491" s="77">
        <v>2602</v>
      </c>
      <c r="I1491" s="79" t="s">
        <v>2472</v>
      </c>
    </row>
    <row r="1492" spans="1:9" ht="12.6" customHeight="1" x14ac:dyDescent="0.25">
      <c r="A1492" s="71">
        <v>1448</v>
      </c>
      <c r="B1492" s="72" t="s">
        <v>1773</v>
      </c>
      <c r="C1492" s="75" t="s">
        <v>1414</v>
      </c>
      <c r="D1492" s="74">
        <v>42.79</v>
      </c>
      <c r="E1492" s="72" t="s">
        <v>644</v>
      </c>
      <c r="F1492" s="75" t="s">
        <v>3</v>
      </c>
      <c r="G1492" s="76">
        <v>2671</v>
      </c>
      <c r="H1492" s="77">
        <v>225</v>
      </c>
      <c r="I1492" s="75" t="s">
        <v>1473</v>
      </c>
    </row>
    <row r="1493" spans="1:9" ht="12.6" customHeight="1" x14ac:dyDescent="0.25">
      <c r="A1493" s="71">
        <v>1449</v>
      </c>
      <c r="B1493" s="78" t="s">
        <v>2771</v>
      </c>
      <c r="C1493" s="75" t="s">
        <v>1414</v>
      </c>
      <c r="D1493" s="74">
        <v>42.8</v>
      </c>
      <c r="E1493" s="72" t="s">
        <v>645</v>
      </c>
      <c r="F1493" s="75" t="s">
        <v>3</v>
      </c>
      <c r="G1493" s="76">
        <v>1342</v>
      </c>
      <c r="H1493" s="77">
        <v>225</v>
      </c>
      <c r="I1493" s="79" t="s">
        <v>2472</v>
      </c>
    </row>
    <row r="1494" spans="1:9" ht="12.6" customHeight="1" x14ac:dyDescent="0.25">
      <c r="A1494" s="71">
        <v>1450</v>
      </c>
      <c r="B1494" s="78" t="s">
        <v>2772</v>
      </c>
      <c r="C1494" s="75" t="s">
        <v>1414</v>
      </c>
      <c r="D1494" s="74">
        <v>42.81</v>
      </c>
      <c r="E1494" s="78" t="s">
        <v>2840</v>
      </c>
      <c r="F1494" s="75" t="s">
        <v>3</v>
      </c>
      <c r="G1494" s="76">
        <v>3753</v>
      </c>
      <c r="H1494" s="77">
        <v>450</v>
      </c>
      <c r="I1494" s="79" t="s">
        <v>1842</v>
      </c>
    </row>
    <row r="1495" spans="1:9" ht="12.6" customHeight="1" x14ac:dyDescent="0.25">
      <c r="A1495" s="71">
        <v>1451</v>
      </c>
      <c r="B1495" s="78" t="s">
        <v>2771</v>
      </c>
      <c r="C1495" s="75" t="s">
        <v>1414</v>
      </c>
      <c r="D1495" s="74">
        <v>42.82</v>
      </c>
      <c r="E1495" s="72" t="s">
        <v>646</v>
      </c>
      <c r="F1495" s="75" t="s">
        <v>3</v>
      </c>
      <c r="G1495" s="76">
        <v>1338</v>
      </c>
      <c r="H1495" s="77">
        <v>225</v>
      </c>
      <c r="I1495" s="79" t="s">
        <v>2472</v>
      </c>
    </row>
    <row r="1496" spans="1:9" ht="12.6" customHeight="1" x14ac:dyDescent="0.25">
      <c r="A1496" s="71">
        <v>1452</v>
      </c>
      <c r="B1496" s="78" t="s">
        <v>2771</v>
      </c>
      <c r="C1496" s="75" t="s">
        <v>1414</v>
      </c>
      <c r="D1496" s="74">
        <v>42.83</v>
      </c>
      <c r="E1496" s="72" t="s">
        <v>647</v>
      </c>
      <c r="F1496" s="75" t="s">
        <v>3</v>
      </c>
      <c r="G1496" s="76">
        <v>1061</v>
      </c>
      <c r="H1496" s="77">
        <v>264</v>
      </c>
      <c r="I1496" s="79" t="s">
        <v>2472</v>
      </c>
    </row>
    <row r="1497" spans="1:9" ht="12.6" customHeight="1" x14ac:dyDescent="0.25">
      <c r="A1497" s="71">
        <v>1453</v>
      </c>
      <c r="B1497" s="78" t="s">
        <v>2772</v>
      </c>
      <c r="C1497" s="75" t="s">
        <v>1414</v>
      </c>
      <c r="D1497" s="74">
        <v>42.84</v>
      </c>
      <c r="E1497" s="72" t="s">
        <v>648</v>
      </c>
      <c r="F1497" s="75" t="s">
        <v>3</v>
      </c>
      <c r="G1497" s="76">
        <v>1654</v>
      </c>
      <c r="H1497" s="77">
        <v>225</v>
      </c>
      <c r="I1497" s="79" t="s">
        <v>1842</v>
      </c>
    </row>
    <row r="1498" spans="1:9" ht="12.6" customHeight="1" x14ac:dyDescent="0.25">
      <c r="A1498" s="71">
        <v>1454</v>
      </c>
      <c r="B1498" s="72" t="s">
        <v>1772</v>
      </c>
      <c r="C1498" s="75" t="s">
        <v>1414</v>
      </c>
      <c r="D1498" s="74">
        <v>42.85</v>
      </c>
      <c r="E1498" s="78" t="s">
        <v>2841</v>
      </c>
      <c r="F1498" s="75" t="s">
        <v>16</v>
      </c>
      <c r="G1498" s="76">
        <v>1343</v>
      </c>
      <c r="H1498" s="77">
        <v>226</v>
      </c>
      <c r="I1498" s="75" t="s">
        <v>1119</v>
      </c>
    </row>
    <row r="1499" spans="1:9" ht="12.6" customHeight="1" x14ac:dyDescent="0.25">
      <c r="A1499" s="71">
        <v>1455</v>
      </c>
      <c r="B1499" s="72" t="s">
        <v>1772</v>
      </c>
      <c r="C1499" s="75" t="s">
        <v>1414</v>
      </c>
      <c r="D1499" s="74">
        <v>42.86</v>
      </c>
      <c r="E1499" s="78" t="s">
        <v>2842</v>
      </c>
      <c r="F1499" s="75" t="s">
        <v>3</v>
      </c>
      <c r="G1499" s="76">
        <v>12391</v>
      </c>
      <c r="H1499" s="77">
        <v>1990</v>
      </c>
      <c r="I1499" s="75" t="s">
        <v>1119</v>
      </c>
    </row>
    <row r="1500" spans="1:9" ht="12.6" customHeight="1" x14ac:dyDescent="0.25">
      <c r="A1500" s="71">
        <v>1456</v>
      </c>
      <c r="B1500" s="72" t="s">
        <v>1772</v>
      </c>
      <c r="C1500" s="75" t="s">
        <v>1414</v>
      </c>
      <c r="D1500" s="74">
        <v>42.87</v>
      </c>
      <c r="E1500" s="78" t="s">
        <v>2843</v>
      </c>
      <c r="F1500" s="75" t="s">
        <v>16</v>
      </c>
      <c r="G1500" s="76">
        <v>502</v>
      </c>
      <c r="H1500" s="77">
        <v>151</v>
      </c>
      <c r="I1500" s="75" t="s">
        <v>1119</v>
      </c>
    </row>
    <row r="1501" spans="1:9" ht="12.6" customHeight="1" x14ac:dyDescent="0.25">
      <c r="A1501" s="71">
        <v>1457</v>
      </c>
      <c r="B1501" s="72" t="s">
        <v>1772</v>
      </c>
      <c r="C1501" s="75" t="s">
        <v>1414</v>
      </c>
      <c r="D1501" s="74">
        <v>42.88</v>
      </c>
      <c r="E1501" s="78" t="s">
        <v>2844</v>
      </c>
      <c r="F1501" s="75" t="s">
        <v>3</v>
      </c>
      <c r="G1501" s="76">
        <v>10458</v>
      </c>
      <c r="H1501" s="77">
        <v>151</v>
      </c>
      <c r="I1501" s="75" t="s">
        <v>1473</v>
      </c>
    </row>
    <row r="1502" spans="1:9" ht="12.6" customHeight="1" x14ac:dyDescent="0.25">
      <c r="A1502" s="71">
        <v>1458</v>
      </c>
      <c r="B1502" s="72" t="s">
        <v>1772</v>
      </c>
      <c r="C1502" s="75" t="s">
        <v>1408</v>
      </c>
      <c r="D1502" s="74">
        <v>43.01</v>
      </c>
      <c r="E1502" s="78" t="s">
        <v>2845</v>
      </c>
      <c r="F1502" s="75" t="s">
        <v>16</v>
      </c>
      <c r="G1502" s="76">
        <v>337</v>
      </c>
      <c r="H1502" s="77">
        <v>124</v>
      </c>
      <c r="I1502" s="75" t="s">
        <v>1680</v>
      </c>
    </row>
    <row r="1503" spans="1:9" ht="12.6" customHeight="1" x14ac:dyDescent="0.25">
      <c r="A1503" s="71">
        <v>1459</v>
      </c>
      <c r="B1503" s="72" t="s">
        <v>1772</v>
      </c>
      <c r="C1503" s="75" t="s">
        <v>1408</v>
      </c>
      <c r="D1503" s="74">
        <v>43.02</v>
      </c>
      <c r="E1503" s="78" t="s">
        <v>2846</v>
      </c>
      <c r="F1503" s="75" t="s">
        <v>16</v>
      </c>
      <c r="G1503" s="76">
        <v>380</v>
      </c>
      <c r="H1503" s="77">
        <v>166</v>
      </c>
      <c r="I1503" s="75" t="s">
        <v>1680</v>
      </c>
    </row>
    <row r="1504" spans="1:9" ht="12.6" customHeight="1" x14ac:dyDescent="0.25">
      <c r="A1504" s="71">
        <v>1460</v>
      </c>
      <c r="B1504" s="72" t="s">
        <v>1772</v>
      </c>
      <c r="C1504" s="75" t="s">
        <v>1408</v>
      </c>
      <c r="D1504" s="74">
        <v>43.03</v>
      </c>
      <c r="E1504" s="78" t="s">
        <v>2847</v>
      </c>
      <c r="F1504" s="75" t="s">
        <v>16</v>
      </c>
      <c r="G1504" s="76">
        <v>432</v>
      </c>
      <c r="H1504" s="77">
        <v>126</v>
      </c>
      <c r="I1504" s="75" t="s">
        <v>1680</v>
      </c>
    </row>
    <row r="1505" spans="1:9" ht="12.6" customHeight="1" x14ac:dyDescent="0.25">
      <c r="A1505" s="71">
        <v>1461</v>
      </c>
      <c r="B1505" s="72" t="s">
        <v>1772</v>
      </c>
      <c r="C1505" s="75" t="s">
        <v>1408</v>
      </c>
      <c r="D1505" s="74">
        <v>43.04</v>
      </c>
      <c r="E1505" s="78" t="s">
        <v>2848</v>
      </c>
      <c r="F1505" s="75" t="s">
        <v>16</v>
      </c>
      <c r="G1505" s="76">
        <v>522</v>
      </c>
      <c r="H1505" s="77">
        <v>127</v>
      </c>
      <c r="I1505" s="75" t="s">
        <v>1680</v>
      </c>
    </row>
    <row r="1506" spans="1:9" ht="12.6" customHeight="1" x14ac:dyDescent="0.25">
      <c r="A1506" s="71">
        <v>1462</v>
      </c>
      <c r="B1506" s="72" t="s">
        <v>1772</v>
      </c>
      <c r="C1506" s="75" t="s">
        <v>1408</v>
      </c>
      <c r="D1506" s="74">
        <v>43.05</v>
      </c>
      <c r="E1506" s="78" t="s">
        <v>2849</v>
      </c>
      <c r="F1506" s="75" t="s">
        <v>16</v>
      </c>
      <c r="G1506" s="76">
        <v>576</v>
      </c>
      <c r="H1506" s="77">
        <v>128</v>
      </c>
      <c r="I1506" s="75" t="s">
        <v>1680</v>
      </c>
    </row>
    <row r="1507" spans="1:9" ht="12.6" customHeight="1" x14ac:dyDescent="0.25">
      <c r="A1507" s="71">
        <v>1463</v>
      </c>
      <c r="B1507" s="72" t="s">
        <v>1772</v>
      </c>
      <c r="C1507" s="75" t="s">
        <v>1408</v>
      </c>
      <c r="D1507" s="74">
        <v>43.06</v>
      </c>
      <c r="E1507" s="78" t="s">
        <v>2850</v>
      </c>
      <c r="F1507" s="75" t="s">
        <v>16</v>
      </c>
      <c r="G1507" s="76">
        <v>722</v>
      </c>
      <c r="H1507" s="77">
        <v>129</v>
      </c>
      <c r="I1507" s="75" t="s">
        <v>1680</v>
      </c>
    </row>
    <row r="1508" spans="1:9" ht="12.6" customHeight="1" x14ac:dyDescent="0.25">
      <c r="A1508" s="71">
        <v>1464</v>
      </c>
      <c r="B1508" s="72" t="s">
        <v>1772</v>
      </c>
      <c r="C1508" s="75" t="s">
        <v>1408</v>
      </c>
      <c r="D1508" s="74">
        <v>43.07</v>
      </c>
      <c r="E1508" s="78" t="s">
        <v>2851</v>
      </c>
      <c r="F1508" s="75" t="s">
        <v>16</v>
      </c>
      <c r="G1508" s="76">
        <v>1131</v>
      </c>
      <c r="H1508" s="77">
        <v>133</v>
      </c>
      <c r="I1508" s="75" t="s">
        <v>1680</v>
      </c>
    </row>
    <row r="1509" spans="1:9" ht="12.6" customHeight="1" x14ac:dyDescent="0.25">
      <c r="A1509" s="71">
        <v>1465</v>
      </c>
      <c r="B1509" s="72" t="s">
        <v>1772</v>
      </c>
      <c r="C1509" s="75" t="s">
        <v>1408</v>
      </c>
      <c r="D1509" s="74">
        <v>43.08</v>
      </c>
      <c r="E1509" s="78" t="s">
        <v>2852</v>
      </c>
      <c r="F1509" s="75" t="s">
        <v>16</v>
      </c>
      <c r="G1509" s="76">
        <v>1232</v>
      </c>
      <c r="H1509" s="77">
        <v>136</v>
      </c>
      <c r="I1509" s="75" t="s">
        <v>1680</v>
      </c>
    </row>
    <row r="1510" spans="1:9" ht="12.6" customHeight="1" x14ac:dyDescent="0.25">
      <c r="A1510" s="71">
        <v>1466</v>
      </c>
      <c r="B1510" s="72" t="s">
        <v>1772</v>
      </c>
      <c r="C1510" s="75" t="s">
        <v>1408</v>
      </c>
      <c r="D1510" s="74">
        <v>43.09</v>
      </c>
      <c r="E1510" s="72" t="s">
        <v>649</v>
      </c>
      <c r="F1510" s="75" t="s">
        <v>16</v>
      </c>
      <c r="G1510" s="76">
        <v>434</v>
      </c>
      <c r="H1510" s="77">
        <v>176</v>
      </c>
      <c r="I1510" s="75" t="s">
        <v>1680</v>
      </c>
    </row>
    <row r="1511" spans="1:9" ht="12.6" customHeight="1" x14ac:dyDescent="0.25">
      <c r="A1511" s="71">
        <v>1467</v>
      </c>
      <c r="B1511" s="72" t="s">
        <v>1772</v>
      </c>
      <c r="C1511" s="75" t="s">
        <v>1408</v>
      </c>
      <c r="D1511" s="74">
        <v>43.1</v>
      </c>
      <c r="E1511" s="72" t="s">
        <v>650</v>
      </c>
      <c r="F1511" s="75" t="s">
        <v>16</v>
      </c>
      <c r="G1511" s="76">
        <v>510</v>
      </c>
      <c r="H1511" s="77">
        <v>217</v>
      </c>
      <c r="I1511" s="75" t="s">
        <v>1680</v>
      </c>
    </row>
    <row r="1512" spans="1:9" ht="12.6" customHeight="1" x14ac:dyDescent="0.25">
      <c r="A1512" s="71">
        <v>1468</v>
      </c>
      <c r="B1512" s="72" t="s">
        <v>1772</v>
      </c>
      <c r="C1512" s="75" t="s">
        <v>1408</v>
      </c>
      <c r="D1512" s="74">
        <v>43.11</v>
      </c>
      <c r="E1512" s="72" t="s">
        <v>651</v>
      </c>
      <c r="F1512" s="75" t="s">
        <v>16</v>
      </c>
      <c r="G1512" s="76">
        <v>590</v>
      </c>
      <c r="H1512" s="77">
        <v>217</v>
      </c>
      <c r="I1512" s="75" t="s">
        <v>1680</v>
      </c>
    </row>
    <row r="1513" spans="1:9" ht="12.6" customHeight="1" x14ac:dyDescent="0.25">
      <c r="A1513" s="71">
        <v>1469</v>
      </c>
      <c r="B1513" s="72" t="s">
        <v>1772</v>
      </c>
      <c r="C1513" s="75" t="s">
        <v>1408</v>
      </c>
      <c r="D1513" s="74">
        <v>43.12</v>
      </c>
      <c r="E1513" s="72" t="s">
        <v>652</v>
      </c>
      <c r="F1513" s="75" t="s">
        <v>16</v>
      </c>
      <c r="G1513" s="76">
        <v>617</v>
      </c>
      <c r="H1513" s="77">
        <v>218</v>
      </c>
      <c r="I1513" s="75" t="s">
        <v>1680</v>
      </c>
    </row>
    <row r="1514" spans="1:9" ht="12.6" customHeight="1" x14ac:dyDescent="0.25">
      <c r="A1514" s="71">
        <v>1470</v>
      </c>
      <c r="B1514" s="72" t="s">
        <v>1772</v>
      </c>
      <c r="C1514" s="75" t="s">
        <v>1408</v>
      </c>
      <c r="D1514" s="74">
        <v>43.13</v>
      </c>
      <c r="E1514" s="72" t="s">
        <v>653</v>
      </c>
      <c r="F1514" s="75" t="s">
        <v>16</v>
      </c>
      <c r="G1514" s="76">
        <v>687</v>
      </c>
      <c r="H1514" s="77">
        <v>227</v>
      </c>
      <c r="I1514" s="75" t="s">
        <v>1680</v>
      </c>
    </row>
    <row r="1515" spans="1:9" ht="12.6" customHeight="1" x14ac:dyDescent="0.25">
      <c r="A1515" s="71">
        <v>1471</v>
      </c>
      <c r="B1515" s="72" t="s">
        <v>1772</v>
      </c>
      <c r="C1515" s="75" t="s">
        <v>1408</v>
      </c>
      <c r="D1515" s="74">
        <v>43.14</v>
      </c>
      <c r="E1515" s="72" t="s">
        <v>654</v>
      </c>
      <c r="F1515" s="75" t="s">
        <v>16</v>
      </c>
      <c r="G1515" s="76">
        <v>858</v>
      </c>
      <c r="H1515" s="77">
        <v>235</v>
      </c>
      <c r="I1515" s="75" t="s">
        <v>1680</v>
      </c>
    </row>
    <row r="1516" spans="1:9" ht="12.6" customHeight="1" x14ac:dyDescent="0.25">
      <c r="A1516" s="71">
        <v>1472</v>
      </c>
      <c r="B1516" s="72" t="s">
        <v>1772</v>
      </c>
      <c r="C1516" s="75" t="s">
        <v>1408</v>
      </c>
      <c r="D1516" s="74">
        <v>43.15</v>
      </c>
      <c r="E1516" s="72" t="s">
        <v>655</v>
      </c>
      <c r="F1516" s="75" t="s">
        <v>16</v>
      </c>
      <c r="G1516" s="76">
        <v>1297</v>
      </c>
      <c r="H1516" s="77">
        <v>238</v>
      </c>
      <c r="I1516" s="75" t="s">
        <v>1680</v>
      </c>
    </row>
    <row r="1517" spans="1:9" ht="12.6" customHeight="1" x14ac:dyDescent="0.25">
      <c r="A1517" s="71">
        <v>1473</v>
      </c>
      <c r="B1517" s="72" t="s">
        <v>1772</v>
      </c>
      <c r="C1517" s="75" t="s">
        <v>1408</v>
      </c>
      <c r="D1517" s="74">
        <v>43.16</v>
      </c>
      <c r="E1517" s="72" t="s">
        <v>656</v>
      </c>
      <c r="F1517" s="75" t="s">
        <v>16</v>
      </c>
      <c r="G1517" s="76">
        <v>1694</v>
      </c>
      <c r="H1517" s="77">
        <v>262</v>
      </c>
      <c r="I1517" s="75" t="s">
        <v>1680</v>
      </c>
    </row>
    <row r="1518" spans="1:9" ht="12.6" customHeight="1" x14ac:dyDescent="0.25">
      <c r="A1518" s="71">
        <v>1474</v>
      </c>
      <c r="B1518" s="72" t="s">
        <v>1772</v>
      </c>
      <c r="C1518" s="75" t="s">
        <v>1416</v>
      </c>
      <c r="D1518" s="74">
        <v>43.17</v>
      </c>
      <c r="E1518" s="78" t="s">
        <v>2853</v>
      </c>
      <c r="F1518" s="75" t="s">
        <v>3</v>
      </c>
      <c r="G1518" s="76">
        <v>493</v>
      </c>
      <c r="H1518" s="77">
        <v>295</v>
      </c>
      <c r="I1518" s="75" t="s">
        <v>1707</v>
      </c>
    </row>
    <row r="1519" spans="1:9" ht="12.6" customHeight="1" x14ac:dyDescent="0.25">
      <c r="A1519" s="71">
        <v>1475</v>
      </c>
      <c r="B1519" s="72" t="s">
        <v>1772</v>
      </c>
      <c r="C1519" s="75" t="s">
        <v>1433</v>
      </c>
      <c r="D1519" s="74">
        <v>43.18</v>
      </c>
      <c r="E1519" s="78" t="s">
        <v>2854</v>
      </c>
      <c r="F1519" s="75" t="s">
        <v>3</v>
      </c>
      <c r="G1519" s="76">
        <v>533</v>
      </c>
      <c r="H1519" s="77">
        <v>295</v>
      </c>
      <c r="I1519" s="75" t="s">
        <v>1707</v>
      </c>
    </row>
    <row r="1520" spans="1:9" ht="12.6" customHeight="1" x14ac:dyDescent="0.25">
      <c r="A1520" s="71">
        <v>1476</v>
      </c>
      <c r="B1520" s="72" t="s">
        <v>1772</v>
      </c>
      <c r="C1520" s="75" t="s">
        <v>1434</v>
      </c>
      <c r="D1520" s="74">
        <v>43.19</v>
      </c>
      <c r="E1520" s="78" t="s">
        <v>2855</v>
      </c>
      <c r="F1520" s="75" t="s">
        <v>3</v>
      </c>
      <c r="G1520" s="76">
        <v>10753</v>
      </c>
      <c r="H1520" s="77">
        <v>1990</v>
      </c>
      <c r="I1520" s="75" t="s">
        <v>1707</v>
      </c>
    </row>
    <row r="1521" spans="1:9" ht="12.6" customHeight="1" x14ac:dyDescent="0.25">
      <c r="A1521" s="71">
        <v>1477</v>
      </c>
      <c r="B1521" s="72" t="s">
        <v>1772</v>
      </c>
      <c r="C1521" s="75" t="s">
        <v>1434</v>
      </c>
      <c r="D1521" s="74">
        <v>43.2</v>
      </c>
      <c r="E1521" s="78" t="s">
        <v>2856</v>
      </c>
      <c r="F1521" s="75" t="s">
        <v>3</v>
      </c>
      <c r="G1521" s="76">
        <v>9936</v>
      </c>
      <c r="H1521" s="77">
        <v>1990</v>
      </c>
      <c r="I1521" s="75" t="s">
        <v>1707</v>
      </c>
    </row>
    <row r="1522" spans="1:9" ht="12.6" customHeight="1" x14ac:dyDescent="0.25">
      <c r="A1522" s="71">
        <v>1478</v>
      </c>
      <c r="B1522" s="72" t="s">
        <v>1772</v>
      </c>
      <c r="C1522" s="75" t="s">
        <v>1435</v>
      </c>
      <c r="D1522" s="74">
        <v>43.21</v>
      </c>
      <c r="E1522" s="78" t="s">
        <v>2857</v>
      </c>
      <c r="F1522" s="75" t="s">
        <v>3</v>
      </c>
      <c r="G1522" s="76">
        <v>10746</v>
      </c>
      <c r="H1522" s="77">
        <v>1990</v>
      </c>
      <c r="I1522" s="75" t="s">
        <v>1707</v>
      </c>
    </row>
    <row r="1523" spans="1:9" ht="12.6" customHeight="1" x14ac:dyDescent="0.25">
      <c r="A1523" s="71">
        <v>1479</v>
      </c>
      <c r="B1523" s="72" t="s">
        <v>1772</v>
      </c>
      <c r="C1523" s="75" t="s">
        <v>1416</v>
      </c>
      <c r="D1523" s="74">
        <v>43.22</v>
      </c>
      <c r="E1523" s="78" t="s">
        <v>2858</v>
      </c>
      <c r="F1523" s="75" t="s">
        <v>3</v>
      </c>
      <c r="G1523" s="76">
        <v>9929</v>
      </c>
      <c r="H1523" s="77">
        <v>1990</v>
      </c>
      <c r="I1523" s="75" t="s">
        <v>1707</v>
      </c>
    </row>
    <row r="1524" spans="1:9" ht="12.6" customHeight="1" x14ac:dyDescent="0.25">
      <c r="A1524" s="71">
        <v>1480</v>
      </c>
      <c r="B1524" s="72" t="s">
        <v>1772</v>
      </c>
      <c r="C1524" s="75" t="s">
        <v>1436</v>
      </c>
      <c r="D1524" s="74">
        <v>43.23</v>
      </c>
      <c r="E1524" s="78" t="s">
        <v>2859</v>
      </c>
      <c r="F1524" s="75" t="s">
        <v>3</v>
      </c>
      <c r="G1524" s="76">
        <v>6370</v>
      </c>
      <c r="H1524" s="77">
        <v>2348</v>
      </c>
      <c r="I1524" s="75" t="s">
        <v>1707</v>
      </c>
    </row>
    <row r="1525" spans="1:9" ht="12.6" customHeight="1" x14ac:dyDescent="0.25">
      <c r="A1525" s="71">
        <v>1481</v>
      </c>
      <c r="B1525" s="72" t="s">
        <v>1772</v>
      </c>
      <c r="C1525" s="75" t="s">
        <v>1435</v>
      </c>
      <c r="D1525" s="74">
        <v>43.24</v>
      </c>
      <c r="E1525" s="78" t="s">
        <v>2860</v>
      </c>
      <c r="F1525" s="75" t="s">
        <v>3</v>
      </c>
      <c r="G1525" s="76">
        <v>1244</v>
      </c>
      <c r="H1525" s="77">
        <v>348</v>
      </c>
      <c r="I1525" s="75" t="s">
        <v>1707</v>
      </c>
    </row>
    <row r="1526" spans="1:9" ht="12.6" customHeight="1" x14ac:dyDescent="0.25">
      <c r="A1526" s="71">
        <v>1482</v>
      </c>
      <c r="B1526" s="72" t="s">
        <v>1773</v>
      </c>
      <c r="C1526" s="75" t="s">
        <v>1416</v>
      </c>
      <c r="D1526" s="74">
        <v>43.25</v>
      </c>
      <c r="E1526" s="72" t="s">
        <v>657</v>
      </c>
      <c r="F1526" s="75" t="s">
        <v>3</v>
      </c>
      <c r="G1526" s="76">
        <v>156</v>
      </c>
      <c r="H1526" s="77">
        <v>74</v>
      </c>
      <c r="I1526" s="75" t="s">
        <v>1707</v>
      </c>
    </row>
    <row r="1527" spans="1:9" ht="12.6" customHeight="1" x14ac:dyDescent="0.25">
      <c r="A1527" s="71">
        <v>1483</v>
      </c>
      <c r="B1527" s="78" t="s">
        <v>2771</v>
      </c>
      <c r="C1527" s="75" t="s">
        <v>1416</v>
      </c>
      <c r="D1527" s="74">
        <v>43.26</v>
      </c>
      <c r="E1527" s="72" t="s">
        <v>658</v>
      </c>
      <c r="F1527" s="75" t="s">
        <v>3</v>
      </c>
      <c r="G1527" s="76">
        <v>316</v>
      </c>
      <c r="H1527" s="77">
        <v>135</v>
      </c>
      <c r="I1527" s="75" t="s">
        <v>1707</v>
      </c>
    </row>
    <row r="1528" spans="1:9" ht="12.6" customHeight="1" x14ac:dyDescent="0.25">
      <c r="A1528" s="71">
        <v>1484</v>
      </c>
      <c r="B1528" s="72" t="s">
        <v>1772</v>
      </c>
      <c r="C1528" s="75" t="s">
        <v>1416</v>
      </c>
      <c r="D1528" s="74">
        <v>43.27</v>
      </c>
      <c r="E1528" s="72" t="s">
        <v>659</v>
      </c>
      <c r="F1528" s="75" t="s">
        <v>3</v>
      </c>
      <c r="G1528" s="76">
        <v>3581</v>
      </c>
      <c r="H1528" s="77">
        <v>583</v>
      </c>
      <c r="I1528" s="75" t="s">
        <v>1707</v>
      </c>
    </row>
    <row r="1529" spans="1:9" ht="12.6" customHeight="1" x14ac:dyDescent="0.25">
      <c r="A1529" s="71">
        <v>1485</v>
      </c>
      <c r="B1529" s="72" t="s">
        <v>1772</v>
      </c>
      <c r="C1529" s="75" t="s">
        <v>1437</v>
      </c>
      <c r="D1529" s="74">
        <v>43.28</v>
      </c>
      <c r="E1529" s="78" t="s">
        <v>2861</v>
      </c>
      <c r="F1529" s="75" t="s">
        <v>3</v>
      </c>
      <c r="G1529" s="76">
        <v>10341</v>
      </c>
      <c r="H1529" s="77">
        <v>729</v>
      </c>
      <c r="I1529" s="75" t="s">
        <v>1708</v>
      </c>
    </row>
    <row r="1530" spans="1:9" ht="12.6" customHeight="1" x14ac:dyDescent="0.25">
      <c r="A1530" s="71">
        <v>1486</v>
      </c>
      <c r="B1530" s="72" t="s">
        <v>1772</v>
      </c>
      <c r="C1530" s="75" t="s">
        <v>1437</v>
      </c>
      <c r="D1530" s="74">
        <v>43.29</v>
      </c>
      <c r="E1530" s="72" t="s">
        <v>660</v>
      </c>
      <c r="F1530" s="75" t="s">
        <v>3</v>
      </c>
      <c r="G1530" s="76">
        <v>20393</v>
      </c>
      <c r="H1530" s="77">
        <v>781</v>
      </c>
      <c r="I1530" s="75" t="s">
        <v>1708</v>
      </c>
    </row>
    <row r="1531" spans="1:9" ht="12.6" customHeight="1" x14ac:dyDescent="0.25">
      <c r="A1531" s="71">
        <v>1487</v>
      </c>
      <c r="B1531" s="72" t="s">
        <v>1772</v>
      </c>
      <c r="C1531" s="75" t="s">
        <v>1437</v>
      </c>
      <c r="D1531" s="74">
        <v>43.3</v>
      </c>
      <c r="E1531" s="78" t="s">
        <v>2862</v>
      </c>
      <c r="F1531" s="75" t="s">
        <v>16</v>
      </c>
      <c r="G1531" s="76">
        <v>333</v>
      </c>
      <c r="H1531" s="77">
        <v>44</v>
      </c>
      <c r="I1531" s="75" t="s">
        <v>1708</v>
      </c>
    </row>
    <row r="1532" spans="1:9" ht="12.6" customHeight="1" x14ac:dyDescent="0.25">
      <c r="A1532" s="71">
        <v>1488</v>
      </c>
      <c r="B1532" s="72" t="s">
        <v>1772</v>
      </c>
      <c r="C1532" s="75" t="s">
        <v>1437</v>
      </c>
      <c r="D1532" s="74">
        <v>43.31</v>
      </c>
      <c r="E1532" s="78" t="s">
        <v>2863</v>
      </c>
      <c r="F1532" s="75" t="s">
        <v>16</v>
      </c>
      <c r="G1532" s="76">
        <v>522</v>
      </c>
      <c r="H1532" s="77">
        <v>44</v>
      </c>
      <c r="I1532" s="75" t="s">
        <v>1708</v>
      </c>
    </row>
    <row r="1533" spans="1:9" ht="12.6" customHeight="1" x14ac:dyDescent="0.25">
      <c r="A1533" s="71">
        <v>1489</v>
      </c>
      <c r="B1533" s="72" t="s">
        <v>1772</v>
      </c>
      <c r="C1533" s="75" t="s">
        <v>1437</v>
      </c>
      <c r="D1533" s="74">
        <v>43.32</v>
      </c>
      <c r="E1533" s="78" t="s">
        <v>2864</v>
      </c>
      <c r="F1533" s="75" t="s">
        <v>16</v>
      </c>
      <c r="G1533" s="76">
        <v>926</v>
      </c>
      <c r="H1533" s="77">
        <v>44</v>
      </c>
      <c r="I1533" s="75" t="s">
        <v>1708</v>
      </c>
    </row>
    <row r="1534" spans="1:9" ht="12.6" customHeight="1" x14ac:dyDescent="0.25">
      <c r="A1534" s="71">
        <v>1490</v>
      </c>
      <c r="B1534" s="72" t="s">
        <v>1772</v>
      </c>
      <c r="C1534" s="75" t="s">
        <v>1437</v>
      </c>
      <c r="D1534" s="74">
        <v>43.33</v>
      </c>
      <c r="E1534" s="78" t="s">
        <v>2865</v>
      </c>
      <c r="F1534" s="75" t="s">
        <v>16</v>
      </c>
      <c r="G1534" s="76">
        <v>1788</v>
      </c>
      <c r="H1534" s="77">
        <v>74</v>
      </c>
      <c r="I1534" s="75" t="s">
        <v>1708</v>
      </c>
    </row>
    <row r="1535" spans="1:9" ht="12.6" customHeight="1" x14ac:dyDescent="0.25">
      <c r="A1535" s="71">
        <v>1491</v>
      </c>
      <c r="B1535" s="72" t="s">
        <v>1772</v>
      </c>
      <c r="C1535" s="75" t="s">
        <v>1437</v>
      </c>
      <c r="D1535" s="74">
        <v>43.34</v>
      </c>
      <c r="E1535" s="78" t="s">
        <v>2866</v>
      </c>
      <c r="F1535" s="75" t="s">
        <v>16</v>
      </c>
      <c r="G1535" s="76">
        <v>2688</v>
      </c>
      <c r="H1535" s="77">
        <v>103</v>
      </c>
      <c r="I1535" s="75" t="s">
        <v>1708</v>
      </c>
    </row>
    <row r="1536" spans="1:9" ht="12.6" customHeight="1" x14ac:dyDescent="0.25">
      <c r="A1536" s="71">
        <v>1492</v>
      </c>
      <c r="B1536" s="78" t="s">
        <v>2771</v>
      </c>
      <c r="C1536" s="75" t="s">
        <v>1414</v>
      </c>
      <c r="D1536" s="74">
        <v>43.35</v>
      </c>
      <c r="E1536" s="72" t="s">
        <v>661</v>
      </c>
      <c r="F1536" s="75" t="s">
        <v>3</v>
      </c>
      <c r="G1536" s="76">
        <v>381</v>
      </c>
      <c r="H1536" s="77">
        <v>113</v>
      </c>
      <c r="I1536" s="79" t="s">
        <v>2867</v>
      </c>
    </row>
    <row r="1537" spans="1:9" ht="12.6" customHeight="1" x14ac:dyDescent="0.25">
      <c r="A1537" s="71">
        <v>1493</v>
      </c>
      <c r="B1537" s="72" t="s">
        <v>1773</v>
      </c>
      <c r="C1537" s="75" t="s">
        <v>1414</v>
      </c>
      <c r="D1537" s="74">
        <v>43.36</v>
      </c>
      <c r="E1537" s="72" t="s">
        <v>662</v>
      </c>
      <c r="F1537" s="75" t="s">
        <v>3</v>
      </c>
      <c r="G1537" s="76">
        <v>599</v>
      </c>
      <c r="H1537" s="77">
        <v>113</v>
      </c>
      <c r="I1537" s="79" t="s">
        <v>2867</v>
      </c>
    </row>
    <row r="1538" spans="1:9" ht="12.6" customHeight="1" x14ac:dyDescent="0.25">
      <c r="A1538" s="71">
        <v>1494</v>
      </c>
      <c r="B1538" s="78" t="s">
        <v>2772</v>
      </c>
      <c r="C1538" s="75" t="s">
        <v>1414</v>
      </c>
      <c r="D1538" s="74">
        <v>43.37</v>
      </c>
      <c r="E1538" s="72" t="s">
        <v>663</v>
      </c>
      <c r="F1538" s="75" t="s">
        <v>3</v>
      </c>
      <c r="G1538" s="76">
        <v>397</v>
      </c>
      <c r="H1538" s="77">
        <v>113</v>
      </c>
      <c r="I1538" s="79" t="s">
        <v>2868</v>
      </c>
    </row>
    <row r="1539" spans="1:9" ht="12.6" customHeight="1" x14ac:dyDescent="0.25">
      <c r="A1539" s="71">
        <v>1495</v>
      </c>
      <c r="B1539" s="72" t="s">
        <v>1773</v>
      </c>
      <c r="C1539" s="75" t="s">
        <v>1414</v>
      </c>
      <c r="D1539" s="74">
        <v>43.38</v>
      </c>
      <c r="E1539" s="72" t="s">
        <v>664</v>
      </c>
      <c r="F1539" s="75" t="s">
        <v>3</v>
      </c>
      <c r="G1539" s="76">
        <v>865</v>
      </c>
      <c r="H1539" s="77">
        <v>113</v>
      </c>
      <c r="I1539" s="79" t="s">
        <v>2867</v>
      </c>
    </row>
    <row r="1540" spans="1:9" ht="12.6" customHeight="1" x14ac:dyDescent="0.25">
      <c r="A1540" s="71">
        <v>1496</v>
      </c>
      <c r="B1540" s="72" t="s">
        <v>1773</v>
      </c>
      <c r="C1540" s="75" t="s">
        <v>1414</v>
      </c>
      <c r="D1540" s="74">
        <v>43.39</v>
      </c>
      <c r="E1540" s="72" t="s">
        <v>665</v>
      </c>
      <c r="F1540" s="75" t="s">
        <v>3</v>
      </c>
      <c r="G1540" s="76">
        <v>663</v>
      </c>
      <c r="H1540" s="77">
        <v>113</v>
      </c>
      <c r="I1540" s="79" t="s">
        <v>2867</v>
      </c>
    </row>
    <row r="1541" spans="1:9" ht="12.6" customHeight="1" x14ac:dyDescent="0.25">
      <c r="A1541" s="71">
        <v>1497</v>
      </c>
      <c r="B1541" s="78" t="s">
        <v>2771</v>
      </c>
      <c r="C1541" s="75" t="s">
        <v>1414</v>
      </c>
      <c r="D1541" s="74">
        <v>43.4</v>
      </c>
      <c r="E1541" s="72" t="s">
        <v>666</v>
      </c>
      <c r="F1541" s="75" t="s">
        <v>3</v>
      </c>
      <c r="G1541" s="76">
        <v>386</v>
      </c>
      <c r="H1541" s="77">
        <v>113</v>
      </c>
      <c r="I1541" s="79" t="s">
        <v>2867</v>
      </c>
    </row>
    <row r="1542" spans="1:9" ht="12.6" customHeight="1" x14ac:dyDescent="0.25">
      <c r="A1542" s="71">
        <v>1498</v>
      </c>
      <c r="B1542" s="72" t="s">
        <v>1772</v>
      </c>
      <c r="C1542" s="75" t="s">
        <v>1414</v>
      </c>
      <c r="D1542" s="74">
        <v>43.41</v>
      </c>
      <c r="E1542" s="72" t="s">
        <v>667</v>
      </c>
      <c r="F1542" s="75" t="s">
        <v>3</v>
      </c>
      <c r="G1542" s="76">
        <v>501</v>
      </c>
      <c r="H1542" s="77">
        <v>113</v>
      </c>
      <c r="I1542" s="75" t="s">
        <v>1708</v>
      </c>
    </row>
    <row r="1543" spans="1:9" ht="12.6" customHeight="1" x14ac:dyDescent="0.25">
      <c r="A1543" s="71">
        <v>1499</v>
      </c>
      <c r="B1543" s="72" t="s">
        <v>1772</v>
      </c>
      <c r="C1543" s="75" t="s">
        <v>1414</v>
      </c>
      <c r="D1543" s="74">
        <v>43.42</v>
      </c>
      <c r="E1543" s="72" t="s">
        <v>668</v>
      </c>
      <c r="F1543" s="75" t="s">
        <v>16</v>
      </c>
      <c r="G1543" s="76">
        <v>1621</v>
      </c>
      <c r="H1543" s="77">
        <v>495</v>
      </c>
      <c r="I1543" s="75" t="s">
        <v>1708</v>
      </c>
    </row>
    <row r="1544" spans="1:9" ht="12.6" customHeight="1" x14ac:dyDescent="0.25">
      <c r="A1544" s="71">
        <v>1500</v>
      </c>
      <c r="B1544" s="72" t="s">
        <v>1772</v>
      </c>
      <c r="C1544" s="75" t="s">
        <v>1414</v>
      </c>
      <c r="D1544" s="74">
        <v>43.43</v>
      </c>
      <c r="E1544" s="78" t="s">
        <v>2869</v>
      </c>
      <c r="F1544" s="75" t="s">
        <v>16</v>
      </c>
      <c r="G1544" s="76">
        <v>1894</v>
      </c>
      <c r="H1544" s="77">
        <v>495</v>
      </c>
      <c r="I1544" s="75" t="s">
        <v>1708</v>
      </c>
    </row>
    <row r="1545" spans="1:9" ht="12.6" customHeight="1" x14ac:dyDescent="0.25">
      <c r="A1545" s="71">
        <v>1501</v>
      </c>
      <c r="B1545" s="72" t="s">
        <v>1772</v>
      </c>
      <c r="C1545" s="75" t="s">
        <v>1414</v>
      </c>
      <c r="D1545" s="74">
        <v>43.44</v>
      </c>
      <c r="E1545" s="78" t="s">
        <v>2870</v>
      </c>
      <c r="F1545" s="75" t="s">
        <v>3</v>
      </c>
      <c r="G1545" s="76">
        <v>11447</v>
      </c>
      <c r="H1545" s="77">
        <v>1602</v>
      </c>
      <c r="I1545" s="75" t="s">
        <v>1708</v>
      </c>
    </row>
    <row r="1546" spans="1:9" ht="12.6" customHeight="1" x14ac:dyDescent="0.25">
      <c r="A1546" s="71">
        <v>1502</v>
      </c>
      <c r="B1546" s="72" t="s">
        <v>1774</v>
      </c>
      <c r="C1546" s="75" t="s">
        <v>1438</v>
      </c>
      <c r="D1546" s="74">
        <v>44.01</v>
      </c>
      <c r="E1546" s="78" t="s">
        <v>2871</v>
      </c>
      <c r="F1546" s="75" t="s">
        <v>17</v>
      </c>
      <c r="G1546" s="76">
        <v>527</v>
      </c>
      <c r="H1546" s="77">
        <v>272</v>
      </c>
      <c r="I1546" s="75" t="s">
        <v>1709</v>
      </c>
    </row>
    <row r="1547" spans="1:9" ht="12.6" customHeight="1" x14ac:dyDescent="0.25">
      <c r="A1547" s="71">
        <v>1503</v>
      </c>
      <c r="B1547" s="72" t="s">
        <v>1774</v>
      </c>
      <c r="C1547" s="75" t="s">
        <v>1439</v>
      </c>
      <c r="D1547" s="74">
        <v>44.02</v>
      </c>
      <c r="E1547" s="78" t="s">
        <v>2872</v>
      </c>
      <c r="F1547" s="75" t="s">
        <v>17</v>
      </c>
      <c r="G1547" s="76">
        <v>559</v>
      </c>
      <c r="H1547" s="77">
        <v>272</v>
      </c>
      <c r="I1547" s="75" t="s">
        <v>1709</v>
      </c>
    </row>
    <row r="1548" spans="1:9" ht="12.6" customHeight="1" x14ac:dyDescent="0.25">
      <c r="A1548" s="71">
        <v>1504</v>
      </c>
      <c r="B1548" s="72" t="s">
        <v>1774</v>
      </c>
      <c r="C1548" s="75" t="s">
        <v>1440</v>
      </c>
      <c r="D1548" s="74">
        <v>44.03</v>
      </c>
      <c r="E1548" s="78" t="s">
        <v>2873</v>
      </c>
      <c r="F1548" s="75" t="s">
        <v>17</v>
      </c>
      <c r="G1548" s="76">
        <v>648</v>
      </c>
      <c r="H1548" s="77">
        <v>272</v>
      </c>
      <c r="I1548" s="75" t="s">
        <v>1709</v>
      </c>
    </row>
    <row r="1549" spans="1:9" ht="12.6" customHeight="1" x14ac:dyDescent="0.25">
      <c r="A1549" s="71">
        <v>1505</v>
      </c>
      <c r="B1549" s="72" t="s">
        <v>1774</v>
      </c>
      <c r="C1549" s="75" t="s">
        <v>1441</v>
      </c>
      <c r="D1549" s="74">
        <v>44.04</v>
      </c>
      <c r="E1549" s="78" t="s">
        <v>2874</v>
      </c>
      <c r="F1549" s="75" t="s">
        <v>17</v>
      </c>
      <c r="G1549" s="76">
        <v>760</v>
      </c>
      <c r="H1549" s="77">
        <v>272</v>
      </c>
      <c r="I1549" s="75" t="s">
        <v>1709</v>
      </c>
    </row>
    <row r="1550" spans="1:9" ht="12.6" customHeight="1" x14ac:dyDescent="0.25">
      <c r="A1550" s="71">
        <v>1506</v>
      </c>
      <c r="B1550" s="72" t="s">
        <v>1774</v>
      </c>
      <c r="C1550" s="75" t="s">
        <v>1442</v>
      </c>
      <c r="D1550" s="74">
        <v>44.05</v>
      </c>
      <c r="E1550" s="78" t="s">
        <v>2875</v>
      </c>
      <c r="F1550" s="75" t="s">
        <v>17</v>
      </c>
      <c r="G1550" s="76">
        <v>559</v>
      </c>
      <c r="H1550" s="77">
        <v>304</v>
      </c>
      <c r="I1550" s="75" t="s">
        <v>1709</v>
      </c>
    </row>
    <row r="1551" spans="1:9" ht="12.6" customHeight="1" x14ac:dyDescent="0.25">
      <c r="A1551" s="71">
        <v>1507</v>
      </c>
      <c r="B1551" s="72" t="s">
        <v>1774</v>
      </c>
      <c r="C1551" s="75" t="s">
        <v>1443</v>
      </c>
      <c r="D1551" s="74">
        <v>44.06</v>
      </c>
      <c r="E1551" s="78" t="s">
        <v>2876</v>
      </c>
      <c r="F1551" s="75" t="s">
        <v>17</v>
      </c>
      <c r="G1551" s="76">
        <v>593</v>
      </c>
      <c r="H1551" s="77">
        <v>304</v>
      </c>
      <c r="I1551" s="75" t="s">
        <v>1709</v>
      </c>
    </row>
    <row r="1552" spans="1:9" ht="12.6" customHeight="1" x14ac:dyDescent="0.25">
      <c r="A1552" s="71">
        <v>1508</v>
      </c>
      <c r="B1552" s="72" t="s">
        <v>1774</v>
      </c>
      <c r="C1552" s="75" t="s">
        <v>1444</v>
      </c>
      <c r="D1552" s="74">
        <v>44.07</v>
      </c>
      <c r="E1552" s="72" t="s">
        <v>669</v>
      </c>
      <c r="F1552" s="75" t="s">
        <v>17</v>
      </c>
      <c r="G1552" s="76">
        <v>509</v>
      </c>
      <c r="H1552" s="77">
        <v>272</v>
      </c>
      <c r="I1552" s="75" t="s">
        <v>1709</v>
      </c>
    </row>
    <row r="1553" spans="1:9" ht="12.6" customHeight="1" x14ac:dyDescent="0.25">
      <c r="A1553" s="71">
        <v>1509</v>
      </c>
      <c r="B1553" s="72" t="s">
        <v>1774</v>
      </c>
      <c r="C1553" s="75" t="s">
        <v>1445</v>
      </c>
      <c r="D1553" s="74">
        <v>44.08</v>
      </c>
      <c r="E1553" s="72" t="s">
        <v>670</v>
      </c>
      <c r="F1553" s="75" t="s">
        <v>17</v>
      </c>
      <c r="G1553" s="76">
        <v>539</v>
      </c>
      <c r="H1553" s="77">
        <v>272</v>
      </c>
      <c r="I1553" s="75" t="s">
        <v>1709</v>
      </c>
    </row>
    <row r="1554" spans="1:9" ht="12.6" customHeight="1" x14ac:dyDescent="0.25">
      <c r="A1554" s="71">
        <v>1510</v>
      </c>
      <c r="B1554" s="72" t="s">
        <v>1774</v>
      </c>
      <c r="C1554" s="75" t="s">
        <v>1446</v>
      </c>
      <c r="D1554" s="74">
        <v>44.09</v>
      </c>
      <c r="E1554" s="72" t="s">
        <v>671</v>
      </c>
      <c r="F1554" s="75" t="s">
        <v>292</v>
      </c>
      <c r="G1554" s="76">
        <v>613</v>
      </c>
      <c r="H1554" s="77">
        <v>205</v>
      </c>
      <c r="I1554" s="75" t="s">
        <v>1710</v>
      </c>
    </row>
    <row r="1555" spans="1:9" ht="12.6" customHeight="1" x14ac:dyDescent="0.25">
      <c r="A1555" s="71">
        <v>1511</v>
      </c>
      <c r="B1555" s="72" t="s">
        <v>1774</v>
      </c>
      <c r="C1555" s="75" t="s">
        <v>1447</v>
      </c>
      <c r="D1555" s="74">
        <v>44.1</v>
      </c>
      <c r="E1555" s="72" t="s">
        <v>672</v>
      </c>
      <c r="F1555" s="75" t="s">
        <v>17</v>
      </c>
      <c r="G1555" s="76">
        <v>2974</v>
      </c>
      <c r="H1555" s="77">
        <v>492</v>
      </c>
      <c r="I1555" s="75" t="s">
        <v>1711</v>
      </c>
    </row>
    <row r="1556" spans="1:9" ht="12.6" customHeight="1" x14ac:dyDescent="0.25">
      <c r="A1556" s="71">
        <v>1512</v>
      </c>
      <c r="B1556" s="72" t="s">
        <v>1774</v>
      </c>
      <c r="C1556" s="75" t="s">
        <v>1448</v>
      </c>
      <c r="D1556" s="74">
        <v>44.11</v>
      </c>
      <c r="E1556" s="72" t="s">
        <v>673</v>
      </c>
      <c r="F1556" s="75" t="s">
        <v>3</v>
      </c>
      <c r="G1556" s="76">
        <v>7356</v>
      </c>
      <c r="H1556" s="77">
        <v>1430</v>
      </c>
      <c r="I1556" s="75" t="s">
        <v>1712</v>
      </c>
    </row>
    <row r="1557" spans="1:9" ht="12.6" customHeight="1" x14ac:dyDescent="0.25">
      <c r="A1557" s="71">
        <v>1513</v>
      </c>
      <c r="B1557" s="78" t="s">
        <v>2877</v>
      </c>
      <c r="C1557" s="75" t="s">
        <v>1448</v>
      </c>
      <c r="D1557" s="74">
        <v>44.12</v>
      </c>
      <c r="E1557" s="72" t="s">
        <v>674</v>
      </c>
      <c r="F1557" s="75" t="s">
        <v>3</v>
      </c>
      <c r="G1557" s="76">
        <v>7985</v>
      </c>
      <c r="H1557" s="77">
        <v>1430</v>
      </c>
      <c r="I1557" s="75" t="s">
        <v>1712</v>
      </c>
    </row>
    <row r="1558" spans="1:9" ht="12.6" customHeight="1" x14ac:dyDescent="0.25">
      <c r="A1558" s="71">
        <v>1514</v>
      </c>
      <c r="B1558" s="72" t="s">
        <v>1774</v>
      </c>
      <c r="C1558" s="75" t="s">
        <v>1201</v>
      </c>
      <c r="D1558" s="74">
        <v>44.13</v>
      </c>
      <c r="E1558" s="72" t="s">
        <v>675</v>
      </c>
      <c r="F1558" s="75" t="s">
        <v>292</v>
      </c>
      <c r="G1558" s="76">
        <v>715</v>
      </c>
      <c r="H1558" s="77">
        <v>199</v>
      </c>
      <c r="I1558" s="75" t="s">
        <v>1710</v>
      </c>
    </row>
    <row r="1559" spans="1:9" ht="12.6" customHeight="1" x14ac:dyDescent="0.25">
      <c r="A1559" s="71">
        <v>1515</v>
      </c>
      <c r="B1559" s="78" t="s">
        <v>2877</v>
      </c>
      <c r="C1559" s="75" t="s">
        <v>1201</v>
      </c>
      <c r="D1559" s="74">
        <v>44.14</v>
      </c>
      <c r="E1559" s="78" t="s">
        <v>2878</v>
      </c>
      <c r="F1559" s="75" t="s">
        <v>17</v>
      </c>
      <c r="G1559" s="76">
        <v>103</v>
      </c>
      <c r="H1559" s="77">
        <v>54</v>
      </c>
      <c r="I1559" s="79" t="s">
        <v>2879</v>
      </c>
    </row>
    <row r="1560" spans="1:9" ht="12.6" customHeight="1" x14ac:dyDescent="0.25">
      <c r="A1560" s="71">
        <v>1516</v>
      </c>
      <c r="B1560" s="72" t="s">
        <v>1774</v>
      </c>
      <c r="C1560" s="75" t="s">
        <v>1201</v>
      </c>
      <c r="D1560" s="74">
        <v>44.15</v>
      </c>
      <c r="E1560" s="72" t="s">
        <v>676</v>
      </c>
      <c r="F1560" s="75" t="s">
        <v>17</v>
      </c>
      <c r="G1560" s="76">
        <v>112</v>
      </c>
      <c r="H1560" s="77">
        <v>54</v>
      </c>
      <c r="I1560" s="75" t="s">
        <v>1713</v>
      </c>
    </row>
    <row r="1561" spans="1:9" ht="12.6" customHeight="1" x14ac:dyDescent="0.25">
      <c r="A1561" s="71">
        <v>1517</v>
      </c>
      <c r="B1561" s="72" t="s">
        <v>1774</v>
      </c>
      <c r="C1561" s="75" t="s">
        <v>1201</v>
      </c>
      <c r="D1561" s="74">
        <v>44.16</v>
      </c>
      <c r="E1561" s="78" t="s">
        <v>2880</v>
      </c>
      <c r="F1561" s="75" t="s">
        <v>17</v>
      </c>
      <c r="G1561" s="76">
        <v>126</v>
      </c>
      <c r="H1561" s="77">
        <v>68</v>
      </c>
      <c r="I1561" s="75" t="s">
        <v>1713</v>
      </c>
    </row>
    <row r="1562" spans="1:9" ht="12.6" customHeight="1" x14ac:dyDescent="0.25">
      <c r="A1562" s="71">
        <v>1518</v>
      </c>
      <c r="B1562" s="78" t="s">
        <v>2877</v>
      </c>
      <c r="C1562" s="75" t="s">
        <v>1201</v>
      </c>
      <c r="D1562" s="74">
        <v>44.17</v>
      </c>
      <c r="E1562" s="72" t="s">
        <v>677</v>
      </c>
      <c r="F1562" s="75" t="s">
        <v>17</v>
      </c>
      <c r="G1562" s="76">
        <v>197</v>
      </c>
      <c r="H1562" s="77">
        <v>129</v>
      </c>
      <c r="I1562" s="79" t="s">
        <v>2879</v>
      </c>
    </row>
    <row r="1563" spans="1:9" ht="12.6" customHeight="1" x14ac:dyDescent="0.25">
      <c r="A1563" s="71">
        <v>1519</v>
      </c>
      <c r="B1563" s="72" t="s">
        <v>1774</v>
      </c>
      <c r="C1563" s="75" t="s">
        <v>1201</v>
      </c>
      <c r="D1563" s="74">
        <v>44.18</v>
      </c>
      <c r="E1563" s="72" t="s">
        <v>678</v>
      </c>
      <c r="F1563" s="75" t="s">
        <v>3</v>
      </c>
      <c r="G1563" s="76">
        <v>22189</v>
      </c>
      <c r="H1563" s="77">
        <v>5091</v>
      </c>
      <c r="I1563" s="75" t="s">
        <v>1714</v>
      </c>
    </row>
    <row r="1564" spans="1:9" ht="12.6" customHeight="1" x14ac:dyDescent="0.25">
      <c r="A1564" s="71">
        <v>1520</v>
      </c>
      <c r="B1564" s="72" t="s">
        <v>1774</v>
      </c>
      <c r="C1564" s="75" t="s">
        <v>1201</v>
      </c>
      <c r="D1564" s="74">
        <v>44.19</v>
      </c>
      <c r="E1564" s="72" t="s">
        <v>679</v>
      </c>
      <c r="F1564" s="75" t="s">
        <v>292</v>
      </c>
      <c r="G1564" s="76">
        <v>652</v>
      </c>
      <c r="H1564" s="77">
        <v>265</v>
      </c>
      <c r="I1564" s="75" t="s">
        <v>1715</v>
      </c>
    </row>
    <row r="1565" spans="1:9" ht="12.6" customHeight="1" x14ac:dyDescent="0.25">
      <c r="A1565" s="71">
        <v>1521</v>
      </c>
      <c r="B1565" s="72" t="s">
        <v>1774</v>
      </c>
      <c r="C1565" s="75" t="s">
        <v>1201</v>
      </c>
      <c r="D1565" s="74">
        <v>44.2</v>
      </c>
      <c r="E1565" s="78" t="s">
        <v>2881</v>
      </c>
      <c r="F1565" s="75" t="s">
        <v>292</v>
      </c>
      <c r="G1565" s="76">
        <v>248</v>
      </c>
      <c r="H1565" s="77">
        <v>168</v>
      </c>
      <c r="I1565" s="75" t="s">
        <v>1713</v>
      </c>
    </row>
    <row r="1566" spans="1:9" ht="12.6" customHeight="1" x14ac:dyDescent="0.25">
      <c r="A1566" s="71">
        <v>1522</v>
      </c>
      <c r="B1566" s="72" t="s">
        <v>1774</v>
      </c>
      <c r="C1566" s="75" t="s">
        <v>1201</v>
      </c>
      <c r="D1566" s="74">
        <v>44.21</v>
      </c>
      <c r="E1566" s="78" t="s">
        <v>2882</v>
      </c>
      <c r="F1566" s="75" t="s">
        <v>17</v>
      </c>
      <c r="G1566" s="76">
        <v>624</v>
      </c>
      <c r="H1566" s="77">
        <v>322</v>
      </c>
      <c r="I1566" s="75" t="s">
        <v>1713</v>
      </c>
    </row>
    <row r="1567" spans="1:9" ht="12.6" customHeight="1" x14ac:dyDescent="0.25">
      <c r="A1567" s="71">
        <v>1523</v>
      </c>
      <c r="B1567" s="78" t="s">
        <v>2877</v>
      </c>
      <c r="C1567" s="75" t="s">
        <v>1201</v>
      </c>
      <c r="D1567" s="74">
        <v>44.23</v>
      </c>
      <c r="E1567" s="72" t="s">
        <v>680</v>
      </c>
      <c r="F1567" s="75" t="s">
        <v>17</v>
      </c>
      <c r="G1567" s="76">
        <v>858</v>
      </c>
      <c r="H1567" s="77">
        <v>301</v>
      </c>
      <c r="I1567" s="79" t="s">
        <v>2879</v>
      </c>
    </row>
    <row r="1568" spans="1:9" ht="12.6" customHeight="1" x14ac:dyDescent="0.25">
      <c r="A1568" s="71">
        <v>1524</v>
      </c>
      <c r="B1568" s="78" t="s">
        <v>2877</v>
      </c>
      <c r="C1568" s="75" t="s">
        <v>1201</v>
      </c>
      <c r="D1568" s="74">
        <v>44.24</v>
      </c>
      <c r="E1568" s="72" t="s">
        <v>681</v>
      </c>
      <c r="F1568" s="75" t="s">
        <v>17</v>
      </c>
      <c r="G1568" s="76">
        <v>825</v>
      </c>
      <c r="H1568" s="77">
        <v>301</v>
      </c>
      <c r="I1568" s="79" t="s">
        <v>2879</v>
      </c>
    </row>
    <row r="1569" spans="1:9" ht="12.6" customHeight="1" x14ac:dyDescent="0.25">
      <c r="A1569" s="71">
        <v>1525</v>
      </c>
      <c r="B1569" s="78" t="s">
        <v>2883</v>
      </c>
      <c r="C1569" s="75" t="s">
        <v>1449</v>
      </c>
      <c r="D1569" s="74">
        <v>46.01</v>
      </c>
      <c r="E1569" s="78" t="s">
        <v>2884</v>
      </c>
      <c r="F1569" s="75" t="s">
        <v>17</v>
      </c>
      <c r="G1569" s="76">
        <v>105</v>
      </c>
      <c r="H1569" s="77">
        <v>105</v>
      </c>
      <c r="I1569" s="79" t="s">
        <v>2885</v>
      </c>
    </row>
    <row r="1570" spans="1:9" ht="12.6" customHeight="1" x14ac:dyDescent="0.25">
      <c r="A1570" s="71">
        <v>1526</v>
      </c>
      <c r="B1570" s="78" t="s">
        <v>2883</v>
      </c>
      <c r="C1570" s="75" t="s">
        <v>1450</v>
      </c>
      <c r="D1570" s="74">
        <v>46.02</v>
      </c>
      <c r="E1570" s="78" t="s">
        <v>2886</v>
      </c>
      <c r="F1570" s="79" t="s">
        <v>3203</v>
      </c>
      <c r="G1570" s="76">
        <v>47</v>
      </c>
      <c r="H1570" s="77">
        <v>47</v>
      </c>
      <c r="I1570" s="79" t="s">
        <v>2885</v>
      </c>
    </row>
    <row r="1571" spans="1:9" ht="12.6" customHeight="1" x14ac:dyDescent="0.25">
      <c r="A1571" s="71">
        <v>1527</v>
      </c>
      <c r="B1571" s="78" t="s">
        <v>2883</v>
      </c>
      <c r="C1571" s="75" t="s">
        <v>1451</v>
      </c>
      <c r="D1571" s="74">
        <v>46.03</v>
      </c>
      <c r="E1571" s="78" t="s">
        <v>2887</v>
      </c>
      <c r="F1571" s="75" t="s">
        <v>3</v>
      </c>
      <c r="G1571" s="76">
        <v>1685</v>
      </c>
      <c r="H1571" s="77">
        <v>1685</v>
      </c>
      <c r="I1571" s="79" t="s">
        <v>2885</v>
      </c>
    </row>
    <row r="1572" spans="1:9" ht="12.6" customHeight="1" x14ac:dyDescent="0.25">
      <c r="A1572" s="71">
        <v>1528</v>
      </c>
      <c r="B1572" s="78" t="s">
        <v>2883</v>
      </c>
      <c r="C1572" s="75" t="s">
        <v>1452</v>
      </c>
      <c r="D1572" s="74">
        <v>46.04</v>
      </c>
      <c r="E1572" s="78" t="s">
        <v>2888</v>
      </c>
      <c r="F1572" s="75" t="s">
        <v>3</v>
      </c>
      <c r="G1572" s="76">
        <v>1099</v>
      </c>
      <c r="H1572" s="77">
        <v>1099</v>
      </c>
      <c r="I1572" s="79" t="s">
        <v>2885</v>
      </c>
    </row>
    <row r="1573" spans="1:9" ht="12.6" customHeight="1" x14ac:dyDescent="0.25">
      <c r="A1573" s="71">
        <v>1529</v>
      </c>
      <c r="B1573" s="78" t="s">
        <v>2883</v>
      </c>
      <c r="C1573" s="75" t="s">
        <v>1453</v>
      </c>
      <c r="D1573" s="74">
        <v>46.05</v>
      </c>
      <c r="E1573" s="78" t="s">
        <v>2889</v>
      </c>
      <c r="F1573" s="75" t="s">
        <v>3</v>
      </c>
      <c r="G1573" s="76">
        <v>824</v>
      </c>
      <c r="H1573" s="77">
        <v>824</v>
      </c>
      <c r="I1573" s="79" t="s">
        <v>2885</v>
      </c>
    </row>
    <row r="1574" spans="1:9" ht="12.6" customHeight="1" x14ac:dyDescent="0.25">
      <c r="A1574" s="71">
        <v>1530</v>
      </c>
      <c r="B1574" s="78" t="s">
        <v>2883</v>
      </c>
      <c r="C1574" s="75" t="s">
        <v>1454</v>
      </c>
      <c r="D1574" s="74">
        <v>46.06</v>
      </c>
      <c r="E1574" s="78" t="s">
        <v>2890</v>
      </c>
      <c r="F1574" s="75" t="s">
        <v>17</v>
      </c>
      <c r="G1574" s="76">
        <v>56</v>
      </c>
      <c r="H1574" s="77">
        <v>56</v>
      </c>
      <c r="I1574" s="79" t="s">
        <v>2885</v>
      </c>
    </row>
    <row r="1575" spans="1:9" ht="12.6" customHeight="1" x14ac:dyDescent="0.25">
      <c r="A1575" s="71">
        <v>1531</v>
      </c>
      <c r="B1575" s="78" t="s">
        <v>2883</v>
      </c>
      <c r="C1575" s="75" t="s">
        <v>1455</v>
      </c>
      <c r="D1575" s="74">
        <v>46.07</v>
      </c>
      <c r="E1575" s="78" t="s">
        <v>2891</v>
      </c>
      <c r="F1575" s="75" t="s">
        <v>17</v>
      </c>
      <c r="G1575" s="76">
        <v>28</v>
      </c>
      <c r="H1575" s="77">
        <v>28</v>
      </c>
      <c r="I1575" s="79" t="s">
        <v>2089</v>
      </c>
    </row>
    <row r="1576" spans="1:9" ht="12.6" customHeight="1" x14ac:dyDescent="0.25">
      <c r="A1576" s="71">
        <v>1532</v>
      </c>
      <c r="B1576" s="72" t="s">
        <v>1775</v>
      </c>
      <c r="C1576" s="75" t="s">
        <v>1456</v>
      </c>
      <c r="D1576" s="74">
        <v>46.08</v>
      </c>
      <c r="E1576" s="72" t="s">
        <v>682</v>
      </c>
      <c r="F1576" s="75" t="s">
        <v>518</v>
      </c>
      <c r="G1576" s="76">
        <v>245</v>
      </c>
      <c r="H1576" s="77">
        <v>245</v>
      </c>
      <c r="I1576" s="79" t="s">
        <v>2331</v>
      </c>
    </row>
    <row r="1577" spans="1:9" ht="12.6" customHeight="1" x14ac:dyDescent="0.25">
      <c r="A1577" s="71">
        <v>1533</v>
      </c>
      <c r="B1577" s="78" t="s">
        <v>2883</v>
      </c>
      <c r="C1577" s="75" t="s">
        <v>1456</v>
      </c>
      <c r="D1577" s="74">
        <v>46.09</v>
      </c>
      <c r="E1577" s="78" t="s">
        <v>2892</v>
      </c>
      <c r="F1577" s="75" t="s">
        <v>518</v>
      </c>
      <c r="G1577" s="76">
        <v>315</v>
      </c>
      <c r="H1577" s="77">
        <v>315</v>
      </c>
      <c r="I1577" s="79" t="s">
        <v>2089</v>
      </c>
    </row>
    <row r="1578" spans="1:9" ht="12.6" customHeight="1" x14ac:dyDescent="0.25">
      <c r="A1578" s="71">
        <v>1534</v>
      </c>
      <c r="B1578" s="78" t="s">
        <v>2883</v>
      </c>
      <c r="C1578" s="75" t="s">
        <v>1456</v>
      </c>
      <c r="D1578" s="74">
        <v>46.1</v>
      </c>
      <c r="E1578" s="78" t="s">
        <v>2893</v>
      </c>
      <c r="F1578" s="75" t="s">
        <v>518</v>
      </c>
      <c r="G1578" s="76">
        <v>252</v>
      </c>
      <c r="H1578" s="77">
        <v>252</v>
      </c>
      <c r="I1578" s="79" t="s">
        <v>2089</v>
      </c>
    </row>
    <row r="1579" spans="1:9" ht="12.6" customHeight="1" x14ac:dyDescent="0.25">
      <c r="A1579" s="71">
        <v>1535</v>
      </c>
      <c r="B1579" s="78" t="s">
        <v>2883</v>
      </c>
      <c r="C1579" s="75" t="s">
        <v>1456</v>
      </c>
      <c r="D1579" s="74">
        <v>46.11</v>
      </c>
      <c r="E1579" s="78" t="s">
        <v>2894</v>
      </c>
      <c r="F1579" s="75" t="s">
        <v>518</v>
      </c>
      <c r="G1579" s="76">
        <v>357</v>
      </c>
      <c r="H1579" s="77">
        <v>357</v>
      </c>
      <c r="I1579" s="79" t="s">
        <v>2089</v>
      </c>
    </row>
    <row r="1580" spans="1:9" ht="12.6" customHeight="1" x14ac:dyDescent="0.25">
      <c r="A1580" s="71">
        <v>1536</v>
      </c>
      <c r="B1580" s="78" t="s">
        <v>2883</v>
      </c>
      <c r="C1580" s="75" t="s">
        <v>1456</v>
      </c>
      <c r="D1580" s="74">
        <v>46.12</v>
      </c>
      <c r="E1580" s="78" t="s">
        <v>2895</v>
      </c>
      <c r="F1580" s="75" t="s">
        <v>518</v>
      </c>
      <c r="G1580" s="76">
        <v>525</v>
      </c>
      <c r="H1580" s="77">
        <v>525</v>
      </c>
      <c r="I1580" s="79" t="s">
        <v>2089</v>
      </c>
    </row>
    <row r="1581" spans="1:9" ht="12.6" customHeight="1" x14ac:dyDescent="0.25">
      <c r="A1581" s="71">
        <v>1537</v>
      </c>
      <c r="B1581" s="78" t="s">
        <v>2883</v>
      </c>
      <c r="C1581" s="75" t="s">
        <v>1456</v>
      </c>
      <c r="D1581" s="74">
        <v>46.13</v>
      </c>
      <c r="E1581" s="72" t="s">
        <v>683</v>
      </c>
      <c r="F1581" s="75" t="s">
        <v>518</v>
      </c>
      <c r="G1581" s="76">
        <v>876</v>
      </c>
      <c r="H1581" s="77">
        <v>876</v>
      </c>
      <c r="I1581" s="79" t="s">
        <v>2089</v>
      </c>
    </row>
    <row r="1582" spans="1:9" ht="12.6" customHeight="1" x14ac:dyDescent="0.25">
      <c r="A1582" s="71">
        <v>1538</v>
      </c>
      <c r="B1582" s="72" t="s">
        <v>1775</v>
      </c>
      <c r="C1582" s="75" t="s">
        <v>1456</v>
      </c>
      <c r="D1582" s="74">
        <v>46.14</v>
      </c>
      <c r="E1582" s="72" t="s">
        <v>684</v>
      </c>
      <c r="F1582" s="75" t="s">
        <v>518</v>
      </c>
      <c r="G1582" s="76">
        <v>596</v>
      </c>
      <c r="H1582" s="77">
        <v>596</v>
      </c>
      <c r="I1582" s="79" t="s">
        <v>2331</v>
      </c>
    </row>
    <row r="1583" spans="1:9" ht="12.6" customHeight="1" x14ac:dyDescent="0.25">
      <c r="A1583" s="71">
        <v>1539</v>
      </c>
      <c r="B1583" s="78" t="s">
        <v>2883</v>
      </c>
      <c r="C1583" s="75" t="s">
        <v>1456</v>
      </c>
      <c r="D1583" s="74">
        <v>46.15</v>
      </c>
      <c r="E1583" s="78" t="s">
        <v>2896</v>
      </c>
      <c r="F1583" s="75" t="s">
        <v>3</v>
      </c>
      <c r="G1583" s="76">
        <v>147</v>
      </c>
      <c r="H1583" s="77">
        <v>147</v>
      </c>
      <c r="I1583" s="79" t="s">
        <v>2089</v>
      </c>
    </row>
    <row r="1584" spans="1:9" ht="12.6" customHeight="1" x14ac:dyDescent="0.25">
      <c r="A1584" s="71">
        <v>1540</v>
      </c>
      <c r="B1584" s="72" t="s">
        <v>1775</v>
      </c>
      <c r="C1584" s="75" t="s">
        <v>1456</v>
      </c>
      <c r="D1584" s="74">
        <v>46.16</v>
      </c>
      <c r="E1584" s="72" t="s">
        <v>685</v>
      </c>
      <c r="F1584" s="75" t="s">
        <v>3</v>
      </c>
      <c r="G1584" s="76">
        <v>125</v>
      </c>
      <c r="H1584" s="77">
        <v>125</v>
      </c>
      <c r="I1584" s="79" t="s">
        <v>2331</v>
      </c>
    </row>
    <row r="1585" spans="1:9" ht="12.6" customHeight="1" x14ac:dyDescent="0.25">
      <c r="A1585" s="71">
        <v>1541</v>
      </c>
      <c r="B1585" s="78" t="s">
        <v>2883</v>
      </c>
      <c r="C1585" s="75" t="s">
        <v>1456</v>
      </c>
      <c r="D1585" s="74">
        <v>46.17</v>
      </c>
      <c r="E1585" s="78" t="s">
        <v>2897</v>
      </c>
      <c r="F1585" s="75" t="s">
        <v>17</v>
      </c>
      <c r="G1585" s="76">
        <v>38</v>
      </c>
      <c r="H1585" s="77">
        <v>38</v>
      </c>
      <c r="I1585" s="79" t="s">
        <v>2089</v>
      </c>
    </row>
    <row r="1586" spans="1:9" ht="12.6" customHeight="1" x14ac:dyDescent="0.25">
      <c r="A1586" s="71">
        <v>1542</v>
      </c>
      <c r="B1586" s="72" t="s">
        <v>1775</v>
      </c>
      <c r="C1586" s="75" t="s">
        <v>1456</v>
      </c>
      <c r="D1586" s="74">
        <v>46.18</v>
      </c>
      <c r="E1586" s="72" t="s">
        <v>686</v>
      </c>
      <c r="F1586" s="75" t="s">
        <v>17</v>
      </c>
      <c r="G1586" s="76">
        <v>32</v>
      </c>
      <c r="H1586" s="77">
        <v>32</v>
      </c>
      <c r="I1586" s="79" t="s">
        <v>2089</v>
      </c>
    </row>
    <row r="1587" spans="1:9" ht="12.6" customHeight="1" x14ac:dyDescent="0.25">
      <c r="A1587" s="71">
        <v>1543</v>
      </c>
      <c r="B1587" s="72" t="s">
        <v>1775</v>
      </c>
      <c r="C1587" s="75" t="s">
        <v>1456</v>
      </c>
      <c r="D1587" s="74">
        <v>46.19</v>
      </c>
      <c r="E1587" s="72" t="s">
        <v>687</v>
      </c>
      <c r="F1587" s="75" t="s">
        <v>17</v>
      </c>
      <c r="G1587" s="76">
        <v>42</v>
      </c>
      <c r="H1587" s="77">
        <v>42</v>
      </c>
      <c r="I1587" s="79" t="s">
        <v>2331</v>
      </c>
    </row>
    <row r="1588" spans="1:9" ht="12.6" customHeight="1" x14ac:dyDescent="0.25">
      <c r="A1588" s="71">
        <v>1544</v>
      </c>
      <c r="B1588" s="72" t="s">
        <v>1775</v>
      </c>
      <c r="C1588" s="75" t="s">
        <v>1456</v>
      </c>
      <c r="D1588" s="74">
        <v>46.21</v>
      </c>
      <c r="E1588" s="72" t="s">
        <v>688</v>
      </c>
      <c r="F1588" s="75" t="s">
        <v>17</v>
      </c>
      <c r="G1588" s="76">
        <v>35</v>
      </c>
      <c r="H1588" s="77">
        <v>35</v>
      </c>
      <c r="I1588" s="79" t="s">
        <v>2331</v>
      </c>
    </row>
    <row r="1589" spans="1:9" ht="12.6" customHeight="1" x14ac:dyDescent="0.25">
      <c r="A1589" s="71">
        <v>1545</v>
      </c>
      <c r="B1589" s="78" t="s">
        <v>2883</v>
      </c>
      <c r="C1589" s="75" t="s">
        <v>1456</v>
      </c>
      <c r="D1589" s="74">
        <v>46.23</v>
      </c>
      <c r="E1589" s="72" t="s">
        <v>689</v>
      </c>
      <c r="F1589" s="75" t="s">
        <v>17</v>
      </c>
      <c r="G1589" s="76">
        <v>14</v>
      </c>
      <c r="H1589" s="77">
        <v>14</v>
      </c>
      <c r="I1589" s="79" t="s">
        <v>2089</v>
      </c>
    </row>
    <row r="1590" spans="1:9" ht="12.6" customHeight="1" x14ac:dyDescent="0.25">
      <c r="A1590" s="71">
        <v>1546</v>
      </c>
      <c r="B1590" s="72" t="s">
        <v>1775</v>
      </c>
      <c r="C1590" s="75" t="s">
        <v>1456</v>
      </c>
      <c r="D1590" s="74">
        <v>46.24</v>
      </c>
      <c r="E1590" s="72" t="s">
        <v>690</v>
      </c>
      <c r="F1590" s="75" t="s">
        <v>16</v>
      </c>
      <c r="G1590" s="76">
        <v>47</v>
      </c>
      <c r="H1590" s="77">
        <v>47</v>
      </c>
      <c r="I1590" s="79" t="s">
        <v>2331</v>
      </c>
    </row>
    <row r="1591" spans="1:9" ht="12.6" customHeight="1" x14ac:dyDescent="0.25">
      <c r="A1591" s="71">
        <v>1547</v>
      </c>
      <c r="B1591" s="78" t="s">
        <v>2883</v>
      </c>
      <c r="C1591" s="75" t="s">
        <v>1456</v>
      </c>
      <c r="D1591" s="74">
        <v>46.25</v>
      </c>
      <c r="E1591" s="78" t="s">
        <v>2898</v>
      </c>
      <c r="F1591" s="75" t="s">
        <v>16</v>
      </c>
      <c r="G1591" s="76">
        <v>63</v>
      </c>
      <c r="H1591" s="77">
        <v>63</v>
      </c>
      <c r="I1591" s="79" t="s">
        <v>2089</v>
      </c>
    </row>
    <row r="1592" spans="1:9" ht="12.6" customHeight="1" x14ac:dyDescent="0.25">
      <c r="A1592" s="71">
        <v>1548</v>
      </c>
      <c r="B1592" s="78" t="s">
        <v>2883</v>
      </c>
      <c r="C1592" s="75" t="s">
        <v>1456</v>
      </c>
      <c r="D1592" s="74">
        <v>46.26</v>
      </c>
      <c r="E1592" s="78" t="s">
        <v>2899</v>
      </c>
      <c r="F1592" s="75" t="s">
        <v>16</v>
      </c>
      <c r="G1592" s="76">
        <v>65</v>
      </c>
      <c r="H1592" s="77">
        <v>65</v>
      </c>
      <c r="I1592" s="79" t="s">
        <v>2089</v>
      </c>
    </row>
    <row r="1593" spans="1:9" ht="12.6" customHeight="1" x14ac:dyDescent="0.25">
      <c r="A1593" s="71">
        <v>1549</v>
      </c>
      <c r="B1593" s="72" t="s">
        <v>1775</v>
      </c>
      <c r="C1593" s="75" t="s">
        <v>1456</v>
      </c>
      <c r="D1593" s="74">
        <v>46.27</v>
      </c>
      <c r="E1593" s="72" t="s">
        <v>691</v>
      </c>
      <c r="F1593" s="75" t="s">
        <v>16</v>
      </c>
      <c r="G1593" s="76">
        <v>21</v>
      </c>
      <c r="H1593" s="77">
        <v>21</v>
      </c>
      <c r="I1593" s="79" t="s">
        <v>2331</v>
      </c>
    </row>
    <row r="1594" spans="1:9" ht="12.6" customHeight="1" x14ac:dyDescent="0.25">
      <c r="A1594" s="71">
        <v>1550</v>
      </c>
      <c r="B1594" s="78" t="s">
        <v>2883</v>
      </c>
      <c r="C1594" s="75" t="s">
        <v>1456</v>
      </c>
      <c r="D1594" s="74">
        <v>46.28</v>
      </c>
      <c r="E1594" s="78" t="s">
        <v>2900</v>
      </c>
      <c r="F1594" s="75" t="s">
        <v>16</v>
      </c>
      <c r="G1594" s="76">
        <v>21</v>
      </c>
      <c r="H1594" s="77">
        <v>21</v>
      </c>
      <c r="I1594" s="79" t="s">
        <v>2089</v>
      </c>
    </row>
    <row r="1595" spans="1:9" ht="12.6" customHeight="1" x14ac:dyDescent="0.25">
      <c r="A1595" s="71">
        <v>1551</v>
      </c>
      <c r="B1595" s="78" t="s">
        <v>2883</v>
      </c>
      <c r="C1595" s="75" t="s">
        <v>1456</v>
      </c>
      <c r="D1595" s="74">
        <v>46.29</v>
      </c>
      <c r="E1595" s="78" t="s">
        <v>2901</v>
      </c>
      <c r="F1595" s="75" t="s">
        <v>518</v>
      </c>
      <c r="G1595" s="76">
        <v>1366</v>
      </c>
      <c r="H1595" s="77">
        <v>1366</v>
      </c>
      <c r="I1595" s="79" t="s">
        <v>2089</v>
      </c>
    </row>
    <row r="1596" spans="1:9" ht="12.6" customHeight="1" x14ac:dyDescent="0.25">
      <c r="A1596" s="71">
        <v>1552</v>
      </c>
      <c r="B1596" s="72" t="s">
        <v>1775</v>
      </c>
      <c r="C1596" s="75" t="s">
        <v>1456</v>
      </c>
      <c r="D1596" s="74">
        <v>46.3</v>
      </c>
      <c r="E1596" s="72" t="s">
        <v>692</v>
      </c>
      <c r="F1596" s="75" t="s">
        <v>16</v>
      </c>
      <c r="G1596" s="76">
        <v>230</v>
      </c>
      <c r="H1596" s="77">
        <v>93</v>
      </c>
      <c r="I1596" s="79" t="s">
        <v>2331</v>
      </c>
    </row>
    <row r="1597" spans="1:9" ht="12.6" customHeight="1" x14ac:dyDescent="0.25">
      <c r="A1597" s="71">
        <v>1553</v>
      </c>
      <c r="B1597" s="78" t="s">
        <v>2883</v>
      </c>
      <c r="C1597" s="75" t="s">
        <v>1456</v>
      </c>
      <c r="D1597" s="74">
        <v>46.31</v>
      </c>
      <c r="E1597" s="78" t="s">
        <v>2902</v>
      </c>
      <c r="F1597" s="75" t="s">
        <v>16</v>
      </c>
      <c r="G1597" s="76">
        <v>300</v>
      </c>
      <c r="H1597" s="77">
        <v>163</v>
      </c>
      <c r="I1597" s="79" t="s">
        <v>2089</v>
      </c>
    </row>
    <row r="1598" spans="1:9" ht="12.6" customHeight="1" x14ac:dyDescent="0.25">
      <c r="A1598" s="71">
        <v>1554</v>
      </c>
      <c r="B1598" s="72" t="s">
        <v>1775</v>
      </c>
      <c r="C1598" s="75" t="s">
        <v>1456</v>
      </c>
      <c r="D1598" s="74">
        <v>46.32</v>
      </c>
      <c r="E1598" s="72" t="s">
        <v>693</v>
      </c>
      <c r="F1598" s="75" t="s">
        <v>17</v>
      </c>
      <c r="G1598" s="76">
        <v>67</v>
      </c>
      <c r="H1598" s="77">
        <v>67</v>
      </c>
      <c r="I1598" s="79" t="s">
        <v>2331</v>
      </c>
    </row>
    <row r="1599" spans="1:9" ht="12.6" customHeight="1" x14ac:dyDescent="0.25">
      <c r="A1599" s="71">
        <v>1555</v>
      </c>
      <c r="B1599" s="78" t="s">
        <v>2883</v>
      </c>
      <c r="C1599" s="75" t="s">
        <v>1456</v>
      </c>
      <c r="D1599" s="74">
        <v>46.33</v>
      </c>
      <c r="E1599" s="72" t="s">
        <v>694</v>
      </c>
      <c r="F1599" s="75" t="s">
        <v>16</v>
      </c>
      <c r="G1599" s="76">
        <v>9</v>
      </c>
      <c r="H1599" s="77">
        <v>9</v>
      </c>
      <c r="I1599" s="79" t="s">
        <v>2089</v>
      </c>
    </row>
    <row r="1600" spans="1:9" ht="12.6" customHeight="1" x14ac:dyDescent="0.25">
      <c r="A1600" s="71">
        <v>1556</v>
      </c>
      <c r="B1600" s="72" t="s">
        <v>1775</v>
      </c>
      <c r="C1600" s="75" t="s">
        <v>1456</v>
      </c>
      <c r="D1600" s="74">
        <v>46.34</v>
      </c>
      <c r="E1600" s="72" t="s">
        <v>695</v>
      </c>
      <c r="F1600" s="75" t="s">
        <v>17</v>
      </c>
      <c r="G1600" s="76">
        <v>18</v>
      </c>
      <c r="H1600" s="77">
        <v>18</v>
      </c>
      <c r="I1600" s="79" t="s">
        <v>2331</v>
      </c>
    </row>
    <row r="1601" spans="1:9" ht="12.6" customHeight="1" x14ac:dyDescent="0.25">
      <c r="A1601" s="71">
        <v>1557</v>
      </c>
      <c r="B1601" s="72" t="s">
        <v>1775</v>
      </c>
      <c r="C1601" s="75" t="s">
        <v>1456</v>
      </c>
      <c r="D1601" s="74">
        <v>46.35</v>
      </c>
      <c r="E1601" s="72" t="s">
        <v>696</v>
      </c>
      <c r="F1601" s="75" t="s">
        <v>16</v>
      </c>
      <c r="G1601" s="76">
        <v>20</v>
      </c>
      <c r="H1601" s="77">
        <v>20</v>
      </c>
      <c r="I1601" s="79" t="s">
        <v>2089</v>
      </c>
    </row>
    <row r="1602" spans="1:9" ht="12.6" customHeight="1" x14ac:dyDescent="0.25">
      <c r="A1602" s="71">
        <v>1558</v>
      </c>
      <c r="B1602" s="72" t="s">
        <v>1775</v>
      </c>
      <c r="C1602" s="75" t="s">
        <v>1456</v>
      </c>
      <c r="D1602" s="74">
        <v>46.36</v>
      </c>
      <c r="E1602" s="72" t="s">
        <v>697</v>
      </c>
      <c r="F1602" s="75" t="s">
        <v>16</v>
      </c>
      <c r="G1602" s="76">
        <v>20</v>
      </c>
      <c r="H1602" s="77">
        <v>20</v>
      </c>
      <c r="I1602" s="79" t="s">
        <v>2331</v>
      </c>
    </row>
    <row r="1603" spans="1:9" ht="12.6" customHeight="1" x14ac:dyDescent="0.25">
      <c r="A1603" s="71">
        <v>1559</v>
      </c>
      <c r="B1603" s="78" t="s">
        <v>2883</v>
      </c>
      <c r="C1603" s="75" t="s">
        <v>1456</v>
      </c>
      <c r="D1603" s="74">
        <v>46.37</v>
      </c>
      <c r="E1603" s="78" t="s">
        <v>2903</v>
      </c>
      <c r="F1603" s="75" t="s">
        <v>17</v>
      </c>
      <c r="G1603" s="76">
        <v>17</v>
      </c>
      <c r="H1603" s="77">
        <v>17</v>
      </c>
      <c r="I1603" s="79" t="s">
        <v>2089</v>
      </c>
    </row>
    <row r="1604" spans="1:9" ht="12.6" customHeight="1" x14ac:dyDescent="0.25">
      <c r="A1604" s="71">
        <v>1560</v>
      </c>
      <c r="B1604" s="72" t="s">
        <v>1775</v>
      </c>
      <c r="C1604" s="75" t="s">
        <v>1201</v>
      </c>
      <c r="D1604" s="74">
        <v>46.38</v>
      </c>
      <c r="E1604" s="72" t="s">
        <v>698</v>
      </c>
      <c r="F1604" s="75" t="s">
        <v>17</v>
      </c>
      <c r="G1604" s="76">
        <v>57</v>
      </c>
      <c r="H1604" s="77">
        <v>18</v>
      </c>
      <c r="I1604" s="79" t="s">
        <v>2089</v>
      </c>
    </row>
    <row r="1605" spans="1:9" ht="12.6" customHeight="1" x14ac:dyDescent="0.25">
      <c r="A1605" s="71">
        <v>1561</v>
      </c>
      <c r="B1605" s="72" t="s">
        <v>1775</v>
      </c>
      <c r="C1605" s="75" t="s">
        <v>1201</v>
      </c>
      <c r="D1605" s="74">
        <v>46.39</v>
      </c>
      <c r="E1605" s="78" t="s">
        <v>2904</v>
      </c>
      <c r="F1605" s="75" t="s">
        <v>16</v>
      </c>
      <c r="G1605" s="76">
        <v>2306</v>
      </c>
      <c r="H1605" s="77">
        <v>307</v>
      </c>
      <c r="I1605" s="75" t="s">
        <v>1496</v>
      </c>
    </row>
    <row r="1606" spans="1:9" ht="12.6" customHeight="1" x14ac:dyDescent="0.25">
      <c r="A1606" s="71">
        <v>1562</v>
      </c>
      <c r="B1606" s="72" t="s">
        <v>1775</v>
      </c>
      <c r="C1606" s="75" t="s">
        <v>1201</v>
      </c>
      <c r="D1606" s="74">
        <v>46.4</v>
      </c>
      <c r="E1606" s="72" t="s">
        <v>699</v>
      </c>
      <c r="F1606" s="75" t="s">
        <v>3</v>
      </c>
      <c r="G1606" s="76">
        <v>90</v>
      </c>
      <c r="H1606" s="77">
        <v>90</v>
      </c>
      <c r="I1606" s="75" t="s">
        <v>1496</v>
      </c>
    </row>
    <row r="1607" spans="1:9" ht="12.6" customHeight="1" x14ac:dyDescent="0.25">
      <c r="A1607" s="71">
        <v>1563</v>
      </c>
      <c r="B1607" s="72" t="s">
        <v>1775</v>
      </c>
      <c r="C1607" s="75" t="s">
        <v>1201</v>
      </c>
      <c r="D1607" s="74">
        <v>46.41</v>
      </c>
      <c r="E1607" s="72" t="s">
        <v>700</v>
      </c>
      <c r="F1607" s="75" t="s">
        <v>3</v>
      </c>
      <c r="G1607" s="76">
        <v>195</v>
      </c>
      <c r="H1607" s="77">
        <v>195</v>
      </c>
      <c r="I1607" s="75" t="s">
        <v>1496</v>
      </c>
    </row>
    <row r="1608" spans="1:9" ht="12.6" customHeight="1" x14ac:dyDescent="0.25">
      <c r="A1608" s="71">
        <v>1564</v>
      </c>
      <c r="B1608" s="72" t="s">
        <v>1775</v>
      </c>
      <c r="C1608" s="75" t="s">
        <v>1201</v>
      </c>
      <c r="D1608" s="74">
        <v>46.42</v>
      </c>
      <c r="E1608" s="78" t="s">
        <v>2905</v>
      </c>
      <c r="F1608" s="75" t="s">
        <v>17</v>
      </c>
      <c r="G1608" s="76">
        <v>187</v>
      </c>
      <c r="H1608" s="77">
        <v>200</v>
      </c>
      <c r="I1608" s="75" t="s">
        <v>1496</v>
      </c>
    </row>
    <row r="1609" spans="1:9" ht="12.6" customHeight="1" x14ac:dyDescent="0.25">
      <c r="A1609" s="71">
        <v>1565</v>
      </c>
      <c r="B1609" s="72" t="s">
        <v>1775</v>
      </c>
      <c r="C1609" s="75" t="s">
        <v>1201</v>
      </c>
      <c r="D1609" s="74">
        <v>46.43</v>
      </c>
      <c r="E1609" s="78" t="s">
        <v>2906</v>
      </c>
      <c r="F1609" s="75" t="s">
        <v>17</v>
      </c>
      <c r="G1609" s="76">
        <v>109</v>
      </c>
      <c r="H1609" s="77">
        <v>109</v>
      </c>
      <c r="I1609" s="75" t="s">
        <v>1496</v>
      </c>
    </row>
    <row r="1610" spans="1:9" ht="12.6" customHeight="1" x14ac:dyDescent="0.25">
      <c r="A1610" s="71">
        <v>1566</v>
      </c>
      <c r="B1610" s="72" t="s">
        <v>1775</v>
      </c>
      <c r="C1610" s="75" t="s">
        <v>1201</v>
      </c>
      <c r="D1610" s="74">
        <v>46.44</v>
      </c>
      <c r="E1610" s="72" t="s">
        <v>701</v>
      </c>
      <c r="F1610" s="75" t="s">
        <v>292</v>
      </c>
      <c r="G1610" s="76">
        <v>807</v>
      </c>
      <c r="H1610" s="77">
        <v>214</v>
      </c>
      <c r="I1610" s="75" t="s">
        <v>1710</v>
      </c>
    </row>
    <row r="1611" spans="1:9" ht="12.6" customHeight="1" x14ac:dyDescent="0.25">
      <c r="A1611" s="71">
        <v>1567</v>
      </c>
      <c r="B1611" s="72" t="s">
        <v>1775</v>
      </c>
      <c r="C1611" s="75" t="s">
        <v>1201</v>
      </c>
      <c r="D1611" s="74">
        <v>46.45</v>
      </c>
      <c r="E1611" s="78" t="s">
        <v>2907</v>
      </c>
      <c r="F1611" s="75" t="s">
        <v>292</v>
      </c>
      <c r="G1611" s="76">
        <v>768</v>
      </c>
      <c r="H1611" s="77">
        <v>214</v>
      </c>
      <c r="I1611" s="75" t="s">
        <v>1716</v>
      </c>
    </row>
    <row r="1612" spans="1:9" ht="12.6" customHeight="1" x14ac:dyDescent="0.25">
      <c r="A1612" s="71">
        <v>1568</v>
      </c>
      <c r="B1612" s="72" t="s">
        <v>1775</v>
      </c>
      <c r="C1612" s="75" t="s">
        <v>1201</v>
      </c>
      <c r="D1612" s="74">
        <v>46.46</v>
      </c>
      <c r="E1612" s="72" t="s">
        <v>702</v>
      </c>
      <c r="F1612" s="75" t="s">
        <v>3</v>
      </c>
      <c r="G1612" s="76">
        <v>267</v>
      </c>
      <c r="H1612" s="77">
        <v>92</v>
      </c>
      <c r="I1612" s="75" t="s">
        <v>1496</v>
      </c>
    </row>
    <row r="1613" spans="1:9" ht="12.6" customHeight="1" x14ac:dyDescent="0.25">
      <c r="A1613" s="71">
        <v>1569</v>
      </c>
      <c r="B1613" s="72" t="s">
        <v>1775</v>
      </c>
      <c r="C1613" s="75" t="s">
        <v>1201</v>
      </c>
      <c r="D1613" s="74">
        <v>46.47</v>
      </c>
      <c r="E1613" s="72" t="s">
        <v>703</v>
      </c>
      <c r="F1613" s="75" t="s">
        <v>3</v>
      </c>
      <c r="G1613" s="76">
        <v>1125</v>
      </c>
      <c r="H1613" s="77">
        <v>116</v>
      </c>
      <c r="I1613" s="75" t="s">
        <v>1496</v>
      </c>
    </row>
    <row r="1614" spans="1:9" ht="12.6" customHeight="1" x14ac:dyDescent="0.25">
      <c r="A1614" s="71">
        <v>1570</v>
      </c>
      <c r="B1614" s="72" t="s">
        <v>1775</v>
      </c>
      <c r="C1614" s="75" t="s">
        <v>1201</v>
      </c>
      <c r="D1614" s="74">
        <v>46.48</v>
      </c>
      <c r="E1614" s="78" t="s">
        <v>2908</v>
      </c>
      <c r="F1614" s="75" t="s">
        <v>3</v>
      </c>
      <c r="G1614" s="76">
        <v>340</v>
      </c>
      <c r="H1614" s="77">
        <v>48</v>
      </c>
      <c r="I1614" s="75" t="s">
        <v>1496</v>
      </c>
    </row>
    <row r="1615" spans="1:9" ht="12.6" customHeight="1" x14ac:dyDescent="0.25">
      <c r="A1615" s="71">
        <v>1571</v>
      </c>
      <c r="B1615" s="72" t="s">
        <v>1775</v>
      </c>
      <c r="C1615" s="75" t="s">
        <v>1201</v>
      </c>
      <c r="D1615" s="74">
        <v>46.49</v>
      </c>
      <c r="E1615" s="78" t="s">
        <v>2909</v>
      </c>
      <c r="F1615" s="75" t="s">
        <v>3</v>
      </c>
      <c r="G1615" s="76">
        <v>290</v>
      </c>
      <c r="H1615" s="77">
        <v>48</v>
      </c>
      <c r="I1615" s="75" t="s">
        <v>1496</v>
      </c>
    </row>
    <row r="1616" spans="1:9" ht="12.6" customHeight="1" x14ac:dyDescent="0.25">
      <c r="A1616" s="71">
        <v>1572</v>
      </c>
      <c r="B1616" s="72" t="s">
        <v>1775</v>
      </c>
      <c r="C1616" s="75" t="s">
        <v>1201</v>
      </c>
      <c r="D1616" s="74">
        <v>46.5</v>
      </c>
      <c r="E1616" s="72" t="s">
        <v>704</v>
      </c>
      <c r="F1616" s="75" t="s">
        <v>3</v>
      </c>
      <c r="G1616" s="76">
        <v>172</v>
      </c>
      <c r="H1616" s="77">
        <v>24</v>
      </c>
      <c r="I1616" s="75" t="s">
        <v>1496</v>
      </c>
    </row>
    <row r="1617" spans="1:9" ht="12.6" customHeight="1" x14ac:dyDescent="0.25">
      <c r="A1617" s="71">
        <v>1573</v>
      </c>
      <c r="B1617" s="72" t="s">
        <v>1775</v>
      </c>
      <c r="C1617" s="75" t="s">
        <v>1201</v>
      </c>
      <c r="D1617" s="74">
        <v>46.51</v>
      </c>
      <c r="E1617" s="78" t="s">
        <v>2910</v>
      </c>
      <c r="F1617" s="75" t="s">
        <v>3</v>
      </c>
      <c r="G1617" s="76">
        <v>163</v>
      </c>
      <c r="H1617" s="77">
        <v>48</v>
      </c>
      <c r="I1617" s="75" t="s">
        <v>1496</v>
      </c>
    </row>
    <row r="1618" spans="1:9" ht="12.6" customHeight="1" x14ac:dyDescent="0.25">
      <c r="A1618" s="71">
        <v>1574</v>
      </c>
      <c r="B1618" s="72" t="s">
        <v>1775</v>
      </c>
      <c r="C1618" s="75" t="s">
        <v>1201</v>
      </c>
      <c r="D1618" s="74">
        <v>46.52</v>
      </c>
      <c r="E1618" s="78" t="s">
        <v>2911</v>
      </c>
      <c r="F1618" s="75" t="s">
        <v>3</v>
      </c>
      <c r="G1618" s="76">
        <v>188</v>
      </c>
      <c r="H1618" s="77">
        <v>24</v>
      </c>
      <c r="I1618" s="75" t="s">
        <v>1496</v>
      </c>
    </row>
    <row r="1619" spans="1:9" ht="12.6" customHeight="1" x14ac:dyDescent="0.25">
      <c r="A1619" s="71">
        <v>1575</v>
      </c>
      <c r="B1619" s="78" t="s">
        <v>2883</v>
      </c>
      <c r="C1619" s="75" t="s">
        <v>1201</v>
      </c>
      <c r="D1619" s="74">
        <v>46.53</v>
      </c>
      <c r="E1619" s="78" t="s">
        <v>2912</v>
      </c>
      <c r="F1619" s="75" t="s">
        <v>3</v>
      </c>
      <c r="G1619" s="76">
        <v>295</v>
      </c>
      <c r="H1619" s="77">
        <v>295</v>
      </c>
      <c r="I1619" s="79" t="s">
        <v>2089</v>
      </c>
    </row>
    <row r="1620" spans="1:9" ht="12.6" customHeight="1" x14ac:dyDescent="0.25">
      <c r="A1620" s="71">
        <v>1576</v>
      </c>
      <c r="B1620" s="78" t="s">
        <v>2883</v>
      </c>
      <c r="C1620" s="75" t="s">
        <v>1201</v>
      </c>
      <c r="D1620" s="74">
        <v>46.54</v>
      </c>
      <c r="E1620" s="78" t="s">
        <v>2913</v>
      </c>
      <c r="F1620" s="75" t="s">
        <v>16</v>
      </c>
      <c r="G1620" s="76">
        <v>46</v>
      </c>
      <c r="H1620" s="77">
        <v>46</v>
      </c>
      <c r="I1620" s="79" t="s">
        <v>2089</v>
      </c>
    </row>
    <row r="1621" spans="1:9" ht="12.6" customHeight="1" x14ac:dyDescent="0.25">
      <c r="A1621" s="71">
        <v>1577</v>
      </c>
      <c r="B1621" s="78" t="s">
        <v>2883</v>
      </c>
      <c r="C1621" s="75" t="s">
        <v>1201</v>
      </c>
      <c r="D1621" s="74">
        <v>46.55</v>
      </c>
      <c r="E1621" s="78" t="s">
        <v>2914</v>
      </c>
      <c r="F1621" s="75" t="s">
        <v>3</v>
      </c>
      <c r="G1621" s="76">
        <v>175</v>
      </c>
      <c r="H1621" s="77">
        <v>175</v>
      </c>
      <c r="I1621" s="79" t="s">
        <v>2089</v>
      </c>
    </row>
    <row r="1622" spans="1:9" ht="12.6" customHeight="1" x14ac:dyDescent="0.25">
      <c r="A1622" s="71">
        <v>1578</v>
      </c>
      <c r="B1622" s="72" t="s">
        <v>1775</v>
      </c>
      <c r="C1622" s="75" t="s">
        <v>1201</v>
      </c>
      <c r="D1622" s="74">
        <v>46.56</v>
      </c>
      <c r="E1622" s="78" t="s">
        <v>2915</v>
      </c>
      <c r="F1622" s="75" t="s">
        <v>17</v>
      </c>
      <c r="G1622" s="76">
        <v>222</v>
      </c>
      <c r="H1622" s="77">
        <v>185</v>
      </c>
      <c r="I1622" s="75" t="s">
        <v>1496</v>
      </c>
    </row>
    <row r="1623" spans="1:9" ht="12.6" customHeight="1" x14ac:dyDescent="0.25">
      <c r="A1623" s="71">
        <v>1579</v>
      </c>
      <c r="B1623" s="72" t="s">
        <v>1775</v>
      </c>
      <c r="C1623" s="75" t="s">
        <v>1201</v>
      </c>
      <c r="D1623" s="74">
        <v>46.57</v>
      </c>
      <c r="E1623" s="78" t="s">
        <v>2916</v>
      </c>
      <c r="F1623" s="75" t="s">
        <v>17</v>
      </c>
      <c r="G1623" s="76">
        <v>975</v>
      </c>
      <c r="H1623" s="77">
        <v>205</v>
      </c>
      <c r="I1623" s="75" t="s">
        <v>1496</v>
      </c>
    </row>
    <row r="1624" spans="1:9" ht="12.6" customHeight="1" x14ac:dyDescent="0.25">
      <c r="A1624" s="71">
        <v>1580</v>
      </c>
      <c r="B1624" s="72" t="s">
        <v>1775</v>
      </c>
      <c r="C1624" s="75" t="s">
        <v>1201</v>
      </c>
      <c r="D1624" s="74">
        <v>46.58</v>
      </c>
      <c r="E1624" s="78" t="s">
        <v>2917</v>
      </c>
      <c r="F1624" s="75" t="s">
        <v>3</v>
      </c>
      <c r="G1624" s="76">
        <v>179</v>
      </c>
      <c r="H1624" s="77">
        <v>78</v>
      </c>
      <c r="I1624" s="75" t="s">
        <v>1496</v>
      </c>
    </row>
    <row r="1625" spans="1:9" ht="12.6" customHeight="1" x14ac:dyDescent="0.25">
      <c r="A1625" s="71">
        <v>1581</v>
      </c>
      <c r="B1625" s="72" t="s">
        <v>1775</v>
      </c>
      <c r="C1625" s="75" t="s">
        <v>1201</v>
      </c>
      <c r="D1625" s="74">
        <v>46.59</v>
      </c>
      <c r="E1625" s="78" t="s">
        <v>2918</v>
      </c>
      <c r="F1625" s="75" t="s">
        <v>518</v>
      </c>
      <c r="G1625" s="76">
        <v>708</v>
      </c>
      <c r="H1625" s="77">
        <v>708</v>
      </c>
      <c r="I1625" s="75" t="s">
        <v>1496</v>
      </c>
    </row>
    <row r="1626" spans="1:9" ht="12.6" customHeight="1" x14ac:dyDescent="0.25">
      <c r="A1626" s="71">
        <v>1582</v>
      </c>
      <c r="B1626" s="72" t="s">
        <v>1776</v>
      </c>
      <c r="C1626" s="75" t="s">
        <v>1457</v>
      </c>
      <c r="D1626" s="74">
        <v>47.01</v>
      </c>
      <c r="E1626" s="72" t="s">
        <v>705</v>
      </c>
      <c r="F1626" s="75" t="s">
        <v>17</v>
      </c>
      <c r="G1626" s="76">
        <v>3863</v>
      </c>
      <c r="H1626" s="77">
        <v>523</v>
      </c>
      <c r="I1626" s="75" t="s">
        <v>1496</v>
      </c>
    </row>
    <row r="1627" spans="1:9" ht="12.6" customHeight="1" x14ac:dyDescent="0.25">
      <c r="A1627" s="71">
        <v>1583</v>
      </c>
      <c r="B1627" s="72" t="s">
        <v>1776</v>
      </c>
      <c r="C1627" s="75" t="s">
        <v>1457</v>
      </c>
      <c r="D1627" s="74">
        <v>47.02</v>
      </c>
      <c r="E1627" s="72" t="s">
        <v>706</v>
      </c>
      <c r="F1627" s="75" t="s">
        <v>290</v>
      </c>
      <c r="G1627" s="76">
        <v>79</v>
      </c>
      <c r="H1627" s="77">
        <v>31</v>
      </c>
      <c r="I1627" s="75" t="s">
        <v>1496</v>
      </c>
    </row>
    <row r="1628" spans="1:9" ht="12.6" customHeight="1" x14ac:dyDescent="0.25">
      <c r="A1628" s="71">
        <v>1584</v>
      </c>
      <c r="B1628" s="72" t="s">
        <v>1776</v>
      </c>
      <c r="C1628" s="75" t="s">
        <v>1457</v>
      </c>
      <c r="D1628" s="74">
        <v>47.03</v>
      </c>
      <c r="E1628" s="72" t="s">
        <v>707</v>
      </c>
      <c r="F1628" s="75" t="s">
        <v>17</v>
      </c>
      <c r="G1628" s="76">
        <v>1465</v>
      </c>
      <c r="H1628" s="77">
        <v>179</v>
      </c>
      <c r="I1628" s="75" t="s">
        <v>1496</v>
      </c>
    </row>
    <row r="1629" spans="1:9" ht="12.6" customHeight="1" x14ac:dyDescent="0.25">
      <c r="A1629" s="71">
        <v>1585</v>
      </c>
      <c r="B1629" s="72" t="s">
        <v>1776</v>
      </c>
      <c r="C1629" s="75" t="s">
        <v>1457</v>
      </c>
      <c r="D1629" s="74">
        <v>47.04</v>
      </c>
      <c r="E1629" s="72" t="s">
        <v>708</v>
      </c>
      <c r="F1629" s="75" t="s">
        <v>17</v>
      </c>
      <c r="G1629" s="76">
        <v>5050</v>
      </c>
      <c r="H1629" s="77">
        <v>1244</v>
      </c>
      <c r="I1629" s="75" t="s">
        <v>1496</v>
      </c>
    </row>
    <row r="1630" spans="1:9" ht="12.6" customHeight="1" x14ac:dyDescent="0.25">
      <c r="A1630" s="71">
        <v>1586</v>
      </c>
      <c r="B1630" s="72" t="s">
        <v>1776</v>
      </c>
      <c r="C1630" s="75" t="s">
        <v>1457</v>
      </c>
      <c r="D1630" s="74">
        <v>47.05</v>
      </c>
      <c r="E1630" s="72" t="s">
        <v>709</v>
      </c>
      <c r="F1630" s="75" t="s">
        <v>17</v>
      </c>
      <c r="G1630" s="76">
        <v>1543</v>
      </c>
      <c r="H1630" s="77">
        <v>607</v>
      </c>
      <c r="I1630" s="75" t="s">
        <v>1496</v>
      </c>
    </row>
    <row r="1631" spans="1:9" ht="12.6" customHeight="1" x14ac:dyDescent="0.25">
      <c r="A1631" s="71">
        <v>1587</v>
      </c>
      <c r="B1631" s="72" t="s">
        <v>1776</v>
      </c>
      <c r="C1631" s="75" t="s">
        <v>1457</v>
      </c>
      <c r="D1631" s="74">
        <v>47.06</v>
      </c>
      <c r="E1631" s="72" t="s">
        <v>710</v>
      </c>
      <c r="F1631" s="75" t="s">
        <v>17</v>
      </c>
      <c r="G1631" s="76">
        <v>1463</v>
      </c>
      <c r="H1631" s="77">
        <v>78</v>
      </c>
      <c r="I1631" s="75" t="s">
        <v>1496</v>
      </c>
    </row>
    <row r="1632" spans="1:9" ht="12.6" customHeight="1" x14ac:dyDescent="0.25">
      <c r="A1632" s="71">
        <v>1588</v>
      </c>
      <c r="B1632" s="72" t="s">
        <v>1776</v>
      </c>
      <c r="C1632" s="75" t="s">
        <v>1457</v>
      </c>
      <c r="D1632" s="74">
        <v>47.07</v>
      </c>
      <c r="E1632" s="78" t="s">
        <v>2919</v>
      </c>
      <c r="F1632" s="75" t="s">
        <v>17</v>
      </c>
      <c r="G1632" s="76">
        <v>5367</v>
      </c>
      <c r="H1632" s="77">
        <v>1591</v>
      </c>
      <c r="I1632" s="75" t="s">
        <v>1496</v>
      </c>
    </row>
    <row r="1633" spans="1:9" ht="12.6" customHeight="1" x14ac:dyDescent="0.25">
      <c r="A1633" s="71">
        <v>1589</v>
      </c>
      <c r="B1633" s="72" t="s">
        <v>1776</v>
      </c>
      <c r="C1633" s="75" t="s">
        <v>1457</v>
      </c>
      <c r="D1633" s="74">
        <v>47.08</v>
      </c>
      <c r="E1633" s="72" t="s">
        <v>711</v>
      </c>
      <c r="F1633" s="75" t="s">
        <v>17</v>
      </c>
      <c r="G1633" s="76">
        <v>5163</v>
      </c>
      <c r="H1633" s="77">
        <v>382</v>
      </c>
      <c r="I1633" s="75" t="s">
        <v>1496</v>
      </c>
    </row>
    <row r="1634" spans="1:9" ht="12.6" customHeight="1" x14ac:dyDescent="0.25">
      <c r="A1634" s="71">
        <v>1590</v>
      </c>
      <c r="B1634" s="72" t="s">
        <v>1776</v>
      </c>
      <c r="C1634" s="75" t="s">
        <v>1457</v>
      </c>
      <c r="D1634" s="74">
        <v>47.09</v>
      </c>
      <c r="E1634" s="72" t="s">
        <v>712</v>
      </c>
      <c r="F1634" s="75" t="s">
        <v>17</v>
      </c>
      <c r="G1634" s="76">
        <v>7196</v>
      </c>
      <c r="H1634" s="77">
        <v>382</v>
      </c>
      <c r="I1634" s="75" t="s">
        <v>1496</v>
      </c>
    </row>
    <row r="1635" spans="1:9" ht="12.6" customHeight="1" x14ac:dyDescent="0.25">
      <c r="A1635" s="71">
        <v>1591</v>
      </c>
      <c r="B1635" s="72" t="s">
        <v>1776</v>
      </c>
      <c r="C1635" s="75" t="s">
        <v>1457</v>
      </c>
      <c r="D1635" s="74">
        <v>47.1</v>
      </c>
      <c r="E1635" s="72" t="s">
        <v>713</v>
      </c>
      <c r="F1635" s="75" t="s">
        <v>17</v>
      </c>
      <c r="G1635" s="76">
        <v>3028</v>
      </c>
      <c r="H1635" s="77">
        <v>103</v>
      </c>
      <c r="I1635" s="75" t="s">
        <v>1496</v>
      </c>
    </row>
    <row r="1636" spans="1:9" ht="12.6" customHeight="1" x14ac:dyDescent="0.25">
      <c r="A1636" s="71">
        <v>1592</v>
      </c>
      <c r="B1636" s="72" t="s">
        <v>1777</v>
      </c>
      <c r="C1636" s="75" t="s">
        <v>1457</v>
      </c>
      <c r="D1636" s="74">
        <v>47.11</v>
      </c>
      <c r="E1636" s="72" t="s">
        <v>714</v>
      </c>
      <c r="F1636" s="75" t="s">
        <v>17</v>
      </c>
      <c r="G1636" s="76">
        <v>5702</v>
      </c>
      <c r="H1636" s="77">
        <v>1593</v>
      </c>
      <c r="I1636" s="75" t="s">
        <v>1496</v>
      </c>
    </row>
    <row r="1637" spans="1:9" ht="12.6" customHeight="1" x14ac:dyDescent="0.25">
      <c r="A1637" s="71">
        <v>1593</v>
      </c>
      <c r="B1637" s="72" t="s">
        <v>1776</v>
      </c>
      <c r="C1637" s="75" t="s">
        <v>1457</v>
      </c>
      <c r="D1637" s="74">
        <v>47.12</v>
      </c>
      <c r="E1637" s="72" t="s">
        <v>715</v>
      </c>
      <c r="F1637" s="75" t="s">
        <v>17</v>
      </c>
      <c r="G1637" s="76">
        <v>519</v>
      </c>
      <c r="H1637" s="77">
        <v>22</v>
      </c>
      <c r="I1637" s="75" t="s">
        <v>1496</v>
      </c>
    </row>
    <row r="1638" spans="1:9" ht="12.6" customHeight="1" x14ac:dyDescent="0.25">
      <c r="A1638" s="71">
        <v>1594</v>
      </c>
      <c r="B1638" s="72" t="s">
        <v>1778</v>
      </c>
      <c r="C1638" s="75" t="s">
        <v>1457</v>
      </c>
      <c r="D1638" s="74">
        <v>47.13</v>
      </c>
      <c r="E1638" s="72" t="s">
        <v>716</v>
      </c>
      <c r="F1638" s="75" t="s">
        <v>717</v>
      </c>
      <c r="G1638" s="76">
        <v>56</v>
      </c>
      <c r="H1638" s="77">
        <v>4</v>
      </c>
      <c r="I1638" s="75" t="s">
        <v>1496</v>
      </c>
    </row>
    <row r="1639" spans="1:9" ht="12.6" customHeight="1" x14ac:dyDescent="0.25">
      <c r="A1639" s="71">
        <v>1595</v>
      </c>
      <c r="B1639" s="72" t="s">
        <v>1778</v>
      </c>
      <c r="C1639" s="75" t="s">
        <v>1457</v>
      </c>
      <c r="D1639" s="74">
        <v>47.14</v>
      </c>
      <c r="E1639" s="72" t="s">
        <v>718</v>
      </c>
      <c r="F1639" s="75" t="s">
        <v>717</v>
      </c>
      <c r="G1639" s="76">
        <v>150</v>
      </c>
      <c r="H1639" s="77">
        <v>4</v>
      </c>
      <c r="I1639" s="75" t="s">
        <v>1496</v>
      </c>
    </row>
    <row r="1640" spans="1:9" ht="12.6" customHeight="1" x14ac:dyDescent="0.25">
      <c r="A1640" s="71">
        <v>1596</v>
      </c>
      <c r="B1640" s="72" t="s">
        <v>1776</v>
      </c>
      <c r="C1640" s="75" t="s">
        <v>1457</v>
      </c>
      <c r="D1640" s="74">
        <v>47.15</v>
      </c>
      <c r="E1640" s="72" t="s">
        <v>719</v>
      </c>
      <c r="F1640" s="75" t="s">
        <v>17</v>
      </c>
      <c r="G1640" s="76">
        <v>2421</v>
      </c>
      <c r="H1640" s="77">
        <v>200</v>
      </c>
      <c r="I1640" s="75" t="s">
        <v>1496</v>
      </c>
    </row>
    <row r="1641" spans="1:9" ht="12.6" customHeight="1" x14ac:dyDescent="0.25">
      <c r="A1641" s="71">
        <v>1597</v>
      </c>
      <c r="B1641" s="72" t="s">
        <v>1776</v>
      </c>
      <c r="C1641" s="75" t="s">
        <v>1457</v>
      </c>
      <c r="D1641" s="74">
        <v>47.16</v>
      </c>
      <c r="E1641" s="72" t="s">
        <v>720</v>
      </c>
      <c r="F1641" s="75" t="s">
        <v>17</v>
      </c>
      <c r="G1641" s="76">
        <v>723</v>
      </c>
      <c r="H1641" s="77">
        <v>75</v>
      </c>
      <c r="I1641" s="75" t="s">
        <v>1496</v>
      </c>
    </row>
    <row r="1642" spans="1:9" ht="12.6" customHeight="1" x14ac:dyDescent="0.25">
      <c r="A1642" s="71">
        <v>1598</v>
      </c>
      <c r="B1642" s="72" t="s">
        <v>1776</v>
      </c>
      <c r="C1642" s="75" t="s">
        <v>1457</v>
      </c>
      <c r="D1642" s="74">
        <v>47.17</v>
      </c>
      <c r="E1642" s="78" t="s">
        <v>2920</v>
      </c>
      <c r="F1642" s="75" t="s">
        <v>17</v>
      </c>
      <c r="G1642" s="88">
        <v>1068</v>
      </c>
      <c r="H1642" s="89">
        <v>212</v>
      </c>
      <c r="I1642" s="75" t="s">
        <v>1473</v>
      </c>
    </row>
    <row r="1643" spans="1:9" ht="12.6" customHeight="1" x14ac:dyDescent="0.25">
      <c r="A1643" s="71">
        <v>1599</v>
      </c>
      <c r="B1643" s="72" t="s">
        <v>1776</v>
      </c>
      <c r="C1643" s="75" t="s">
        <v>1457</v>
      </c>
      <c r="D1643" s="74">
        <v>47.18</v>
      </c>
      <c r="E1643" s="72" t="s">
        <v>721</v>
      </c>
      <c r="F1643" s="75" t="s">
        <v>3</v>
      </c>
      <c r="G1643" s="88">
        <v>290</v>
      </c>
      <c r="H1643" s="89">
        <v>50</v>
      </c>
      <c r="I1643" s="75" t="s">
        <v>1473</v>
      </c>
    </row>
    <row r="1644" spans="1:9" ht="12.6" customHeight="1" x14ac:dyDescent="0.25">
      <c r="A1644" s="71">
        <v>1600</v>
      </c>
      <c r="B1644" s="72" t="s">
        <v>1776</v>
      </c>
      <c r="C1644" s="75" t="s">
        <v>1457</v>
      </c>
      <c r="D1644" s="74">
        <v>47.19</v>
      </c>
      <c r="E1644" s="72" t="s">
        <v>722</v>
      </c>
      <c r="F1644" s="75" t="s">
        <v>17</v>
      </c>
      <c r="G1644" s="88">
        <v>456</v>
      </c>
      <c r="H1644" s="89">
        <v>148</v>
      </c>
      <c r="I1644" s="75" t="s">
        <v>1473</v>
      </c>
    </row>
    <row r="1645" spans="1:9" ht="12.6" customHeight="1" x14ac:dyDescent="0.25">
      <c r="A1645" s="71">
        <v>1601</v>
      </c>
      <c r="B1645" s="72" t="s">
        <v>1779</v>
      </c>
      <c r="C1645" s="79"/>
      <c r="D1645" s="74">
        <v>48.01</v>
      </c>
      <c r="E1645" s="72" t="s">
        <v>723</v>
      </c>
      <c r="F1645" s="75" t="s">
        <v>17</v>
      </c>
      <c r="G1645" s="76">
        <v>1820</v>
      </c>
      <c r="H1645" s="77">
        <v>729</v>
      </c>
      <c r="I1645" s="75" t="s">
        <v>1473</v>
      </c>
    </row>
    <row r="1646" spans="1:9" ht="12.6" customHeight="1" x14ac:dyDescent="0.25">
      <c r="A1646" s="71">
        <v>1602</v>
      </c>
      <c r="B1646" s="72" t="s">
        <v>1779</v>
      </c>
      <c r="C1646" s="79"/>
      <c r="D1646" s="74">
        <v>48.02</v>
      </c>
      <c r="E1646" s="72" t="s">
        <v>724</v>
      </c>
      <c r="F1646" s="75" t="s">
        <v>17</v>
      </c>
      <c r="G1646" s="76">
        <v>1699</v>
      </c>
      <c r="H1646" s="77">
        <v>694</v>
      </c>
      <c r="I1646" s="75" t="s">
        <v>1473</v>
      </c>
    </row>
    <row r="1647" spans="1:9" ht="12.6" customHeight="1" x14ac:dyDescent="0.25">
      <c r="A1647" s="71">
        <v>1603</v>
      </c>
      <c r="B1647" s="72" t="s">
        <v>1779</v>
      </c>
      <c r="C1647" s="79"/>
      <c r="D1647" s="74">
        <v>48.03</v>
      </c>
      <c r="E1647" s="72" t="s">
        <v>725</v>
      </c>
      <c r="F1647" s="75" t="s">
        <v>17</v>
      </c>
      <c r="G1647" s="76">
        <v>1363</v>
      </c>
      <c r="H1647" s="77">
        <v>455</v>
      </c>
      <c r="I1647" s="75" t="s">
        <v>1473</v>
      </c>
    </row>
    <row r="1648" spans="1:9" ht="12.6" customHeight="1" x14ac:dyDescent="0.25">
      <c r="A1648" s="71">
        <v>1604</v>
      </c>
      <c r="B1648" s="72" t="s">
        <v>1780</v>
      </c>
      <c r="C1648" s="79"/>
      <c r="D1648" s="74">
        <v>48.04</v>
      </c>
      <c r="E1648" s="78" t="s">
        <v>2921</v>
      </c>
      <c r="F1648" s="75" t="s">
        <v>17</v>
      </c>
      <c r="G1648" s="76">
        <v>4540</v>
      </c>
      <c r="H1648" s="77">
        <v>906</v>
      </c>
      <c r="I1648" s="75" t="s">
        <v>1473</v>
      </c>
    </row>
    <row r="1649" spans="1:9" ht="12.6" customHeight="1" x14ac:dyDescent="0.25">
      <c r="A1649" s="71">
        <v>1605</v>
      </c>
      <c r="B1649" s="72" t="s">
        <v>1780</v>
      </c>
      <c r="C1649" s="79"/>
      <c r="D1649" s="74">
        <v>48.05</v>
      </c>
      <c r="E1649" s="78" t="s">
        <v>2922</v>
      </c>
      <c r="F1649" s="75" t="s">
        <v>17</v>
      </c>
      <c r="G1649" s="76">
        <v>5535</v>
      </c>
      <c r="H1649" s="77">
        <v>953</v>
      </c>
      <c r="I1649" s="75" t="s">
        <v>1473</v>
      </c>
    </row>
    <row r="1650" spans="1:9" ht="12.6" customHeight="1" x14ac:dyDescent="0.25">
      <c r="A1650" s="71">
        <v>1606</v>
      </c>
      <c r="B1650" s="72" t="s">
        <v>1780</v>
      </c>
      <c r="C1650" s="79"/>
      <c r="D1650" s="74">
        <v>48.06</v>
      </c>
      <c r="E1650" s="72" t="s">
        <v>726</v>
      </c>
      <c r="F1650" s="75" t="s">
        <v>17</v>
      </c>
      <c r="G1650" s="76">
        <v>1040</v>
      </c>
      <c r="H1650" s="77">
        <v>94</v>
      </c>
      <c r="I1650" s="75" t="s">
        <v>1473</v>
      </c>
    </row>
    <row r="1651" spans="1:9" ht="12.6" customHeight="1" x14ac:dyDescent="0.25">
      <c r="A1651" s="71">
        <v>1607</v>
      </c>
      <c r="B1651" s="72" t="s">
        <v>1780</v>
      </c>
      <c r="C1651" s="79"/>
      <c r="D1651" s="74">
        <v>48.07</v>
      </c>
      <c r="E1651" s="72" t="s">
        <v>727</v>
      </c>
      <c r="F1651" s="75" t="s">
        <v>17</v>
      </c>
      <c r="G1651" s="76">
        <v>7340</v>
      </c>
      <c r="H1651" s="77">
        <v>225</v>
      </c>
      <c r="I1651" s="75" t="s">
        <v>1473</v>
      </c>
    </row>
    <row r="1652" spans="1:9" ht="12.6" customHeight="1" x14ac:dyDescent="0.25">
      <c r="A1652" s="71">
        <v>1608</v>
      </c>
      <c r="B1652" s="72" t="s">
        <v>1780</v>
      </c>
      <c r="C1652" s="79"/>
      <c r="D1652" s="74">
        <v>48.08</v>
      </c>
      <c r="E1652" s="72" t="s">
        <v>728</v>
      </c>
      <c r="F1652" s="75" t="s">
        <v>17</v>
      </c>
      <c r="G1652" s="76">
        <v>5661</v>
      </c>
      <c r="H1652" s="77">
        <v>225</v>
      </c>
      <c r="I1652" s="75" t="s">
        <v>1473</v>
      </c>
    </row>
    <row r="1653" spans="1:9" ht="12.6" customHeight="1" x14ac:dyDescent="0.25">
      <c r="A1653" s="71">
        <v>1609</v>
      </c>
      <c r="B1653" s="72" t="s">
        <v>1780</v>
      </c>
      <c r="C1653" s="79"/>
      <c r="D1653" s="74">
        <v>48.09</v>
      </c>
      <c r="E1653" s="72" t="s">
        <v>729</v>
      </c>
      <c r="F1653" s="75" t="s">
        <v>17</v>
      </c>
      <c r="G1653" s="76">
        <v>6234</v>
      </c>
      <c r="H1653" s="77">
        <v>944</v>
      </c>
      <c r="I1653" s="75" t="s">
        <v>1473</v>
      </c>
    </row>
    <row r="1654" spans="1:9" ht="12.6" customHeight="1" x14ac:dyDescent="0.25">
      <c r="A1654" s="71">
        <v>1610</v>
      </c>
      <c r="B1654" s="72" t="s">
        <v>1780</v>
      </c>
      <c r="C1654" s="79"/>
      <c r="D1654" s="74">
        <v>48.1</v>
      </c>
      <c r="E1654" s="72" t="s">
        <v>730</v>
      </c>
      <c r="F1654" s="75" t="s">
        <v>17</v>
      </c>
      <c r="G1654" s="76">
        <v>10551</v>
      </c>
      <c r="H1654" s="77">
        <v>356</v>
      </c>
      <c r="I1654" s="75" t="s">
        <v>1473</v>
      </c>
    </row>
    <row r="1655" spans="1:9" ht="12.6" customHeight="1" x14ac:dyDescent="0.25">
      <c r="A1655" s="71">
        <v>1611</v>
      </c>
      <c r="B1655" s="72" t="s">
        <v>1766</v>
      </c>
      <c r="C1655" s="79"/>
      <c r="D1655" s="74">
        <v>48.11</v>
      </c>
      <c r="E1655" s="72" t="s">
        <v>731</v>
      </c>
      <c r="F1655" s="75" t="s">
        <v>17</v>
      </c>
      <c r="G1655" s="76">
        <v>307</v>
      </c>
      <c r="H1655" s="77">
        <v>107</v>
      </c>
      <c r="I1655" s="75" t="s">
        <v>1473</v>
      </c>
    </row>
    <row r="1656" spans="1:9" ht="12.6" customHeight="1" x14ac:dyDescent="0.25">
      <c r="A1656" s="71">
        <v>1612</v>
      </c>
      <c r="B1656" s="72" t="s">
        <v>1766</v>
      </c>
      <c r="C1656" s="79"/>
      <c r="D1656" s="74">
        <v>48.12</v>
      </c>
      <c r="E1656" s="78" t="s">
        <v>2923</v>
      </c>
      <c r="F1656" s="75" t="s">
        <v>17</v>
      </c>
      <c r="G1656" s="76">
        <v>200</v>
      </c>
      <c r="H1656" s="77">
        <v>64</v>
      </c>
      <c r="I1656" s="75" t="s">
        <v>1473</v>
      </c>
    </row>
    <row r="1657" spans="1:9" ht="12.6" customHeight="1" x14ac:dyDescent="0.25">
      <c r="A1657" s="71">
        <v>1613</v>
      </c>
      <c r="B1657" s="72" t="s">
        <v>1766</v>
      </c>
      <c r="C1657" s="79"/>
      <c r="D1657" s="74">
        <v>48.13</v>
      </c>
      <c r="E1657" s="72" t="s">
        <v>732</v>
      </c>
      <c r="F1657" s="75" t="s">
        <v>17</v>
      </c>
      <c r="G1657" s="76">
        <v>142</v>
      </c>
      <c r="H1657" s="77">
        <v>54</v>
      </c>
      <c r="I1657" s="75" t="s">
        <v>1473</v>
      </c>
    </row>
    <row r="1658" spans="1:9" ht="12.6" customHeight="1" x14ac:dyDescent="0.25">
      <c r="A1658" s="71">
        <v>1614</v>
      </c>
      <c r="B1658" s="72" t="s">
        <v>1766</v>
      </c>
      <c r="C1658" s="79"/>
      <c r="D1658" s="74">
        <v>48.14</v>
      </c>
      <c r="E1658" s="72" t="s">
        <v>733</v>
      </c>
      <c r="F1658" s="75" t="s">
        <v>17</v>
      </c>
      <c r="G1658" s="76">
        <v>178</v>
      </c>
      <c r="H1658" s="77">
        <v>64</v>
      </c>
      <c r="I1658" s="75" t="s">
        <v>1473</v>
      </c>
    </row>
    <row r="1659" spans="1:9" ht="12.6" customHeight="1" x14ac:dyDescent="0.25">
      <c r="A1659" s="71">
        <v>1615</v>
      </c>
      <c r="B1659" s="72" t="s">
        <v>1766</v>
      </c>
      <c r="C1659" s="79"/>
      <c r="D1659" s="74">
        <v>48.15</v>
      </c>
      <c r="E1659" s="78" t="s">
        <v>2924</v>
      </c>
      <c r="F1659" s="75" t="s">
        <v>17</v>
      </c>
      <c r="G1659" s="76">
        <v>200</v>
      </c>
      <c r="H1659" s="77">
        <v>64</v>
      </c>
      <c r="I1659" s="75" t="s">
        <v>1473</v>
      </c>
    </row>
    <row r="1660" spans="1:9" ht="12.6" customHeight="1" x14ac:dyDescent="0.25">
      <c r="A1660" s="71">
        <v>1616</v>
      </c>
      <c r="B1660" s="72" t="s">
        <v>1766</v>
      </c>
      <c r="C1660" s="79"/>
      <c r="D1660" s="74">
        <v>48.16</v>
      </c>
      <c r="E1660" s="78" t="s">
        <v>2925</v>
      </c>
      <c r="F1660" s="75" t="s">
        <v>17</v>
      </c>
      <c r="G1660" s="76">
        <v>200</v>
      </c>
      <c r="H1660" s="77">
        <v>64</v>
      </c>
      <c r="I1660" s="75" t="s">
        <v>1473</v>
      </c>
    </row>
    <row r="1661" spans="1:9" ht="12.6" customHeight="1" x14ac:dyDescent="0.25">
      <c r="A1661" s="71">
        <v>1617</v>
      </c>
      <c r="B1661" s="72" t="s">
        <v>1766</v>
      </c>
      <c r="C1661" s="79"/>
      <c r="D1661" s="74">
        <v>48.17</v>
      </c>
      <c r="E1661" s="72" t="s">
        <v>734</v>
      </c>
      <c r="F1661" s="75" t="s">
        <v>17</v>
      </c>
      <c r="G1661" s="76">
        <v>387</v>
      </c>
      <c r="H1661" s="77">
        <v>116</v>
      </c>
      <c r="I1661" s="75" t="s">
        <v>1473</v>
      </c>
    </row>
    <row r="1662" spans="1:9" ht="12.6" customHeight="1" x14ac:dyDescent="0.25">
      <c r="A1662" s="71">
        <v>1618</v>
      </c>
      <c r="B1662" s="72" t="s">
        <v>1781</v>
      </c>
      <c r="C1662" s="79"/>
      <c r="D1662" s="74">
        <v>48.18</v>
      </c>
      <c r="E1662" s="72" t="s">
        <v>735</v>
      </c>
      <c r="F1662" s="75" t="s">
        <v>17</v>
      </c>
      <c r="G1662" s="76">
        <v>1464</v>
      </c>
      <c r="H1662" s="77">
        <v>473</v>
      </c>
      <c r="I1662" s="75" t="s">
        <v>1473</v>
      </c>
    </row>
    <row r="1663" spans="1:9" ht="12.6" customHeight="1" x14ac:dyDescent="0.25">
      <c r="A1663" s="71">
        <v>1619</v>
      </c>
      <c r="B1663" s="72" t="s">
        <v>1781</v>
      </c>
      <c r="C1663" s="79"/>
      <c r="D1663" s="74">
        <v>48.19</v>
      </c>
      <c r="E1663" s="78" t="s">
        <v>2926</v>
      </c>
      <c r="F1663" s="75" t="s">
        <v>17</v>
      </c>
      <c r="G1663" s="76">
        <v>410</v>
      </c>
      <c r="H1663" s="77">
        <v>78</v>
      </c>
      <c r="I1663" s="75" t="s">
        <v>1473</v>
      </c>
    </row>
    <row r="1664" spans="1:9" ht="12.6" customHeight="1" x14ac:dyDescent="0.25">
      <c r="A1664" s="71">
        <v>1620</v>
      </c>
      <c r="B1664" s="72" t="s">
        <v>1782</v>
      </c>
      <c r="C1664" s="79"/>
      <c r="D1664" s="74">
        <v>48.2</v>
      </c>
      <c r="E1664" s="72" t="s">
        <v>736</v>
      </c>
      <c r="F1664" s="75" t="s">
        <v>17</v>
      </c>
      <c r="G1664" s="76">
        <v>3603</v>
      </c>
      <c r="H1664" s="77">
        <v>670</v>
      </c>
      <c r="I1664" s="75" t="s">
        <v>1473</v>
      </c>
    </row>
    <row r="1665" spans="1:9" ht="12.6" customHeight="1" x14ac:dyDescent="0.25">
      <c r="A1665" s="71">
        <v>1621</v>
      </c>
      <c r="B1665" s="72" t="s">
        <v>1782</v>
      </c>
      <c r="C1665" s="79"/>
      <c r="D1665" s="74">
        <v>48.21</v>
      </c>
      <c r="E1665" s="72" t="s">
        <v>737</v>
      </c>
      <c r="F1665" s="75" t="s">
        <v>17</v>
      </c>
      <c r="G1665" s="76">
        <v>5392</v>
      </c>
      <c r="H1665" s="77">
        <v>226</v>
      </c>
      <c r="I1665" s="75" t="s">
        <v>1473</v>
      </c>
    </row>
    <row r="1666" spans="1:9" ht="12.6" customHeight="1" x14ac:dyDescent="0.25">
      <c r="A1666" s="71">
        <v>1622</v>
      </c>
      <c r="B1666" s="72" t="s">
        <v>1782</v>
      </c>
      <c r="C1666" s="79"/>
      <c r="D1666" s="74">
        <v>48.22</v>
      </c>
      <c r="E1666" s="72" t="s">
        <v>738</v>
      </c>
      <c r="F1666" s="75" t="s">
        <v>17</v>
      </c>
      <c r="G1666" s="76">
        <v>9462</v>
      </c>
      <c r="H1666" s="77">
        <v>0</v>
      </c>
      <c r="I1666" s="75" t="s">
        <v>1473</v>
      </c>
    </row>
    <row r="1667" spans="1:9" ht="12.6" customHeight="1" x14ac:dyDescent="0.25">
      <c r="A1667" s="71">
        <v>1623</v>
      </c>
      <c r="B1667" s="72" t="s">
        <v>1782</v>
      </c>
      <c r="C1667" s="73"/>
      <c r="D1667" s="74">
        <v>48.23</v>
      </c>
      <c r="E1667" s="78" t="s">
        <v>2927</v>
      </c>
      <c r="F1667" s="75" t="s">
        <v>17</v>
      </c>
      <c r="G1667" s="76">
        <v>16061</v>
      </c>
      <c r="H1667" s="77">
        <v>984</v>
      </c>
      <c r="I1667" s="75" t="s">
        <v>1473</v>
      </c>
    </row>
    <row r="1668" spans="1:9" ht="12.6" customHeight="1" x14ac:dyDescent="0.25">
      <c r="A1668" s="71">
        <v>1624</v>
      </c>
      <c r="B1668" s="72" t="s">
        <v>1782</v>
      </c>
      <c r="C1668" s="73"/>
      <c r="D1668" s="74">
        <v>48.24</v>
      </c>
      <c r="E1668" s="78" t="s">
        <v>2928</v>
      </c>
      <c r="F1668" s="75" t="s">
        <v>17</v>
      </c>
      <c r="G1668" s="76">
        <v>17018</v>
      </c>
      <c r="H1668" s="77">
        <v>984</v>
      </c>
      <c r="I1668" s="75" t="s">
        <v>1473</v>
      </c>
    </row>
    <row r="1669" spans="1:9" ht="12.6" customHeight="1" x14ac:dyDescent="0.25">
      <c r="A1669" s="71">
        <v>1625</v>
      </c>
      <c r="B1669" s="72" t="s">
        <v>1783</v>
      </c>
      <c r="C1669" s="73"/>
      <c r="D1669" s="74">
        <v>48.25</v>
      </c>
      <c r="E1669" s="78" t="s">
        <v>2929</v>
      </c>
      <c r="F1669" s="75" t="s">
        <v>3</v>
      </c>
      <c r="G1669" s="76">
        <v>2115</v>
      </c>
      <c r="H1669" s="77">
        <v>229</v>
      </c>
      <c r="I1669" s="79" t="s">
        <v>1842</v>
      </c>
    </row>
    <row r="1670" spans="1:9" ht="12.6" customHeight="1" x14ac:dyDescent="0.25">
      <c r="A1670" s="71">
        <v>1626</v>
      </c>
      <c r="B1670" s="72" t="s">
        <v>1783</v>
      </c>
      <c r="C1670" s="73"/>
      <c r="D1670" s="74">
        <v>48.26</v>
      </c>
      <c r="E1670" s="78" t="s">
        <v>2930</v>
      </c>
      <c r="F1670" s="75" t="s">
        <v>3</v>
      </c>
      <c r="G1670" s="76">
        <v>1594</v>
      </c>
      <c r="H1670" s="77">
        <v>37</v>
      </c>
      <c r="I1670" s="79" t="s">
        <v>2472</v>
      </c>
    </row>
    <row r="1671" spans="1:9" ht="12.6" customHeight="1" x14ac:dyDescent="0.25">
      <c r="A1671" s="71">
        <v>1627</v>
      </c>
      <c r="B1671" s="72" t="s">
        <v>1783</v>
      </c>
      <c r="C1671" s="73"/>
      <c r="D1671" s="74">
        <v>48.27</v>
      </c>
      <c r="E1671" s="72" t="s">
        <v>739</v>
      </c>
      <c r="F1671" s="75" t="s">
        <v>3</v>
      </c>
      <c r="G1671" s="76">
        <v>2359</v>
      </c>
      <c r="H1671" s="77">
        <v>225</v>
      </c>
      <c r="I1671" s="79" t="s">
        <v>1842</v>
      </c>
    </row>
    <row r="1672" spans="1:9" ht="12.6" customHeight="1" x14ac:dyDescent="0.25">
      <c r="A1672" s="71">
        <v>1628</v>
      </c>
      <c r="B1672" s="72" t="s">
        <v>1783</v>
      </c>
      <c r="C1672" s="73"/>
      <c r="D1672" s="74">
        <v>48.28</v>
      </c>
      <c r="E1672" s="72" t="s">
        <v>740</v>
      </c>
      <c r="F1672" s="75" t="s">
        <v>3</v>
      </c>
      <c r="G1672" s="76">
        <v>1688</v>
      </c>
      <c r="H1672" s="77">
        <v>37</v>
      </c>
      <c r="I1672" s="79" t="s">
        <v>2472</v>
      </c>
    </row>
    <row r="1673" spans="1:9" ht="12.6" customHeight="1" x14ac:dyDescent="0.25">
      <c r="A1673" s="71">
        <v>1629</v>
      </c>
      <c r="B1673" s="72" t="s">
        <v>1783</v>
      </c>
      <c r="C1673" s="73"/>
      <c r="D1673" s="74">
        <v>48.29</v>
      </c>
      <c r="E1673" s="78" t="s">
        <v>2931</v>
      </c>
      <c r="F1673" s="75" t="s">
        <v>3</v>
      </c>
      <c r="G1673" s="76">
        <v>1859</v>
      </c>
      <c r="H1673" s="77">
        <v>225</v>
      </c>
      <c r="I1673" s="75" t="s">
        <v>1473</v>
      </c>
    </row>
    <row r="1674" spans="1:9" ht="12.6" customHeight="1" x14ac:dyDescent="0.25">
      <c r="A1674" s="71">
        <v>1630</v>
      </c>
      <c r="B1674" s="72" t="s">
        <v>1783</v>
      </c>
      <c r="C1674" s="79"/>
      <c r="D1674" s="80">
        <v>48.3</v>
      </c>
      <c r="E1674" s="72" t="s">
        <v>741</v>
      </c>
      <c r="F1674" s="75" t="s">
        <v>3</v>
      </c>
      <c r="G1674" s="76">
        <v>17820</v>
      </c>
      <c r="H1674" s="77">
        <v>624</v>
      </c>
      <c r="I1674" s="75" t="s">
        <v>1473</v>
      </c>
    </row>
    <row r="1675" spans="1:9" ht="12.6" customHeight="1" x14ac:dyDescent="0.25">
      <c r="A1675" s="71">
        <v>1631</v>
      </c>
      <c r="B1675" s="72" t="s">
        <v>1783</v>
      </c>
      <c r="C1675" s="79"/>
      <c r="D1675" s="74">
        <v>48.31</v>
      </c>
      <c r="E1675" s="78" t="s">
        <v>2932</v>
      </c>
      <c r="F1675" s="75" t="s">
        <v>3</v>
      </c>
      <c r="G1675" s="76">
        <v>10353</v>
      </c>
      <c r="H1675" s="77">
        <v>624</v>
      </c>
      <c r="I1675" s="75" t="s">
        <v>1473</v>
      </c>
    </row>
    <row r="1676" spans="1:9" ht="12.6" customHeight="1" x14ac:dyDescent="0.25">
      <c r="A1676" s="71">
        <v>1632</v>
      </c>
      <c r="B1676" s="72" t="s">
        <v>1783</v>
      </c>
      <c r="C1676" s="79"/>
      <c r="D1676" s="74">
        <v>48.32</v>
      </c>
      <c r="E1676" s="78" t="s">
        <v>2933</v>
      </c>
      <c r="F1676" s="75" t="s">
        <v>3</v>
      </c>
      <c r="G1676" s="76">
        <v>6006</v>
      </c>
      <c r="H1676" s="77">
        <v>624</v>
      </c>
      <c r="I1676" s="75" t="s">
        <v>1473</v>
      </c>
    </row>
    <row r="1677" spans="1:9" ht="12.6" customHeight="1" x14ac:dyDescent="0.25">
      <c r="A1677" s="71">
        <v>1633</v>
      </c>
      <c r="B1677" s="72" t="s">
        <v>1783</v>
      </c>
      <c r="C1677" s="73"/>
      <c r="D1677" s="74">
        <v>48.33</v>
      </c>
      <c r="E1677" s="78" t="s">
        <v>2934</v>
      </c>
      <c r="F1677" s="75" t="s">
        <v>3</v>
      </c>
      <c r="G1677" s="76">
        <v>14831</v>
      </c>
      <c r="H1677" s="77">
        <v>624</v>
      </c>
      <c r="I1677" s="75" t="s">
        <v>1473</v>
      </c>
    </row>
    <row r="1678" spans="1:9" ht="12.6" customHeight="1" x14ac:dyDescent="0.25">
      <c r="A1678" s="71">
        <v>1634</v>
      </c>
      <c r="B1678" s="72" t="s">
        <v>1783</v>
      </c>
      <c r="C1678" s="73"/>
      <c r="D1678" s="74">
        <v>48.34</v>
      </c>
      <c r="E1678" s="72" t="s">
        <v>742</v>
      </c>
      <c r="F1678" s="75" t="s">
        <v>3</v>
      </c>
      <c r="G1678" s="76">
        <v>5471</v>
      </c>
      <c r="H1678" s="77">
        <v>624</v>
      </c>
      <c r="I1678" s="79" t="s">
        <v>2472</v>
      </c>
    </row>
    <row r="1679" spans="1:9" ht="12.6" customHeight="1" x14ac:dyDescent="0.25">
      <c r="A1679" s="71">
        <v>1635</v>
      </c>
      <c r="B1679" s="72" t="s">
        <v>1783</v>
      </c>
      <c r="C1679" s="79"/>
      <c r="D1679" s="74">
        <v>48.35</v>
      </c>
      <c r="E1679" s="78" t="s">
        <v>2935</v>
      </c>
      <c r="F1679" s="75" t="s">
        <v>3</v>
      </c>
      <c r="G1679" s="76">
        <v>19728</v>
      </c>
      <c r="H1679" s="77">
        <v>624</v>
      </c>
      <c r="I1679" s="75" t="s">
        <v>1473</v>
      </c>
    </row>
    <row r="1680" spans="1:9" ht="12.6" customHeight="1" x14ac:dyDescent="0.25">
      <c r="A1680" s="71">
        <v>1636</v>
      </c>
      <c r="B1680" s="72" t="s">
        <v>1783</v>
      </c>
      <c r="C1680" s="79"/>
      <c r="D1680" s="74">
        <v>48.36</v>
      </c>
      <c r="E1680" s="78" t="s">
        <v>2936</v>
      </c>
      <c r="F1680" s="75" t="s">
        <v>3</v>
      </c>
      <c r="G1680" s="76">
        <v>24196</v>
      </c>
      <c r="H1680" s="77">
        <v>624</v>
      </c>
      <c r="I1680" s="75" t="s">
        <v>1473</v>
      </c>
    </row>
    <row r="1681" spans="1:9" ht="12.6" customHeight="1" x14ac:dyDescent="0.25">
      <c r="A1681" s="71">
        <v>1637</v>
      </c>
      <c r="B1681" s="72" t="s">
        <v>1783</v>
      </c>
      <c r="C1681" s="79"/>
      <c r="D1681" s="74">
        <v>48.37</v>
      </c>
      <c r="E1681" s="78" t="s">
        <v>2937</v>
      </c>
      <c r="F1681" s="75" t="s">
        <v>3</v>
      </c>
      <c r="G1681" s="76">
        <v>23429</v>
      </c>
      <c r="H1681" s="77">
        <v>624</v>
      </c>
      <c r="I1681" s="75" t="s">
        <v>1473</v>
      </c>
    </row>
    <row r="1682" spans="1:9" ht="12.6" customHeight="1" x14ac:dyDescent="0.25">
      <c r="A1682" s="71">
        <v>1638</v>
      </c>
      <c r="B1682" s="72" t="s">
        <v>1783</v>
      </c>
      <c r="C1682" s="73"/>
      <c r="D1682" s="74">
        <v>48.38</v>
      </c>
      <c r="E1682" s="78" t="s">
        <v>2938</v>
      </c>
      <c r="F1682" s="75" t="s">
        <v>3</v>
      </c>
      <c r="G1682" s="76">
        <v>7185</v>
      </c>
      <c r="H1682" s="77">
        <v>624</v>
      </c>
      <c r="I1682" s="75" t="s">
        <v>1473</v>
      </c>
    </row>
    <row r="1683" spans="1:9" ht="12.6" customHeight="1" x14ac:dyDescent="0.25">
      <c r="A1683" s="71">
        <v>1639</v>
      </c>
      <c r="B1683" s="72" t="s">
        <v>1783</v>
      </c>
      <c r="C1683" s="73"/>
      <c r="D1683" s="74">
        <v>48.39</v>
      </c>
      <c r="E1683" s="78" t="s">
        <v>2939</v>
      </c>
      <c r="F1683" s="75" t="s">
        <v>3</v>
      </c>
      <c r="G1683" s="76">
        <v>2364</v>
      </c>
      <c r="H1683" s="77">
        <v>223</v>
      </c>
      <c r="I1683" s="79" t="s">
        <v>1842</v>
      </c>
    </row>
    <row r="1684" spans="1:9" ht="12.6" customHeight="1" x14ac:dyDescent="0.25">
      <c r="A1684" s="71">
        <v>1640</v>
      </c>
      <c r="B1684" s="72" t="s">
        <v>1783</v>
      </c>
      <c r="C1684" s="79"/>
      <c r="D1684" s="80">
        <v>48.4</v>
      </c>
      <c r="E1684" s="72" t="s">
        <v>743</v>
      </c>
      <c r="F1684" s="75" t="s">
        <v>3</v>
      </c>
      <c r="G1684" s="76">
        <v>11030</v>
      </c>
      <c r="H1684" s="77">
        <v>1885</v>
      </c>
      <c r="I1684" s="75" t="s">
        <v>1473</v>
      </c>
    </row>
    <row r="1685" spans="1:9" ht="12.6" customHeight="1" x14ac:dyDescent="0.25">
      <c r="A1685" s="71">
        <v>1641</v>
      </c>
      <c r="B1685" s="72" t="s">
        <v>1783</v>
      </c>
      <c r="C1685" s="79"/>
      <c r="D1685" s="74">
        <v>48.41</v>
      </c>
      <c r="E1685" s="72" t="s">
        <v>744</v>
      </c>
      <c r="F1685" s="75" t="s">
        <v>3</v>
      </c>
      <c r="G1685" s="76">
        <v>30447</v>
      </c>
      <c r="H1685" s="77">
        <v>1990</v>
      </c>
      <c r="I1685" s="75" t="s">
        <v>1473</v>
      </c>
    </row>
    <row r="1686" spans="1:9" ht="12.6" customHeight="1" x14ac:dyDescent="0.25">
      <c r="A1686" s="71">
        <v>1642</v>
      </c>
      <c r="B1686" s="72" t="s">
        <v>1783</v>
      </c>
      <c r="C1686" s="79"/>
      <c r="D1686" s="74">
        <v>48.42</v>
      </c>
      <c r="E1686" s="78" t="s">
        <v>2940</v>
      </c>
      <c r="F1686" s="75" t="s">
        <v>3</v>
      </c>
      <c r="G1686" s="76">
        <v>3358</v>
      </c>
      <c r="H1686" s="77">
        <v>1651</v>
      </c>
      <c r="I1686" s="75" t="s">
        <v>1473</v>
      </c>
    </row>
    <row r="1687" spans="1:9" ht="12.6" customHeight="1" x14ac:dyDescent="0.25">
      <c r="A1687" s="71">
        <v>1643</v>
      </c>
      <c r="B1687" s="72" t="s">
        <v>1783</v>
      </c>
      <c r="C1687" s="79"/>
      <c r="D1687" s="74">
        <v>48.43</v>
      </c>
      <c r="E1687" s="72" t="s">
        <v>745</v>
      </c>
      <c r="F1687" s="75" t="s">
        <v>3</v>
      </c>
      <c r="G1687" s="76">
        <v>18526</v>
      </c>
      <c r="H1687" s="77">
        <v>1515</v>
      </c>
      <c r="I1687" s="75" t="s">
        <v>1473</v>
      </c>
    </row>
    <row r="1688" spans="1:9" ht="12.6" customHeight="1" x14ac:dyDescent="0.25">
      <c r="A1688" s="71">
        <v>1644</v>
      </c>
      <c r="B1688" s="72" t="s">
        <v>1783</v>
      </c>
      <c r="C1688" s="73"/>
      <c r="D1688" s="74">
        <v>48.44</v>
      </c>
      <c r="E1688" s="72" t="s">
        <v>746</v>
      </c>
      <c r="F1688" s="75" t="s">
        <v>3</v>
      </c>
      <c r="G1688" s="76">
        <v>18012</v>
      </c>
      <c r="H1688" s="77">
        <v>624</v>
      </c>
      <c r="I1688" s="79" t="s">
        <v>2472</v>
      </c>
    </row>
    <row r="1689" spans="1:9" ht="12.6" customHeight="1" x14ac:dyDescent="0.25">
      <c r="A1689" s="71">
        <v>1645</v>
      </c>
      <c r="B1689" s="72" t="s">
        <v>1783</v>
      </c>
      <c r="C1689" s="79"/>
      <c r="D1689" s="74">
        <v>48.45</v>
      </c>
      <c r="E1689" s="72" t="s">
        <v>747</v>
      </c>
      <c r="F1689" s="75" t="s">
        <v>3</v>
      </c>
      <c r="G1689" s="76">
        <v>18012</v>
      </c>
      <c r="H1689" s="77">
        <v>624</v>
      </c>
      <c r="I1689" s="75" t="s">
        <v>1473</v>
      </c>
    </row>
    <row r="1690" spans="1:9" ht="12.6" customHeight="1" x14ac:dyDescent="0.25">
      <c r="A1690" s="71">
        <v>1646</v>
      </c>
      <c r="B1690" s="72" t="s">
        <v>1784</v>
      </c>
      <c r="C1690" s="79"/>
      <c r="D1690" s="74">
        <v>48.46</v>
      </c>
      <c r="E1690" s="72" t="s">
        <v>748</v>
      </c>
      <c r="F1690" s="75" t="s">
        <v>3</v>
      </c>
      <c r="G1690" s="76">
        <v>51500</v>
      </c>
      <c r="H1690" s="77">
        <v>14047</v>
      </c>
      <c r="I1690" s="75" t="s">
        <v>1473</v>
      </c>
    </row>
    <row r="1691" spans="1:9" ht="12.6" customHeight="1" x14ac:dyDescent="0.25">
      <c r="A1691" s="71">
        <v>1647</v>
      </c>
      <c r="B1691" s="72" t="s">
        <v>1784</v>
      </c>
      <c r="C1691" s="79"/>
      <c r="D1691" s="74">
        <v>48.47</v>
      </c>
      <c r="E1691" s="78" t="s">
        <v>2941</v>
      </c>
      <c r="F1691" s="75" t="s">
        <v>3</v>
      </c>
      <c r="G1691" s="76">
        <v>91300</v>
      </c>
      <c r="H1691" s="77">
        <v>18098</v>
      </c>
      <c r="I1691" s="75" t="s">
        <v>1473</v>
      </c>
    </row>
    <row r="1692" spans="1:9" ht="12.6" customHeight="1" x14ac:dyDescent="0.25">
      <c r="A1692" s="71">
        <v>1648</v>
      </c>
      <c r="B1692" s="72" t="s">
        <v>1784</v>
      </c>
      <c r="C1692" s="79"/>
      <c r="D1692" s="74">
        <v>48.48</v>
      </c>
      <c r="E1692" s="72" t="s">
        <v>749</v>
      </c>
      <c r="F1692" s="75" t="s">
        <v>311</v>
      </c>
      <c r="G1692" s="76">
        <v>416</v>
      </c>
      <c r="H1692" s="77">
        <v>91</v>
      </c>
      <c r="I1692" s="75" t="s">
        <v>1473</v>
      </c>
    </row>
    <row r="1693" spans="1:9" ht="12.6" customHeight="1" x14ac:dyDescent="0.25">
      <c r="A1693" s="71">
        <v>1649</v>
      </c>
      <c r="B1693" s="72" t="s">
        <v>1784</v>
      </c>
      <c r="C1693" s="79"/>
      <c r="D1693" s="74">
        <v>48.49</v>
      </c>
      <c r="E1693" s="78" t="s">
        <v>2942</v>
      </c>
      <c r="F1693" s="75" t="s">
        <v>311</v>
      </c>
      <c r="G1693" s="76">
        <v>480</v>
      </c>
      <c r="H1693" s="77">
        <v>18</v>
      </c>
      <c r="I1693" s="75" t="s">
        <v>1473</v>
      </c>
    </row>
    <row r="1694" spans="1:9" ht="12.6" customHeight="1" x14ac:dyDescent="0.25">
      <c r="A1694" s="71">
        <v>1650</v>
      </c>
      <c r="B1694" s="72" t="s">
        <v>1784</v>
      </c>
      <c r="C1694" s="79"/>
      <c r="D1694" s="74">
        <v>48.5</v>
      </c>
      <c r="E1694" s="78" t="s">
        <v>2943</v>
      </c>
      <c r="F1694" s="75" t="s">
        <v>3</v>
      </c>
      <c r="G1694" s="76">
        <v>325</v>
      </c>
      <c r="H1694" s="77">
        <v>7</v>
      </c>
      <c r="I1694" s="75" t="s">
        <v>1473</v>
      </c>
    </row>
    <row r="1695" spans="1:9" ht="12.6" customHeight="1" x14ac:dyDescent="0.25">
      <c r="A1695" s="71">
        <v>1651</v>
      </c>
      <c r="B1695" s="72" t="s">
        <v>1784</v>
      </c>
      <c r="C1695" s="73"/>
      <c r="D1695" s="74">
        <v>48.51</v>
      </c>
      <c r="E1695" s="78" t="s">
        <v>2944</v>
      </c>
      <c r="F1695" s="75" t="s">
        <v>5</v>
      </c>
      <c r="G1695" s="76">
        <v>1129</v>
      </c>
      <c r="H1695" s="77">
        <v>175</v>
      </c>
      <c r="I1695" s="79" t="s">
        <v>2472</v>
      </c>
    </row>
    <row r="1696" spans="1:9" ht="12.6" customHeight="1" x14ac:dyDescent="0.25">
      <c r="A1696" s="71">
        <v>1652</v>
      </c>
      <c r="B1696" s="72" t="s">
        <v>1784</v>
      </c>
      <c r="C1696" s="73"/>
      <c r="D1696" s="74">
        <v>48.52</v>
      </c>
      <c r="E1696" s="78" t="s">
        <v>2945</v>
      </c>
      <c r="F1696" s="75" t="s">
        <v>5</v>
      </c>
      <c r="G1696" s="76">
        <v>1374</v>
      </c>
      <c r="H1696" s="77">
        <v>175</v>
      </c>
      <c r="I1696" s="75" t="s">
        <v>1473</v>
      </c>
    </row>
    <row r="1697" spans="1:9" ht="12.6" customHeight="1" x14ac:dyDescent="0.25">
      <c r="A1697" s="71">
        <v>1653</v>
      </c>
      <c r="B1697" s="72" t="s">
        <v>1784</v>
      </c>
      <c r="C1697" s="73"/>
      <c r="D1697" s="74">
        <v>48.53</v>
      </c>
      <c r="E1697" s="78" t="s">
        <v>2946</v>
      </c>
      <c r="F1697" s="75" t="s">
        <v>5</v>
      </c>
      <c r="G1697" s="76">
        <v>1374</v>
      </c>
      <c r="H1697" s="77">
        <v>175</v>
      </c>
      <c r="I1697" s="75" t="s">
        <v>1473</v>
      </c>
    </row>
    <row r="1698" spans="1:9" ht="12.6" customHeight="1" x14ac:dyDescent="0.25">
      <c r="A1698" s="71">
        <v>1654</v>
      </c>
      <c r="B1698" s="72" t="s">
        <v>1784</v>
      </c>
      <c r="C1698" s="73"/>
      <c r="D1698" s="74">
        <v>48.54</v>
      </c>
      <c r="E1698" s="78" t="s">
        <v>2947</v>
      </c>
      <c r="F1698" s="75" t="s">
        <v>5</v>
      </c>
      <c r="G1698" s="76">
        <v>1409</v>
      </c>
      <c r="H1698" s="77">
        <v>210</v>
      </c>
      <c r="I1698" s="75" t="s">
        <v>1473</v>
      </c>
    </row>
    <row r="1699" spans="1:9" ht="12.6" customHeight="1" x14ac:dyDescent="0.25">
      <c r="A1699" s="71">
        <v>1655</v>
      </c>
      <c r="B1699" s="72" t="s">
        <v>1785</v>
      </c>
      <c r="C1699" s="73"/>
      <c r="D1699" s="74">
        <v>48.55</v>
      </c>
      <c r="E1699" s="78" t="s">
        <v>2948</v>
      </c>
      <c r="F1699" s="75" t="s">
        <v>17</v>
      </c>
      <c r="G1699" s="76">
        <v>7091</v>
      </c>
      <c r="H1699" s="77">
        <v>895</v>
      </c>
      <c r="I1699" s="75" t="s">
        <v>1473</v>
      </c>
    </row>
    <row r="1700" spans="1:9" ht="12.6" customHeight="1" x14ac:dyDescent="0.25">
      <c r="A1700" s="71">
        <v>1656</v>
      </c>
      <c r="B1700" s="72" t="s">
        <v>1785</v>
      </c>
      <c r="C1700" s="73"/>
      <c r="D1700" s="74">
        <v>48.56</v>
      </c>
      <c r="E1700" s="72" t="s">
        <v>750</v>
      </c>
      <c r="F1700" s="75" t="s">
        <v>311</v>
      </c>
      <c r="G1700" s="76">
        <v>220</v>
      </c>
      <c r="H1700" s="77">
        <v>41</v>
      </c>
      <c r="I1700" s="79" t="s">
        <v>2472</v>
      </c>
    </row>
    <row r="1701" spans="1:9" ht="12.6" customHeight="1" x14ac:dyDescent="0.25">
      <c r="A1701" s="71">
        <v>1657</v>
      </c>
      <c r="B1701" s="72" t="s">
        <v>1785</v>
      </c>
      <c r="C1701" s="73"/>
      <c r="D1701" s="74">
        <v>48.57</v>
      </c>
      <c r="E1701" s="78" t="s">
        <v>2949</v>
      </c>
      <c r="F1701" s="75" t="s">
        <v>311</v>
      </c>
      <c r="G1701" s="76">
        <v>169</v>
      </c>
      <c r="H1701" s="77">
        <v>38</v>
      </c>
      <c r="I1701" s="79" t="s">
        <v>1842</v>
      </c>
    </row>
    <row r="1702" spans="1:9" ht="12.6" customHeight="1" x14ac:dyDescent="0.25">
      <c r="A1702" s="71">
        <v>1658</v>
      </c>
      <c r="B1702" s="72" t="s">
        <v>1785</v>
      </c>
      <c r="C1702" s="73"/>
      <c r="D1702" s="74">
        <v>48.58</v>
      </c>
      <c r="E1702" s="78" t="s">
        <v>2950</v>
      </c>
      <c r="F1702" s="75" t="s">
        <v>311</v>
      </c>
      <c r="G1702" s="76">
        <v>136</v>
      </c>
      <c r="H1702" s="77">
        <v>35</v>
      </c>
      <c r="I1702" s="79" t="s">
        <v>1842</v>
      </c>
    </row>
    <row r="1703" spans="1:9" ht="12.6" customHeight="1" x14ac:dyDescent="0.25">
      <c r="A1703" s="71">
        <v>1659</v>
      </c>
      <c r="B1703" s="72" t="s">
        <v>1785</v>
      </c>
      <c r="C1703" s="79"/>
      <c r="D1703" s="74">
        <v>48.59</v>
      </c>
      <c r="E1703" s="72" t="s">
        <v>751</v>
      </c>
      <c r="F1703" s="75" t="s">
        <v>209</v>
      </c>
      <c r="G1703" s="76">
        <v>3222</v>
      </c>
      <c r="H1703" s="77">
        <v>865</v>
      </c>
      <c r="I1703" s="75" t="s">
        <v>1473</v>
      </c>
    </row>
    <row r="1704" spans="1:9" ht="12.6" customHeight="1" x14ac:dyDescent="0.25">
      <c r="A1704" s="71">
        <v>1660</v>
      </c>
      <c r="B1704" s="72" t="s">
        <v>1785</v>
      </c>
      <c r="C1704" s="79"/>
      <c r="D1704" s="74">
        <v>48.6</v>
      </c>
      <c r="E1704" s="72" t="s">
        <v>752</v>
      </c>
      <c r="F1704" s="75" t="s">
        <v>17</v>
      </c>
      <c r="G1704" s="76">
        <v>6904</v>
      </c>
      <c r="H1704" s="77">
        <v>1155</v>
      </c>
      <c r="I1704" s="75" t="s">
        <v>1473</v>
      </c>
    </row>
    <row r="1705" spans="1:9" ht="12.6" customHeight="1" x14ac:dyDescent="0.25">
      <c r="A1705" s="71">
        <v>1661</v>
      </c>
      <c r="B1705" s="72" t="s">
        <v>1785</v>
      </c>
      <c r="C1705" s="79"/>
      <c r="D1705" s="74">
        <v>48.61</v>
      </c>
      <c r="E1705" s="78" t="s">
        <v>2951</v>
      </c>
      <c r="F1705" s="75" t="s">
        <v>17</v>
      </c>
      <c r="G1705" s="76">
        <v>6470</v>
      </c>
      <c r="H1705" s="77">
        <v>300</v>
      </c>
      <c r="I1705" s="75" t="s">
        <v>1473</v>
      </c>
    </row>
    <row r="1706" spans="1:9" ht="12.6" customHeight="1" x14ac:dyDescent="0.25">
      <c r="A1706" s="71">
        <v>1662</v>
      </c>
      <c r="B1706" s="72" t="s">
        <v>1786</v>
      </c>
      <c r="C1706" s="79"/>
      <c r="D1706" s="74">
        <v>49.01</v>
      </c>
      <c r="E1706" s="72" t="s">
        <v>753</v>
      </c>
      <c r="F1706" s="75" t="s">
        <v>209</v>
      </c>
      <c r="G1706" s="76">
        <v>85</v>
      </c>
      <c r="H1706" s="89">
        <v>10.6</v>
      </c>
      <c r="I1706" s="75" t="s">
        <v>1473</v>
      </c>
    </row>
    <row r="1707" spans="1:9" ht="12.6" customHeight="1" x14ac:dyDescent="0.25">
      <c r="A1707" s="81"/>
      <c r="B1707" s="72" t="s">
        <v>1786</v>
      </c>
      <c r="C1707" s="73"/>
      <c r="D1707" s="74">
        <v>49.02</v>
      </c>
      <c r="E1707" s="78" t="s">
        <v>2952</v>
      </c>
      <c r="F1707" s="73"/>
      <c r="G1707" s="90"/>
      <c r="H1707" s="91"/>
      <c r="I1707" s="79" t="s">
        <v>1842</v>
      </c>
    </row>
    <row r="1708" spans="1:9" ht="12.6" customHeight="1" x14ac:dyDescent="0.25">
      <c r="A1708" s="71">
        <v>1663</v>
      </c>
      <c r="B1708" s="94"/>
      <c r="C1708" s="82"/>
      <c r="D1708" s="85" t="s">
        <v>112</v>
      </c>
      <c r="E1708" s="72" t="s">
        <v>754</v>
      </c>
      <c r="F1708" s="75" t="s">
        <v>5</v>
      </c>
      <c r="G1708" s="76">
        <v>430</v>
      </c>
      <c r="H1708" s="77">
        <v>145</v>
      </c>
      <c r="I1708" s="82"/>
    </row>
    <row r="1709" spans="1:9" ht="12.6" customHeight="1" x14ac:dyDescent="0.25">
      <c r="A1709" s="71">
        <v>1664</v>
      </c>
      <c r="B1709" s="94"/>
      <c r="C1709" s="82"/>
      <c r="D1709" s="85" t="s">
        <v>113</v>
      </c>
      <c r="E1709" s="72" t="s">
        <v>755</v>
      </c>
      <c r="F1709" s="75" t="s">
        <v>5</v>
      </c>
      <c r="G1709" s="76">
        <v>916</v>
      </c>
      <c r="H1709" s="77">
        <v>173</v>
      </c>
      <c r="I1709" s="82"/>
    </row>
    <row r="1710" spans="1:9" ht="12.6" customHeight="1" x14ac:dyDescent="0.25">
      <c r="A1710" s="71">
        <v>1665</v>
      </c>
      <c r="B1710" s="94"/>
      <c r="C1710" s="82"/>
      <c r="D1710" s="85" t="s">
        <v>114</v>
      </c>
      <c r="E1710" s="72" t="s">
        <v>756</v>
      </c>
      <c r="F1710" s="75" t="s">
        <v>5</v>
      </c>
      <c r="G1710" s="76">
        <v>1452</v>
      </c>
      <c r="H1710" s="77">
        <v>250</v>
      </c>
      <c r="I1710" s="82"/>
    </row>
    <row r="1711" spans="1:9" ht="12.6" customHeight="1" x14ac:dyDescent="0.25">
      <c r="A1711" s="71">
        <v>1666</v>
      </c>
      <c r="B1711" s="72" t="s">
        <v>1786</v>
      </c>
      <c r="C1711" s="75" t="s">
        <v>1458</v>
      </c>
      <c r="D1711" s="74">
        <v>49.03</v>
      </c>
      <c r="E1711" s="72" t="s">
        <v>757</v>
      </c>
      <c r="F1711" s="75" t="s">
        <v>5</v>
      </c>
      <c r="G1711" s="76">
        <v>724</v>
      </c>
      <c r="H1711" s="77">
        <v>70</v>
      </c>
      <c r="I1711" s="79" t="s">
        <v>2953</v>
      </c>
    </row>
    <row r="1712" spans="1:9" ht="12.6" customHeight="1" x14ac:dyDescent="0.25">
      <c r="A1712" s="71">
        <v>1667</v>
      </c>
      <c r="B1712" s="72" t="s">
        <v>1786</v>
      </c>
      <c r="C1712" s="75" t="s">
        <v>1458</v>
      </c>
      <c r="D1712" s="74">
        <v>49.04</v>
      </c>
      <c r="E1712" s="72" t="s">
        <v>758</v>
      </c>
      <c r="F1712" s="75" t="s">
        <v>5</v>
      </c>
      <c r="G1712" s="76">
        <v>560</v>
      </c>
      <c r="H1712" s="77">
        <v>70</v>
      </c>
      <c r="I1712" s="79" t="s">
        <v>2953</v>
      </c>
    </row>
    <row r="1713" spans="1:9" ht="12.6" customHeight="1" x14ac:dyDescent="0.25">
      <c r="A1713" s="71">
        <v>1668</v>
      </c>
      <c r="B1713" s="72" t="s">
        <v>1786</v>
      </c>
      <c r="C1713" s="75" t="s">
        <v>1458</v>
      </c>
      <c r="D1713" s="74">
        <v>49.05</v>
      </c>
      <c r="E1713" s="72" t="s">
        <v>759</v>
      </c>
      <c r="F1713" s="75" t="s">
        <v>5</v>
      </c>
      <c r="G1713" s="76">
        <v>736</v>
      </c>
      <c r="H1713" s="77">
        <v>70</v>
      </c>
      <c r="I1713" s="79" t="s">
        <v>2954</v>
      </c>
    </row>
    <row r="1714" spans="1:9" ht="12.6" customHeight="1" x14ac:dyDescent="0.25">
      <c r="A1714" s="71">
        <v>1669</v>
      </c>
      <c r="B1714" s="72" t="s">
        <v>1786</v>
      </c>
      <c r="C1714" s="75" t="s">
        <v>1458</v>
      </c>
      <c r="D1714" s="74">
        <v>49.06</v>
      </c>
      <c r="E1714" s="72" t="s">
        <v>760</v>
      </c>
      <c r="F1714" s="75" t="s">
        <v>5</v>
      </c>
      <c r="G1714" s="76">
        <v>585</v>
      </c>
      <c r="H1714" s="77">
        <v>70</v>
      </c>
      <c r="I1714" s="79" t="s">
        <v>2953</v>
      </c>
    </row>
    <row r="1715" spans="1:9" ht="12.6" customHeight="1" x14ac:dyDescent="0.25">
      <c r="A1715" s="71">
        <v>1670</v>
      </c>
      <c r="B1715" s="72" t="s">
        <v>1786</v>
      </c>
      <c r="C1715" s="79"/>
      <c r="D1715" s="74">
        <v>49.07</v>
      </c>
      <c r="E1715" s="78" t="s">
        <v>2955</v>
      </c>
      <c r="F1715" s="75" t="s">
        <v>5</v>
      </c>
      <c r="G1715" s="76">
        <v>137</v>
      </c>
      <c r="H1715" s="77">
        <v>70</v>
      </c>
      <c r="I1715" s="75" t="s">
        <v>1717</v>
      </c>
    </row>
    <row r="1716" spans="1:9" ht="12.6" customHeight="1" x14ac:dyDescent="0.25">
      <c r="A1716" s="71">
        <v>1671</v>
      </c>
      <c r="B1716" s="72" t="s">
        <v>1786</v>
      </c>
      <c r="C1716" s="75" t="s">
        <v>1458</v>
      </c>
      <c r="D1716" s="74">
        <v>49.08</v>
      </c>
      <c r="E1716" s="72" t="s">
        <v>761</v>
      </c>
      <c r="F1716" s="75" t="s">
        <v>5</v>
      </c>
      <c r="G1716" s="76">
        <v>791</v>
      </c>
      <c r="H1716" s="77">
        <v>70</v>
      </c>
      <c r="I1716" s="79" t="s">
        <v>2953</v>
      </c>
    </row>
    <row r="1717" spans="1:9" ht="12.6" customHeight="1" x14ac:dyDescent="0.25">
      <c r="A1717" s="71">
        <v>1672</v>
      </c>
      <c r="B1717" s="72" t="s">
        <v>1786</v>
      </c>
      <c r="C1717" s="75" t="s">
        <v>1458</v>
      </c>
      <c r="D1717" s="74">
        <v>49.09</v>
      </c>
      <c r="E1717" s="72" t="s">
        <v>762</v>
      </c>
      <c r="F1717" s="75" t="s">
        <v>5</v>
      </c>
      <c r="G1717" s="76">
        <v>644</v>
      </c>
      <c r="H1717" s="77">
        <v>70</v>
      </c>
      <c r="I1717" s="79" t="s">
        <v>2953</v>
      </c>
    </row>
    <row r="1718" spans="1:9" ht="12.6" customHeight="1" x14ac:dyDescent="0.25">
      <c r="A1718" s="71">
        <v>1673</v>
      </c>
      <c r="B1718" s="72" t="s">
        <v>1786</v>
      </c>
      <c r="C1718" s="79"/>
      <c r="D1718" s="74">
        <v>49.1</v>
      </c>
      <c r="E1718" s="78" t="s">
        <v>2956</v>
      </c>
      <c r="F1718" s="75" t="s">
        <v>5</v>
      </c>
      <c r="G1718" s="76">
        <v>204</v>
      </c>
      <c r="H1718" s="77">
        <v>70</v>
      </c>
      <c r="I1718" s="75" t="s">
        <v>1717</v>
      </c>
    </row>
    <row r="1719" spans="1:9" ht="12.6" customHeight="1" x14ac:dyDescent="0.25">
      <c r="A1719" s="71">
        <v>1674</v>
      </c>
      <c r="B1719" s="72" t="s">
        <v>1786</v>
      </c>
      <c r="C1719" s="75" t="s">
        <v>1458</v>
      </c>
      <c r="D1719" s="74">
        <v>49.11</v>
      </c>
      <c r="E1719" s="72" t="s">
        <v>763</v>
      </c>
      <c r="F1719" s="75" t="s">
        <v>5</v>
      </c>
      <c r="G1719" s="76">
        <v>995</v>
      </c>
      <c r="H1719" s="77">
        <v>141</v>
      </c>
      <c r="I1719" s="79" t="s">
        <v>2953</v>
      </c>
    </row>
    <row r="1720" spans="1:9" ht="12.6" customHeight="1" x14ac:dyDescent="0.25">
      <c r="A1720" s="71">
        <v>1675</v>
      </c>
      <c r="B1720" s="72" t="s">
        <v>1786</v>
      </c>
      <c r="C1720" s="79"/>
      <c r="D1720" s="74">
        <v>49.12</v>
      </c>
      <c r="E1720" s="78" t="s">
        <v>2957</v>
      </c>
      <c r="F1720" s="75" t="s">
        <v>5</v>
      </c>
      <c r="G1720" s="76">
        <v>408</v>
      </c>
      <c r="H1720" s="77">
        <v>141</v>
      </c>
      <c r="I1720" s="75" t="s">
        <v>1717</v>
      </c>
    </row>
    <row r="1721" spans="1:9" ht="12.6" customHeight="1" x14ac:dyDescent="0.25">
      <c r="A1721" s="71">
        <v>1676</v>
      </c>
      <c r="B1721" s="72" t="s">
        <v>1786</v>
      </c>
      <c r="C1721" s="75" t="s">
        <v>1458</v>
      </c>
      <c r="D1721" s="74">
        <v>49.13</v>
      </c>
      <c r="E1721" s="72" t="s">
        <v>764</v>
      </c>
      <c r="F1721" s="75" t="s">
        <v>5</v>
      </c>
      <c r="G1721" s="76">
        <v>1069</v>
      </c>
      <c r="H1721" s="77">
        <v>141</v>
      </c>
      <c r="I1721" s="79" t="s">
        <v>2953</v>
      </c>
    </row>
    <row r="1722" spans="1:9" ht="12.6" customHeight="1" x14ac:dyDescent="0.25">
      <c r="A1722" s="71">
        <v>1677</v>
      </c>
      <c r="B1722" s="72" t="s">
        <v>1786</v>
      </c>
      <c r="C1722" s="79"/>
      <c r="D1722" s="74">
        <v>49.14</v>
      </c>
      <c r="E1722" s="72" t="s">
        <v>765</v>
      </c>
      <c r="F1722" s="75" t="s">
        <v>5</v>
      </c>
      <c r="G1722" s="76">
        <v>461</v>
      </c>
      <c r="H1722" s="77">
        <v>141</v>
      </c>
      <c r="I1722" s="75" t="s">
        <v>1717</v>
      </c>
    </row>
    <row r="1723" spans="1:9" ht="12.6" customHeight="1" x14ac:dyDescent="0.25">
      <c r="A1723" s="71">
        <v>1678</v>
      </c>
      <c r="B1723" s="72" t="s">
        <v>1786</v>
      </c>
      <c r="C1723" s="75" t="s">
        <v>1458</v>
      </c>
      <c r="D1723" s="74">
        <v>49.15</v>
      </c>
      <c r="E1723" s="72" t="s">
        <v>766</v>
      </c>
      <c r="F1723" s="75" t="s">
        <v>5</v>
      </c>
      <c r="G1723" s="76">
        <v>1113</v>
      </c>
      <c r="H1723" s="77">
        <v>141</v>
      </c>
      <c r="I1723" s="79" t="s">
        <v>2953</v>
      </c>
    </row>
    <row r="1724" spans="1:9" ht="12.6" customHeight="1" x14ac:dyDescent="0.25">
      <c r="A1724" s="71">
        <v>1679</v>
      </c>
      <c r="B1724" s="72" t="s">
        <v>1786</v>
      </c>
      <c r="C1724" s="79"/>
      <c r="D1724" s="74">
        <v>49.16</v>
      </c>
      <c r="E1724" s="78" t="s">
        <v>2958</v>
      </c>
      <c r="F1724" s="75" t="s">
        <v>5</v>
      </c>
      <c r="G1724" s="76">
        <v>514</v>
      </c>
      <c r="H1724" s="77">
        <v>141</v>
      </c>
      <c r="I1724" s="75" t="s">
        <v>1717</v>
      </c>
    </row>
    <row r="1725" spans="1:9" ht="12.6" customHeight="1" x14ac:dyDescent="0.25">
      <c r="A1725" s="71">
        <v>1680</v>
      </c>
      <c r="B1725" s="72" t="s">
        <v>1786</v>
      </c>
      <c r="C1725" s="75" t="s">
        <v>1458</v>
      </c>
      <c r="D1725" s="74">
        <v>49.17</v>
      </c>
      <c r="E1725" s="72" t="s">
        <v>767</v>
      </c>
      <c r="F1725" s="75" t="s">
        <v>5</v>
      </c>
      <c r="G1725" s="76">
        <v>1211</v>
      </c>
      <c r="H1725" s="77">
        <v>141</v>
      </c>
      <c r="I1725" s="79" t="s">
        <v>2953</v>
      </c>
    </row>
    <row r="1726" spans="1:9" ht="12.6" customHeight="1" x14ac:dyDescent="0.25">
      <c r="A1726" s="71">
        <v>1681</v>
      </c>
      <c r="B1726" s="72" t="s">
        <v>1786</v>
      </c>
      <c r="C1726" s="79"/>
      <c r="D1726" s="74">
        <v>49.18</v>
      </c>
      <c r="E1726" s="72" t="s">
        <v>768</v>
      </c>
      <c r="F1726" s="75" t="s">
        <v>5</v>
      </c>
      <c r="G1726" s="76">
        <v>568</v>
      </c>
      <c r="H1726" s="77">
        <v>141</v>
      </c>
      <c r="I1726" s="75" t="s">
        <v>1717</v>
      </c>
    </row>
    <row r="1727" spans="1:9" ht="12.6" customHeight="1" x14ac:dyDescent="0.25">
      <c r="A1727" s="71">
        <v>1682</v>
      </c>
      <c r="B1727" s="72" t="s">
        <v>1786</v>
      </c>
      <c r="C1727" s="75" t="s">
        <v>1458</v>
      </c>
      <c r="D1727" s="74">
        <v>49.19</v>
      </c>
      <c r="E1727" s="72" t="s">
        <v>769</v>
      </c>
      <c r="F1727" s="75" t="s">
        <v>5</v>
      </c>
      <c r="G1727" s="76">
        <v>1256</v>
      </c>
      <c r="H1727" s="77">
        <v>141</v>
      </c>
      <c r="I1727" s="79" t="s">
        <v>2953</v>
      </c>
    </row>
    <row r="1728" spans="1:9" ht="12.6" customHeight="1" x14ac:dyDescent="0.25">
      <c r="A1728" s="71">
        <v>1683</v>
      </c>
      <c r="B1728" s="72" t="s">
        <v>1786</v>
      </c>
      <c r="C1728" s="79"/>
      <c r="D1728" s="74">
        <v>49.2</v>
      </c>
      <c r="E1728" s="72" t="s">
        <v>770</v>
      </c>
      <c r="F1728" s="75" t="s">
        <v>5</v>
      </c>
      <c r="G1728" s="76">
        <v>621</v>
      </c>
      <c r="H1728" s="77">
        <v>141</v>
      </c>
      <c r="I1728" s="75" t="s">
        <v>1717</v>
      </c>
    </row>
    <row r="1729" spans="1:9" ht="12.6" customHeight="1" x14ac:dyDescent="0.25">
      <c r="A1729" s="81"/>
      <c r="B1729" s="72" t="s">
        <v>1786</v>
      </c>
      <c r="C1729" s="75" t="s">
        <v>1458</v>
      </c>
      <c r="D1729" s="74">
        <v>49.21</v>
      </c>
      <c r="E1729" s="72" t="s">
        <v>771</v>
      </c>
      <c r="F1729" s="79"/>
      <c r="G1729" s="86"/>
      <c r="H1729" s="87"/>
      <c r="I1729" s="79" t="s">
        <v>2953</v>
      </c>
    </row>
    <row r="1730" spans="1:9" ht="12.6" customHeight="1" x14ac:dyDescent="0.25">
      <c r="A1730" s="71">
        <v>1684</v>
      </c>
      <c r="B1730" s="94"/>
      <c r="C1730" s="82"/>
      <c r="D1730" s="85" t="s">
        <v>112</v>
      </c>
      <c r="E1730" s="72" t="s">
        <v>772</v>
      </c>
      <c r="F1730" s="75" t="s">
        <v>5</v>
      </c>
      <c r="G1730" s="76">
        <v>2866</v>
      </c>
      <c r="H1730" s="77">
        <v>363</v>
      </c>
      <c r="I1730" s="82"/>
    </row>
    <row r="1731" spans="1:9" ht="12.6" customHeight="1" x14ac:dyDescent="0.25">
      <c r="A1731" s="71">
        <v>1685</v>
      </c>
      <c r="B1731" s="94"/>
      <c r="C1731" s="82"/>
      <c r="D1731" s="85" t="s">
        <v>113</v>
      </c>
      <c r="E1731" s="72" t="s">
        <v>773</v>
      </c>
      <c r="F1731" s="75" t="s">
        <v>5</v>
      </c>
      <c r="G1731" s="76">
        <v>2485</v>
      </c>
      <c r="H1731" s="77">
        <v>338</v>
      </c>
      <c r="I1731" s="82"/>
    </row>
    <row r="1732" spans="1:9" ht="12.6" customHeight="1" x14ac:dyDescent="0.25">
      <c r="A1732" s="71">
        <v>1686</v>
      </c>
      <c r="B1732" s="94"/>
      <c r="C1732" s="82"/>
      <c r="D1732" s="85" t="s">
        <v>114</v>
      </c>
      <c r="E1732" s="72" t="s">
        <v>774</v>
      </c>
      <c r="F1732" s="75" t="s">
        <v>5</v>
      </c>
      <c r="G1732" s="76">
        <v>2410</v>
      </c>
      <c r="H1732" s="77">
        <v>308</v>
      </c>
      <c r="I1732" s="82"/>
    </row>
    <row r="1733" spans="1:9" ht="12.6" customHeight="1" x14ac:dyDescent="0.25">
      <c r="A1733" s="71">
        <v>1687</v>
      </c>
      <c r="B1733" s="94"/>
      <c r="C1733" s="82"/>
      <c r="D1733" s="85" t="s">
        <v>124</v>
      </c>
      <c r="E1733" s="72" t="s">
        <v>775</v>
      </c>
      <c r="F1733" s="75" t="s">
        <v>5</v>
      </c>
      <c r="G1733" s="76">
        <v>2356</v>
      </c>
      <c r="H1733" s="77">
        <v>254</v>
      </c>
      <c r="I1733" s="82"/>
    </row>
    <row r="1734" spans="1:9" ht="12.6" customHeight="1" x14ac:dyDescent="0.25">
      <c r="A1734" s="71">
        <v>1688</v>
      </c>
      <c r="B1734" s="94"/>
      <c r="C1734" s="82"/>
      <c r="D1734" s="85" t="s">
        <v>126</v>
      </c>
      <c r="E1734" s="72" t="s">
        <v>776</v>
      </c>
      <c r="F1734" s="75" t="s">
        <v>5</v>
      </c>
      <c r="G1734" s="76">
        <v>2242</v>
      </c>
      <c r="H1734" s="77">
        <v>190</v>
      </c>
      <c r="I1734" s="82"/>
    </row>
    <row r="1735" spans="1:9" ht="12.6" customHeight="1" x14ac:dyDescent="0.25">
      <c r="A1735" s="81"/>
      <c r="B1735" s="72" t="s">
        <v>1786</v>
      </c>
      <c r="C1735" s="75" t="s">
        <v>1458</v>
      </c>
      <c r="D1735" s="74">
        <v>49.22</v>
      </c>
      <c r="E1735" s="72" t="s">
        <v>777</v>
      </c>
      <c r="F1735" s="79"/>
      <c r="G1735" s="86"/>
      <c r="H1735" s="87"/>
      <c r="I1735" s="79" t="s">
        <v>2953</v>
      </c>
    </row>
    <row r="1736" spans="1:9" ht="12.6" customHeight="1" x14ac:dyDescent="0.25">
      <c r="A1736" s="71">
        <v>1689</v>
      </c>
      <c r="B1736" s="94"/>
      <c r="C1736" s="82"/>
      <c r="D1736" s="85" t="s">
        <v>112</v>
      </c>
      <c r="E1736" s="72" t="s">
        <v>778</v>
      </c>
      <c r="F1736" s="75" t="s">
        <v>5</v>
      </c>
      <c r="G1736" s="76">
        <v>2498</v>
      </c>
      <c r="H1736" s="77">
        <v>363</v>
      </c>
      <c r="I1736" s="82"/>
    </row>
    <row r="1737" spans="1:9" ht="12.6" customHeight="1" x14ac:dyDescent="0.25">
      <c r="A1737" s="71">
        <v>1690</v>
      </c>
      <c r="B1737" s="94"/>
      <c r="C1737" s="82"/>
      <c r="D1737" s="85" t="s">
        <v>113</v>
      </c>
      <c r="E1737" s="72" t="s">
        <v>779</v>
      </c>
      <c r="F1737" s="75" t="s">
        <v>5</v>
      </c>
      <c r="G1737" s="76">
        <v>2307</v>
      </c>
      <c r="H1737" s="77">
        <v>338</v>
      </c>
      <c r="I1737" s="82"/>
    </row>
    <row r="1738" spans="1:9" ht="12.6" customHeight="1" x14ac:dyDescent="0.25">
      <c r="A1738" s="71">
        <v>1691</v>
      </c>
      <c r="B1738" s="94"/>
      <c r="C1738" s="82"/>
      <c r="D1738" s="85" t="s">
        <v>114</v>
      </c>
      <c r="E1738" s="72" t="s">
        <v>780</v>
      </c>
      <c r="F1738" s="75" t="s">
        <v>5</v>
      </c>
      <c r="G1738" s="76">
        <v>2155</v>
      </c>
      <c r="H1738" s="77">
        <v>308</v>
      </c>
      <c r="I1738" s="82"/>
    </row>
    <row r="1739" spans="1:9" ht="12.6" customHeight="1" x14ac:dyDescent="0.25">
      <c r="A1739" s="71">
        <v>1692</v>
      </c>
      <c r="B1739" s="94"/>
      <c r="C1739" s="82"/>
      <c r="D1739" s="85" t="s">
        <v>124</v>
      </c>
      <c r="E1739" s="72" t="s">
        <v>781</v>
      </c>
      <c r="F1739" s="75" t="s">
        <v>5</v>
      </c>
      <c r="G1739" s="76">
        <v>2048</v>
      </c>
      <c r="H1739" s="77">
        <v>254</v>
      </c>
      <c r="I1739" s="82"/>
    </row>
    <row r="1740" spans="1:9" ht="12.6" customHeight="1" x14ac:dyDescent="0.25">
      <c r="A1740" s="71">
        <v>1693</v>
      </c>
      <c r="B1740" s="72" t="s">
        <v>1786</v>
      </c>
      <c r="C1740" s="75" t="s">
        <v>1459</v>
      </c>
      <c r="D1740" s="74">
        <v>49.23</v>
      </c>
      <c r="E1740" s="72" t="s">
        <v>782</v>
      </c>
      <c r="F1740" s="75" t="s">
        <v>3</v>
      </c>
      <c r="G1740" s="76">
        <v>9511</v>
      </c>
      <c r="H1740" s="77">
        <v>1632</v>
      </c>
      <c r="I1740" s="79" t="s">
        <v>2959</v>
      </c>
    </row>
    <row r="1741" spans="1:9" ht="12.6" customHeight="1" x14ac:dyDescent="0.25">
      <c r="A1741" s="71">
        <v>1694</v>
      </c>
      <c r="B1741" s="72" t="s">
        <v>1786</v>
      </c>
      <c r="C1741" s="75" t="s">
        <v>1459</v>
      </c>
      <c r="D1741" s="74">
        <v>49.24</v>
      </c>
      <c r="E1741" s="72" t="s">
        <v>783</v>
      </c>
      <c r="F1741" s="75" t="s">
        <v>3</v>
      </c>
      <c r="G1741" s="76">
        <v>12968</v>
      </c>
      <c r="H1741" s="77">
        <v>2299</v>
      </c>
      <c r="I1741" s="79" t="s">
        <v>2959</v>
      </c>
    </row>
    <row r="1742" spans="1:9" ht="12.6" customHeight="1" x14ac:dyDescent="0.25">
      <c r="A1742" s="71">
        <v>1695</v>
      </c>
      <c r="B1742" s="72" t="s">
        <v>1786</v>
      </c>
      <c r="C1742" s="97">
        <v>25</v>
      </c>
      <c r="D1742" s="74">
        <v>49.25</v>
      </c>
      <c r="E1742" s="78" t="s">
        <v>2960</v>
      </c>
      <c r="F1742" s="75" t="s">
        <v>3</v>
      </c>
      <c r="G1742" s="76">
        <v>2463</v>
      </c>
      <c r="H1742" s="77">
        <v>281</v>
      </c>
      <c r="I1742" s="75" t="s">
        <v>1718</v>
      </c>
    </row>
    <row r="1743" spans="1:9" ht="12.6" customHeight="1" x14ac:dyDescent="0.25">
      <c r="A1743" s="71">
        <v>1696</v>
      </c>
      <c r="B1743" s="72" t="s">
        <v>1786</v>
      </c>
      <c r="C1743" s="75" t="s">
        <v>1459</v>
      </c>
      <c r="D1743" s="74">
        <v>49.26</v>
      </c>
      <c r="E1743" s="78" t="s">
        <v>2961</v>
      </c>
      <c r="F1743" s="75" t="s">
        <v>5</v>
      </c>
      <c r="G1743" s="76">
        <v>6467</v>
      </c>
      <c r="H1743" s="77">
        <v>1601</v>
      </c>
      <c r="I1743" s="79" t="s">
        <v>2959</v>
      </c>
    </row>
    <row r="1744" spans="1:9" ht="12.6" customHeight="1" x14ac:dyDescent="0.25">
      <c r="A1744" s="71">
        <v>1697</v>
      </c>
      <c r="B1744" s="72" t="s">
        <v>1786</v>
      </c>
      <c r="C1744" s="75" t="s">
        <v>1459</v>
      </c>
      <c r="D1744" s="74">
        <v>49.27</v>
      </c>
      <c r="E1744" s="78" t="s">
        <v>2962</v>
      </c>
      <c r="F1744" s="75" t="s">
        <v>5</v>
      </c>
      <c r="G1744" s="76">
        <v>6651</v>
      </c>
      <c r="H1744" s="77">
        <v>1601</v>
      </c>
      <c r="I1744" s="79" t="s">
        <v>2959</v>
      </c>
    </row>
    <row r="1745" spans="1:9" ht="12.6" customHeight="1" x14ac:dyDescent="0.25">
      <c r="A1745" s="71">
        <v>1698</v>
      </c>
      <c r="B1745" s="72" t="s">
        <v>1786</v>
      </c>
      <c r="C1745" s="97">
        <v>28</v>
      </c>
      <c r="D1745" s="74">
        <v>49.28</v>
      </c>
      <c r="E1745" s="78" t="s">
        <v>2963</v>
      </c>
      <c r="F1745" s="75" t="s">
        <v>3</v>
      </c>
      <c r="G1745" s="76">
        <v>20651</v>
      </c>
      <c r="H1745" s="77">
        <v>1407</v>
      </c>
      <c r="I1745" s="75" t="s">
        <v>1718</v>
      </c>
    </row>
    <row r="1746" spans="1:9" ht="12.6" customHeight="1" x14ac:dyDescent="0.25">
      <c r="A1746" s="71">
        <v>1699</v>
      </c>
      <c r="B1746" s="72" t="s">
        <v>1786</v>
      </c>
      <c r="C1746" s="97">
        <v>29</v>
      </c>
      <c r="D1746" s="74">
        <v>49.29</v>
      </c>
      <c r="E1746" s="78" t="s">
        <v>2964</v>
      </c>
      <c r="F1746" s="75" t="s">
        <v>3</v>
      </c>
      <c r="G1746" s="76">
        <v>9813</v>
      </c>
      <c r="H1746" s="77">
        <v>281</v>
      </c>
      <c r="I1746" s="75" t="s">
        <v>1718</v>
      </c>
    </row>
    <row r="1747" spans="1:9" ht="12.6" customHeight="1" x14ac:dyDescent="0.25">
      <c r="A1747" s="71">
        <v>1700</v>
      </c>
      <c r="B1747" s="72" t="s">
        <v>1786</v>
      </c>
      <c r="C1747" s="97">
        <v>30</v>
      </c>
      <c r="D1747" s="74">
        <v>49.3</v>
      </c>
      <c r="E1747" s="72" t="s">
        <v>784</v>
      </c>
      <c r="F1747" s="75" t="s">
        <v>3</v>
      </c>
      <c r="G1747" s="76">
        <v>2402</v>
      </c>
      <c r="H1747" s="77">
        <v>889</v>
      </c>
      <c r="I1747" s="75" t="s">
        <v>1718</v>
      </c>
    </row>
    <row r="1748" spans="1:9" ht="12.6" customHeight="1" x14ac:dyDescent="0.25">
      <c r="A1748" s="71">
        <v>1701</v>
      </c>
      <c r="B1748" s="72" t="s">
        <v>1786</v>
      </c>
      <c r="C1748" s="97">
        <v>31</v>
      </c>
      <c r="D1748" s="74">
        <v>49.31</v>
      </c>
      <c r="E1748" s="72" t="s">
        <v>785</v>
      </c>
      <c r="F1748" s="75" t="s">
        <v>3</v>
      </c>
      <c r="G1748" s="76">
        <v>304</v>
      </c>
      <c r="H1748" s="77">
        <v>44</v>
      </c>
      <c r="I1748" s="75" t="s">
        <v>1718</v>
      </c>
    </row>
    <row r="1749" spans="1:9" ht="12.6" customHeight="1" x14ac:dyDescent="0.25">
      <c r="A1749" s="71">
        <v>1702</v>
      </c>
      <c r="B1749" s="72" t="s">
        <v>1786</v>
      </c>
      <c r="C1749" s="97">
        <v>32</v>
      </c>
      <c r="D1749" s="74">
        <v>49.32</v>
      </c>
      <c r="E1749" s="72" t="s">
        <v>786</v>
      </c>
      <c r="F1749" s="75" t="s">
        <v>3</v>
      </c>
      <c r="G1749" s="76">
        <v>1733</v>
      </c>
      <c r="H1749" s="77">
        <v>165</v>
      </c>
      <c r="I1749" s="75" t="s">
        <v>1718</v>
      </c>
    </row>
    <row r="1750" spans="1:9" ht="12.6" customHeight="1" x14ac:dyDescent="0.25">
      <c r="A1750" s="81"/>
      <c r="B1750" s="72" t="s">
        <v>1786</v>
      </c>
      <c r="C1750" s="97">
        <v>33</v>
      </c>
      <c r="D1750" s="74">
        <v>49.33</v>
      </c>
      <c r="E1750" s="72" t="s">
        <v>787</v>
      </c>
      <c r="F1750" s="79"/>
      <c r="G1750" s="86"/>
      <c r="H1750" s="87"/>
      <c r="I1750" s="75" t="s">
        <v>1718</v>
      </c>
    </row>
    <row r="1751" spans="1:9" ht="12.6" customHeight="1" x14ac:dyDescent="0.25">
      <c r="A1751" s="71">
        <v>1701</v>
      </c>
      <c r="B1751" s="94"/>
      <c r="C1751" s="82"/>
      <c r="D1751" s="85" t="s">
        <v>112</v>
      </c>
      <c r="E1751" s="72" t="s">
        <v>788</v>
      </c>
      <c r="F1751" s="75" t="s">
        <v>311</v>
      </c>
      <c r="G1751" s="76">
        <v>11165</v>
      </c>
      <c r="H1751" s="77">
        <v>515</v>
      </c>
      <c r="I1751" s="82"/>
    </row>
    <row r="1752" spans="1:9" ht="12.6" customHeight="1" x14ac:dyDescent="0.25">
      <c r="A1752" s="71">
        <v>1702</v>
      </c>
      <c r="B1752" s="94"/>
      <c r="C1752" s="82"/>
      <c r="D1752" s="85" t="s">
        <v>113</v>
      </c>
      <c r="E1752" s="72" t="s">
        <v>789</v>
      </c>
      <c r="F1752" s="75" t="s">
        <v>311</v>
      </c>
      <c r="G1752" s="76">
        <v>6321</v>
      </c>
      <c r="H1752" s="77">
        <v>258</v>
      </c>
      <c r="I1752" s="82"/>
    </row>
    <row r="1753" spans="1:9" ht="12.6" customHeight="1" x14ac:dyDescent="0.25">
      <c r="A1753" s="71">
        <v>1703</v>
      </c>
      <c r="B1753" s="72" t="s">
        <v>1787</v>
      </c>
      <c r="C1753" s="79"/>
      <c r="D1753" s="74">
        <v>50.01</v>
      </c>
      <c r="E1753" s="78" t="s">
        <v>2965</v>
      </c>
      <c r="F1753" s="75" t="s">
        <v>790</v>
      </c>
      <c r="G1753" s="76">
        <v>1981</v>
      </c>
      <c r="H1753" s="77">
        <v>1018</v>
      </c>
      <c r="I1753" s="75" t="s">
        <v>1473</v>
      </c>
    </row>
    <row r="1754" spans="1:9" ht="12.6" customHeight="1" x14ac:dyDescent="0.25">
      <c r="A1754" s="71">
        <v>1704</v>
      </c>
      <c r="B1754" s="72" t="s">
        <v>1787</v>
      </c>
      <c r="C1754" s="79"/>
      <c r="D1754" s="74">
        <v>50.02</v>
      </c>
      <c r="E1754" s="72" t="s">
        <v>791</v>
      </c>
      <c r="F1754" s="75" t="s">
        <v>790</v>
      </c>
      <c r="G1754" s="76">
        <v>1981</v>
      </c>
      <c r="H1754" s="77">
        <v>1018</v>
      </c>
      <c r="I1754" s="75" t="s">
        <v>1473</v>
      </c>
    </row>
    <row r="1755" spans="1:9" ht="12.6" customHeight="1" x14ac:dyDescent="0.25">
      <c r="A1755" s="71">
        <v>1705</v>
      </c>
      <c r="B1755" s="72" t="s">
        <v>1787</v>
      </c>
      <c r="C1755" s="79"/>
      <c r="D1755" s="74">
        <v>50.03</v>
      </c>
      <c r="E1755" s="78" t="s">
        <v>2966</v>
      </c>
      <c r="F1755" s="75" t="s">
        <v>790</v>
      </c>
      <c r="G1755" s="76">
        <v>2134</v>
      </c>
      <c r="H1755" s="77">
        <v>450</v>
      </c>
      <c r="I1755" s="75" t="s">
        <v>1473</v>
      </c>
    </row>
    <row r="1756" spans="1:9" ht="12.6" customHeight="1" x14ac:dyDescent="0.25">
      <c r="A1756" s="71">
        <v>1706</v>
      </c>
      <c r="B1756" s="72" t="s">
        <v>1787</v>
      </c>
      <c r="C1756" s="79"/>
      <c r="D1756" s="74">
        <v>50.04</v>
      </c>
      <c r="E1756" s="78" t="s">
        <v>2967</v>
      </c>
      <c r="F1756" s="75" t="s">
        <v>17</v>
      </c>
      <c r="G1756" s="76">
        <v>2135</v>
      </c>
      <c r="H1756" s="77">
        <v>450</v>
      </c>
      <c r="I1756" s="75" t="s">
        <v>1473</v>
      </c>
    </row>
    <row r="1757" spans="1:9" ht="12.6" customHeight="1" x14ac:dyDescent="0.25">
      <c r="A1757" s="71">
        <v>1707</v>
      </c>
      <c r="B1757" s="72" t="s">
        <v>1787</v>
      </c>
      <c r="C1757" s="79"/>
      <c r="D1757" s="74">
        <v>50.05</v>
      </c>
      <c r="E1757" s="78" t="s">
        <v>2968</v>
      </c>
      <c r="F1757" s="75" t="s">
        <v>17</v>
      </c>
      <c r="G1757" s="76">
        <v>1440</v>
      </c>
      <c r="H1757" s="77">
        <v>450</v>
      </c>
      <c r="I1757" s="75" t="s">
        <v>1473</v>
      </c>
    </row>
    <row r="1758" spans="1:9" ht="12.6" customHeight="1" x14ac:dyDescent="0.25">
      <c r="A1758" s="71">
        <v>1708</v>
      </c>
      <c r="B1758" s="72" t="s">
        <v>1788</v>
      </c>
      <c r="C1758" s="79"/>
      <c r="D1758" s="74">
        <v>50.06</v>
      </c>
      <c r="E1758" s="72" t="s">
        <v>792</v>
      </c>
      <c r="F1758" s="75" t="s">
        <v>17</v>
      </c>
      <c r="G1758" s="76">
        <v>247</v>
      </c>
      <c r="H1758" s="77">
        <v>120</v>
      </c>
      <c r="I1758" s="75" t="s">
        <v>1473</v>
      </c>
    </row>
    <row r="1759" spans="1:9" ht="12.6" customHeight="1" x14ac:dyDescent="0.25">
      <c r="A1759" s="71">
        <v>1709</v>
      </c>
      <c r="B1759" s="72" t="s">
        <v>1789</v>
      </c>
      <c r="C1759" s="79"/>
      <c r="D1759" s="74">
        <v>50.07</v>
      </c>
      <c r="E1759" s="72" t="s">
        <v>793</v>
      </c>
      <c r="F1759" s="75" t="s">
        <v>290</v>
      </c>
      <c r="G1759" s="76">
        <v>210</v>
      </c>
      <c r="H1759" s="84" t="s">
        <v>1790</v>
      </c>
      <c r="I1759" s="75" t="s">
        <v>1473</v>
      </c>
    </row>
    <row r="1760" spans="1:9" ht="12.6" customHeight="1" x14ac:dyDescent="0.25">
      <c r="A1760" s="71">
        <v>1710</v>
      </c>
      <c r="B1760" s="72" t="s">
        <v>1791</v>
      </c>
      <c r="C1760" s="79"/>
      <c r="D1760" s="74">
        <v>50.08</v>
      </c>
      <c r="E1760" s="72" t="s">
        <v>794</v>
      </c>
      <c r="F1760" s="75" t="s">
        <v>795</v>
      </c>
      <c r="G1760" s="76">
        <v>42</v>
      </c>
      <c r="H1760" s="84" t="s">
        <v>1790</v>
      </c>
      <c r="I1760" s="75" t="s">
        <v>1473</v>
      </c>
    </row>
    <row r="1761" spans="1:9" ht="12.6" customHeight="1" x14ac:dyDescent="0.25">
      <c r="A1761" s="71">
        <v>1711</v>
      </c>
      <c r="B1761" s="72" t="s">
        <v>1792</v>
      </c>
      <c r="C1761" s="79"/>
      <c r="D1761" s="74">
        <v>50.09</v>
      </c>
      <c r="E1761" s="72" t="s">
        <v>796</v>
      </c>
      <c r="F1761" s="75" t="s">
        <v>790</v>
      </c>
      <c r="G1761" s="76">
        <v>54</v>
      </c>
      <c r="H1761" s="77">
        <v>33</v>
      </c>
      <c r="I1761" s="75" t="s">
        <v>1473</v>
      </c>
    </row>
    <row r="1762" spans="1:9" ht="12.6" customHeight="1" x14ac:dyDescent="0.25">
      <c r="A1762" s="71">
        <v>1712</v>
      </c>
      <c r="B1762" s="72" t="s">
        <v>1793</v>
      </c>
      <c r="C1762" s="79"/>
      <c r="D1762" s="74">
        <v>50.1</v>
      </c>
      <c r="E1762" s="78" t="s">
        <v>2969</v>
      </c>
      <c r="F1762" s="75" t="s">
        <v>790</v>
      </c>
      <c r="G1762" s="76">
        <v>251</v>
      </c>
      <c r="H1762" s="77">
        <v>163</v>
      </c>
      <c r="I1762" s="75" t="s">
        <v>1473</v>
      </c>
    </row>
    <row r="1763" spans="1:9" ht="12.6" customHeight="1" x14ac:dyDescent="0.25">
      <c r="A1763" s="81"/>
      <c r="B1763" s="101" t="s">
        <v>1794</v>
      </c>
      <c r="C1763" s="102" t="s">
        <v>1460</v>
      </c>
      <c r="D1763" s="74">
        <v>50.11</v>
      </c>
      <c r="E1763" s="72" t="s">
        <v>797</v>
      </c>
      <c r="F1763" s="79"/>
      <c r="G1763" s="86"/>
      <c r="H1763" s="87"/>
      <c r="I1763" s="75" t="s">
        <v>1719</v>
      </c>
    </row>
    <row r="1764" spans="1:9" ht="12.6" customHeight="1" x14ac:dyDescent="0.25">
      <c r="A1764" s="71">
        <v>1713</v>
      </c>
      <c r="B1764" s="103"/>
      <c r="C1764" s="104"/>
      <c r="D1764" s="85" t="s">
        <v>112</v>
      </c>
      <c r="E1764" s="72" t="s">
        <v>798</v>
      </c>
      <c r="F1764" s="75" t="s">
        <v>311</v>
      </c>
      <c r="G1764" s="76">
        <v>435</v>
      </c>
      <c r="H1764" s="77">
        <v>74</v>
      </c>
      <c r="I1764" s="82"/>
    </row>
    <row r="1765" spans="1:9" ht="12.6" customHeight="1" x14ac:dyDescent="0.25">
      <c r="A1765" s="71">
        <v>1714</v>
      </c>
      <c r="B1765" s="103"/>
      <c r="C1765" s="104"/>
      <c r="D1765" s="85" t="s">
        <v>113</v>
      </c>
      <c r="E1765" s="72" t="s">
        <v>799</v>
      </c>
      <c r="F1765" s="75" t="s">
        <v>311</v>
      </c>
      <c r="G1765" s="76">
        <v>535</v>
      </c>
      <c r="H1765" s="77">
        <v>90</v>
      </c>
      <c r="I1765" s="82"/>
    </row>
    <row r="1766" spans="1:9" ht="12.6" customHeight="1" x14ac:dyDescent="0.25">
      <c r="A1766" s="71">
        <v>1715</v>
      </c>
      <c r="B1766" s="103"/>
      <c r="C1766" s="104"/>
      <c r="D1766" s="85" t="s">
        <v>114</v>
      </c>
      <c r="E1766" s="72" t="s">
        <v>800</v>
      </c>
      <c r="F1766" s="75" t="s">
        <v>311</v>
      </c>
      <c r="G1766" s="76">
        <v>635</v>
      </c>
      <c r="H1766" s="77">
        <v>108</v>
      </c>
      <c r="I1766" s="82"/>
    </row>
    <row r="1767" spans="1:9" ht="12.6" customHeight="1" x14ac:dyDescent="0.25">
      <c r="A1767" s="71">
        <v>1716</v>
      </c>
      <c r="B1767" s="62"/>
      <c r="C1767" s="66"/>
      <c r="D1767" s="85" t="s">
        <v>124</v>
      </c>
      <c r="E1767" s="72" t="s">
        <v>801</v>
      </c>
      <c r="F1767" s="75" t="s">
        <v>311</v>
      </c>
      <c r="G1767" s="76">
        <v>650</v>
      </c>
      <c r="H1767" s="77">
        <v>110</v>
      </c>
      <c r="I1767" s="82"/>
    </row>
    <row r="1768" spans="1:9" ht="12.6" customHeight="1" x14ac:dyDescent="0.25">
      <c r="A1768" s="71">
        <v>1717</v>
      </c>
      <c r="B1768" s="72" t="s">
        <v>1795</v>
      </c>
      <c r="C1768" s="75" t="s">
        <v>1461</v>
      </c>
      <c r="D1768" s="74">
        <v>50.12</v>
      </c>
      <c r="E1768" s="72" t="s">
        <v>802</v>
      </c>
      <c r="F1768" s="75" t="s">
        <v>17</v>
      </c>
      <c r="G1768" s="76">
        <v>8694</v>
      </c>
      <c r="H1768" s="77">
        <v>1478</v>
      </c>
      <c r="I1768" s="75" t="s">
        <v>1719</v>
      </c>
    </row>
    <row r="1769" spans="1:9" ht="12.6" customHeight="1" x14ac:dyDescent="0.25">
      <c r="A1769" s="71">
        <v>1718</v>
      </c>
      <c r="B1769" s="72" t="s">
        <v>1795</v>
      </c>
      <c r="C1769" s="75" t="s">
        <v>1461</v>
      </c>
      <c r="D1769" s="74">
        <v>50.13</v>
      </c>
      <c r="E1769" s="72" t="s">
        <v>803</v>
      </c>
      <c r="F1769" s="75" t="s">
        <v>17</v>
      </c>
      <c r="G1769" s="76">
        <v>2850</v>
      </c>
      <c r="H1769" s="77">
        <v>485</v>
      </c>
      <c r="I1769" s="75" t="s">
        <v>1719</v>
      </c>
    </row>
    <row r="1770" spans="1:9" ht="12.6" customHeight="1" x14ac:dyDescent="0.25">
      <c r="A1770" s="71">
        <v>1719</v>
      </c>
      <c r="B1770" s="72" t="s">
        <v>1795</v>
      </c>
      <c r="C1770" s="75" t="s">
        <v>1461</v>
      </c>
      <c r="D1770" s="74">
        <v>50.14</v>
      </c>
      <c r="E1770" s="72" t="s">
        <v>804</v>
      </c>
      <c r="F1770" s="75" t="s">
        <v>17</v>
      </c>
      <c r="G1770" s="76">
        <v>2650</v>
      </c>
      <c r="H1770" s="77">
        <v>450</v>
      </c>
      <c r="I1770" s="75" t="s">
        <v>1719</v>
      </c>
    </row>
    <row r="1771" spans="1:9" ht="12.6" customHeight="1" x14ac:dyDescent="0.25">
      <c r="A1771" s="71">
        <v>1720</v>
      </c>
      <c r="B1771" s="72" t="s">
        <v>1795</v>
      </c>
      <c r="C1771" s="75" t="s">
        <v>1461</v>
      </c>
      <c r="D1771" s="74">
        <v>50.15</v>
      </c>
      <c r="E1771" s="78" t="s">
        <v>2970</v>
      </c>
      <c r="F1771" s="75" t="s">
        <v>17</v>
      </c>
      <c r="G1771" s="76">
        <v>2550</v>
      </c>
      <c r="H1771" s="77">
        <v>433</v>
      </c>
      <c r="I1771" s="75" t="s">
        <v>1719</v>
      </c>
    </row>
    <row r="1772" spans="1:9" ht="12.6" customHeight="1" x14ac:dyDescent="0.25">
      <c r="A1772" s="71">
        <v>1721</v>
      </c>
      <c r="B1772" s="72" t="s">
        <v>1795</v>
      </c>
      <c r="C1772" s="75" t="s">
        <v>1461</v>
      </c>
      <c r="D1772" s="74">
        <v>50.16</v>
      </c>
      <c r="E1772" s="72" t="s">
        <v>805</v>
      </c>
      <c r="F1772" s="75" t="s">
        <v>17</v>
      </c>
      <c r="G1772" s="76">
        <v>2850</v>
      </c>
      <c r="H1772" s="77">
        <v>485</v>
      </c>
      <c r="I1772" s="75" t="s">
        <v>1719</v>
      </c>
    </row>
    <row r="1773" spans="1:9" ht="12.6" customHeight="1" x14ac:dyDescent="0.25">
      <c r="A1773" s="71">
        <v>1722</v>
      </c>
      <c r="B1773" s="72" t="s">
        <v>1795</v>
      </c>
      <c r="C1773" s="75" t="s">
        <v>1461</v>
      </c>
      <c r="D1773" s="74">
        <v>50.17</v>
      </c>
      <c r="E1773" s="78" t="s">
        <v>2971</v>
      </c>
      <c r="F1773" s="75" t="s">
        <v>17</v>
      </c>
      <c r="G1773" s="76">
        <v>2450</v>
      </c>
      <c r="H1773" s="77">
        <v>416</v>
      </c>
      <c r="I1773" s="75" t="s">
        <v>1719</v>
      </c>
    </row>
    <row r="1774" spans="1:9" ht="12.6" customHeight="1" x14ac:dyDescent="0.25">
      <c r="A1774" s="71">
        <v>1723</v>
      </c>
      <c r="B1774" s="72" t="s">
        <v>1795</v>
      </c>
      <c r="C1774" s="75" t="s">
        <v>1461</v>
      </c>
      <c r="D1774" s="74">
        <v>50.18</v>
      </c>
      <c r="E1774" s="72" t="s">
        <v>806</v>
      </c>
      <c r="F1774" s="75" t="s">
        <v>17</v>
      </c>
      <c r="G1774" s="76">
        <v>3150</v>
      </c>
      <c r="H1774" s="77">
        <v>535</v>
      </c>
      <c r="I1774" s="75" t="s">
        <v>1719</v>
      </c>
    </row>
    <row r="1775" spans="1:9" ht="12.6" customHeight="1" x14ac:dyDescent="0.25">
      <c r="A1775" s="71">
        <v>1724</v>
      </c>
      <c r="B1775" s="72" t="s">
        <v>1795</v>
      </c>
      <c r="C1775" s="75" t="s">
        <v>1461</v>
      </c>
      <c r="D1775" s="74">
        <v>50.19</v>
      </c>
      <c r="E1775" s="72" t="s">
        <v>807</v>
      </c>
      <c r="F1775" s="75" t="s">
        <v>17</v>
      </c>
      <c r="G1775" s="76">
        <v>2650</v>
      </c>
      <c r="H1775" s="77">
        <v>450</v>
      </c>
      <c r="I1775" s="75" t="s">
        <v>1719</v>
      </c>
    </row>
    <row r="1776" spans="1:9" ht="12.6" customHeight="1" x14ac:dyDescent="0.25">
      <c r="A1776" s="71">
        <v>1725</v>
      </c>
      <c r="B1776" s="72" t="s">
        <v>1765</v>
      </c>
      <c r="C1776" s="75" t="s">
        <v>1462</v>
      </c>
      <c r="D1776" s="74">
        <v>50.2</v>
      </c>
      <c r="E1776" s="78" t="s">
        <v>2972</v>
      </c>
      <c r="F1776" s="75" t="s">
        <v>241</v>
      </c>
      <c r="G1776" s="76">
        <v>15513</v>
      </c>
      <c r="H1776" s="77">
        <v>2637</v>
      </c>
      <c r="I1776" s="75" t="s">
        <v>1719</v>
      </c>
    </row>
    <row r="1777" spans="1:9" ht="12.6" customHeight="1" x14ac:dyDescent="0.25">
      <c r="A1777" s="71">
        <v>1726</v>
      </c>
      <c r="B1777" s="72" t="s">
        <v>1765</v>
      </c>
      <c r="C1777" s="75" t="s">
        <v>1462</v>
      </c>
      <c r="D1777" s="74">
        <v>50.21</v>
      </c>
      <c r="E1777" s="78" t="s">
        <v>2973</v>
      </c>
      <c r="F1777" s="75" t="s">
        <v>241</v>
      </c>
      <c r="G1777" s="76">
        <v>16296</v>
      </c>
      <c r="H1777" s="77">
        <v>2770</v>
      </c>
      <c r="I1777" s="75" t="s">
        <v>1719</v>
      </c>
    </row>
    <row r="1778" spans="1:9" ht="12.6" customHeight="1" x14ac:dyDescent="0.25">
      <c r="A1778" s="71">
        <v>1727</v>
      </c>
      <c r="B1778" s="72" t="s">
        <v>1765</v>
      </c>
      <c r="C1778" s="75" t="s">
        <v>1462</v>
      </c>
      <c r="D1778" s="74">
        <v>50.22</v>
      </c>
      <c r="E1778" s="78" t="s">
        <v>2974</v>
      </c>
      <c r="F1778" s="75" t="s">
        <v>241</v>
      </c>
      <c r="G1778" s="76">
        <v>16941</v>
      </c>
      <c r="H1778" s="77">
        <v>2880</v>
      </c>
      <c r="I1778" s="75" t="s">
        <v>1719</v>
      </c>
    </row>
    <row r="1779" spans="1:9" ht="12.6" customHeight="1" x14ac:dyDescent="0.25">
      <c r="A1779" s="71">
        <v>1728</v>
      </c>
      <c r="B1779" s="72" t="s">
        <v>1796</v>
      </c>
      <c r="C1779" s="75" t="s">
        <v>1463</v>
      </c>
      <c r="D1779" s="74">
        <v>50.23</v>
      </c>
      <c r="E1779" s="72" t="s">
        <v>808</v>
      </c>
      <c r="F1779" s="75" t="s">
        <v>17</v>
      </c>
      <c r="G1779" s="76">
        <v>2840</v>
      </c>
      <c r="H1779" s="77">
        <v>555</v>
      </c>
      <c r="I1779" s="75" t="s">
        <v>1719</v>
      </c>
    </row>
    <row r="1780" spans="1:9" ht="12.6" customHeight="1" x14ac:dyDescent="0.25">
      <c r="A1780" s="71">
        <v>1729</v>
      </c>
      <c r="B1780" s="72" t="s">
        <v>1796</v>
      </c>
      <c r="C1780" s="75" t="s">
        <v>1464</v>
      </c>
      <c r="D1780" s="74">
        <v>50.24</v>
      </c>
      <c r="E1780" s="72" t="s">
        <v>809</v>
      </c>
      <c r="F1780" s="75" t="s">
        <v>17</v>
      </c>
      <c r="G1780" s="76">
        <v>2750</v>
      </c>
      <c r="H1780" s="77">
        <v>467</v>
      </c>
      <c r="I1780" s="75" t="s">
        <v>1719</v>
      </c>
    </row>
    <row r="1781" spans="1:9" ht="12.6" customHeight="1" x14ac:dyDescent="0.25">
      <c r="A1781" s="71">
        <v>1730</v>
      </c>
      <c r="B1781" s="72" t="s">
        <v>1797</v>
      </c>
      <c r="C1781" s="79"/>
      <c r="D1781" s="74">
        <v>50.25</v>
      </c>
      <c r="E1781" s="72" t="s">
        <v>810</v>
      </c>
      <c r="F1781" s="75" t="s">
        <v>17</v>
      </c>
      <c r="G1781" s="76">
        <v>10590</v>
      </c>
      <c r="H1781" s="77">
        <v>400</v>
      </c>
      <c r="I1781" s="75" t="s">
        <v>1719</v>
      </c>
    </row>
    <row r="1782" spans="1:9" ht="12.6" customHeight="1" x14ac:dyDescent="0.25">
      <c r="A1782" s="71">
        <v>1731</v>
      </c>
      <c r="B1782" s="72" t="s">
        <v>1796</v>
      </c>
      <c r="C1782" s="79"/>
      <c r="D1782" s="74">
        <v>50.26</v>
      </c>
      <c r="E1782" s="72" t="s">
        <v>811</v>
      </c>
      <c r="F1782" s="75" t="s">
        <v>17</v>
      </c>
      <c r="G1782" s="76">
        <v>1822</v>
      </c>
      <c r="H1782" s="77">
        <v>130</v>
      </c>
      <c r="I1782" s="75" t="s">
        <v>1719</v>
      </c>
    </row>
    <row r="1783" spans="1:9" ht="12.6" customHeight="1" x14ac:dyDescent="0.25">
      <c r="A1783" s="71">
        <v>1732</v>
      </c>
      <c r="B1783" s="72" t="s">
        <v>1796</v>
      </c>
      <c r="C1783" s="79"/>
      <c r="D1783" s="74">
        <v>50.27</v>
      </c>
      <c r="E1783" s="72" t="s">
        <v>812</v>
      </c>
      <c r="F1783" s="75" t="s">
        <v>17</v>
      </c>
      <c r="G1783" s="76">
        <v>1650</v>
      </c>
      <c r="H1783" s="77">
        <v>130</v>
      </c>
      <c r="I1783" s="75" t="s">
        <v>1719</v>
      </c>
    </row>
    <row r="1784" spans="1:9" ht="12.6" customHeight="1" x14ac:dyDescent="0.25">
      <c r="A1784" s="71">
        <v>1733</v>
      </c>
      <c r="B1784" s="72" t="s">
        <v>1796</v>
      </c>
      <c r="C1784" s="75" t="s">
        <v>1463</v>
      </c>
      <c r="D1784" s="74">
        <v>50.28</v>
      </c>
      <c r="E1784" s="78" t="s">
        <v>2975</v>
      </c>
      <c r="F1784" s="75" t="s">
        <v>17</v>
      </c>
      <c r="G1784" s="76">
        <v>1325</v>
      </c>
      <c r="H1784" s="77">
        <v>130</v>
      </c>
      <c r="I1784" s="75" t="s">
        <v>1719</v>
      </c>
    </row>
    <row r="1785" spans="1:9" ht="12.6" customHeight="1" x14ac:dyDescent="0.25">
      <c r="A1785" s="71">
        <v>1734</v>
      </c>
      <c r="B1785" s="72" t="s">
        <v>1797</v>
      </c>
      <c r="C1785" s="75" t="s">
        <v>1463</v>
      </c>
      <c r="D1785" s="74">
        <v>50.29</v>
      </c>
      <c r="E1785" s="72" t="s">
        <v>813</v>
      </c>
      <c r="F1785" s="75" t="s">
        <v>17</v>
      </c>
      <c r="G1785" s="76">
        <v>3062</v>
      </c>
      <c r="H1785" s="77">
        <v>555</v>
      </c>
      <c r="I1785" s="75" t="s">
        <v>1719</v>
      </c>
    </row>
    <row r="1786" spans="1:9" ht="12.6" customHeight="1" x14ac:dyDescent="0.25">
      <c r="A1786" s="71">
        <v>1735</v>
      </c>
      <c r="B1786" s="72" t="s">
        <v>1798</v>
      </c>
      <c r="C1786" s="75" t="s">
        <v>1465</v>
      </c>
      <c r="D1786" s="74">
        <v>50.3</v>
      </c>
      <c r="E1786" s="78" t="s">
        <v>2976</v>
      </c>
      <c r="F1786" s="75" t="s">
        <v>290</v>
      </c>
      <c r="G1786" s="76">
        <v>75</v>
      </c>
      <c r="H1786" s="77">
        <v>12</v>
      </c>
      <c r="I1786" s="75" t="s">
        <v>1719</v>
      </c>
    </row>
    <row r="1787" spans="1:9" ht="12.6" customHeight="1" x14ac:dyDescent="0.25">
      <c r="A1787" s="71">
        <v>1736</v>
      </c>
      <c r="B1787" s="72" t="s">
        <v>1798</v>
      </c>
      <c r="C1787" s="75" t="s">
        <v>1465</v>
      </c>
      <c r="D1787" s="74">
        <v>50.31</v>
      </c>
      <c r="E1787" s="72" t="s">
        <v>814</v>
      </c>
      <c r="F1787" s="75" t="s">
        <v>3</v>
      </c>
      <c r="G1787" s="76">
        <v>12000</v>
      </c>
      <c r="H1787" s="77">
        <v>2040</v>
      </c>
      <c r="I1787" s="75" t="s">
        <v>1719</v>
      </c>
    </row>
    <row r="1788" spans="1:9" ht="12.6" customHeight="1" x14ac:dyDescent="0.25">
      <c r="A1788" s="81"/>
      <c r="B1788" s="101" t="s">
        <v>1799</v>
      </c>
      <c r="C1788" s="102" t="s">
        <v>1466</v>
      </c>
      <c r="D1788" s="105">
        <v>50.32</v>
      </c>
      <c r="E1788" s="72" t="s">
        <v>815</v>
      </c>
      <c r="F1788" s="79"/>
      <c r="G1788" s="86"/>
      <c r="H1788" s="87"/>
      <c r="I1788" s="75" t="s">
        <v>1719</v>
      </c>
    </row>
    <row r="1789" spans="1:9" ht="12.6" customHeight="1" x14ac:dyDescent="0.25">
      <c r="A1789" s="71">
        <v>1737</v>
      </c>
      <c r="B1789" s="62"/>
      <c r="C1789" s="66"/>
      <c r="D1789" s="64"/>
      <c r="E1789" s="72" t="s">
        <v>816</v>
      </c>
      <c r="F1789" s="75" t="s">
        <v>17</v>
      </c>
      <c r="G1789" s="76">
        <v>160</v>
      </c>
      <c r="H1789" s="77">
        <v>44</v>
      </c>
      <c r="I1789" s="82"/>
    </row>
    <row r="1790" spans="1:9" ht="12.6" customHeight="1" x14ac:dyDescent="0.25">
      <c r="A1790" s="81"/>
      <c r="B1790" s="101" t="s">
        <v>1799</v>
      </c>
      <c r="C1790" s="75" t="s">
        <v>1466</v>
      </c>
      <c r="D1790" s="74">
        <v>50.33</v>
      </c>
      <c r="E1790" s="72" t="s">
        <v>817</v>
      </c>
      <c r="F1790" s="79"/>
      <c r="G1790" s="86"/>
      <c r="H1790" s="87"/>
      <c r="I1790" s="75" t="s">
        <v>1719</v>
      </c>
    </row>
    <row r="1791" spans="1:9" ht="12.6" customHeight="1" x14ac:dyDescent="0.25">
      <c r="A1791" s="71">
        <v>1738</v>
      </c>
      <c r="B1791" s="103"/>
      <c r="C1791" s="82"/>
      <c r="D1791" s="85" t="s">
        <v>112</v>
      </c>
      <c r="E1791" s="72" t="s">
        <v>818</v>
      </c>
      <c r="F1791" s="75" t="s">
        <v>17</v>
      </c>
      <c r="G1791" s="76">
        <v>160</v>
      </c>
      <c r="H1791" s="77">
        <v>44</v>
      </c>
      <c r="I1791" s="82"/>
    </row>
    <row r="1792" spans="1:9" ht="12.6" customHeight="1" x14ac:dyDescent="0.25">
      <c r="A1792" s="71">
        <v>1739</v>
      </c>
      <c r="B1792" s="62"/>
      <c r="C1792" s="82"/>
      <c r="D1792" s="85" t="s">
        <v>113</v>
      </c>
      <c r="E1792" s="72" t="s">
        <v>819</v>
      </c>
      <c r="F1792" s="75" t="s">
        <v>17</v>
      </c>
      <c r="G1792" s="76">
        <v>224</v>
      </c>
      <c r="H1792" s="77">
        <v>44</v>
      </c>
      <c r="I1792" s="82"/>
    </row>
    <row r="1793" spans="1:9" ht="12.6" customHeight="1" x14ac:dyDescent="0.25">
      <c r="A1793" s="81"/>
      <c r="B1793" s="101" t="s">
        <v>1799</v>
      </c>
      <c r="C1793" s="102" t="s">
        <v>1466</v>
      </c>
      <c r="D1793" s="74">
        <v>50.34</v>
      </c>
      <c r="E1793" s="78" t="s">
        <v>2977</v>
      </c>
      <c r="F1793" s="79"/>
      <c r="G1793" s="86"/>
      <c r="H1793" s="87"/>
      <c r="I1793" s="75" t="s">
        <v>1719</v>
      </c>
    </row>
    <row r="1794" spans="1:9" ht="12.6" customHeight="1" x14ac:dyDescent="0.25">
      <c r="A1794" s="71">
        <v>1740</v>
      </c>
      <c r="B1794" s="103"/>
      <c r="C1794" s="104"/>
      <c r="D1794" s="85" t="s">
        <v>112</v>
      </c>
      <c r="E1794" s="72" t="s">
        <v>820</v>
      </c>
      <c r="F1794" s="75" t="s">
        <v>17</v>
      </c>
      <c r="G1794" s="76">
        <v>134</v>
      </c>
      <c r="H1794" s="77">
        <v>44</v>
      </c>
      <c r="I1794" s="82"/>
    </row>
    <row r="1795" spans="1:9" ht="12.6" customHeight="1" x14ac:dyDescent="0.25">
      <c r="A1795" s="71">
        <v>1741</v>
      </c>
      <c r="B1795" s="103"/>
      <c r="C1795" s="104"/>
      <c r="D1795" s="85" t="s">
        <v>113</v>
      </c>
      <c r="E1795" s="72" t="s">
        <v>821</v>
      </c>
      <c r="F1795" s="75" t="s">
        <v>17</v>
      </c>
      <c r="G1795" s="76">
        <v>151</v>
      </c>
      <c r="H1795" s="77">
        <v>44</v>
      </c>
      <c r="I1795" s="82"/>
    </row>
    <row r="1796" spans="1:9" ht="12.6" customHeight="1" x14ac:dyDescent="0.25">
      <c r="A1796" s="71">
        <v>1742</v>
      </c>
      <c r="B1796" s="103"/>
      <c r="C1796" s="104"/>
      <c r="D1796" s="85" t="s">
        <v>114</v>
      </c>
      <c r="E1796" s="72" t="s">
        <v>822</v>
      </c>
      <c r="F1796" s="75" t="s">
        <v>17</v>
      </c>
      <c r="G1796" s="76">
        <v>167</v>
      </c>
      <c r="H1796" s="77">
        <v>44</v>
      </c>
      <c r="I1796" s="82"/>
    </row>
    <row r="1797" spans="1:9" ht="12.6" customHeight="1" x14ac:dyDescent="0.25">
      <c r="A1797" s="71">
        <v>1743</v>
      </c>
      <c r="B1797" s="103"/>
      <c r="C1797" s="104"/>
      <c r="D1797" s="85" t="s">
        <v>124</v>
      </c>
      <c r="E1797" s="72" t="s">
        <v>823</v>
      </c>
      <c r="F1797" s="75" t="s">
        <v>17</v>
      </c>
      <c r="G1797" s="76">
        <v>207</v>
      </c>
      <c r="H1797" s="77">
        <v>44</v>
      </c>
      <c r="I1797" s="82"/>
    </row>
    <row r="1798" spans="1:9" ht="12.6" customHeight="1" x14ac:dyDescent="0.25">
      <c r="A1798" s="71">
        <v>1744</v>
      </c>
      <c r="B1798" s="62"/>
      <c r="C1798" s="66"/>
      <c r="D1798" s="85" t="s">
        <v>126</v>
      </c>
      <c r="E1798" s="72" t="s">
        <v>824</v>
      </c>
      <c r="F1798" s="75" t="s">
        <v>17</v>
      </c>
      <c r="G1798" s="76">
        <v>279</v>
      </c>
      <c r="H1798" s="77">
        <v>88</v>
      </c>
      <c r="I1798" s="82"/>
    </row>
    <row r="1799" spans="1:9" ht="12.6" customHeight="1" x14ac:dyDescent="0.25">
      <c r="A1799" s="81"/>
      <c r="B1799" s="101" t="s">
        <v>1799</v>
      </c>
      <c r="C1799" s="102" t="s">
        <v>1466</v>
      </c>
      <c r="D1799" s="74">
        <v>50.35</v>
      </c>
      <c r="E1799" s="72" t="s">
        <v>825</v>
      </c>
      <c r="F1799" s="79"/>
      <c r="G1799" s="86"/>
      <c r="H1799" s="87"/>
      <c r="I1799" s="75" t="s">
        <v>1719</v>
      </c>
    </row>
    <row r="1800" spans="1:9" ht="12.6" customHeight="1" x14ac:dyDescent="0.25">
      <c r="A1800" s="71">
        <v>1745</v>
      </c>
      <c r="B1800" s="103"/>
      <c r="C1800" s="104"/>
      <c r="D1800" s="85" t="s">
        <v>112</v>
      </c>
      <c r="E1800" s="72" t="s">
        <v>826</v>
      </c>
      <c r="F1800" s="75" t="s">
        <v>17</v>
      </c>
      <c r="G1800" s="76">
        <v>199</v>
      </c>
      <c r="H1800" s="77">
        <v>44</v>
      </c>
      <c r="I1800" s="82"/>
    </row>
    <row r="1801" spans="1:9" ht="12.6" customHeight="1" x14ac:dyDescent="0.25">
      <c r="A1801" s="71">
        <v>1746</v>
      </c>
      <c r="B1801" s="62"/>
      <c r="C1801" s="66"/>
      <c r="D1801" s="85" t="s">
        <v>113</v>
      </c>
      <c r="E1801" s="72" t="s">
        <v>827</v>
      </c>
      <c r="F1801" s="75" t="s">
        <v>17</v>
      </c>
      <c r="G1801" s="76">
        <v>240</v>
      </c>
      <c r="H1801" s="77">
        <v>44</v>
      </c>
      <c r="I1801" s="82"/>
    </row>
    <row r="1802" spans="1:9" ht="12.6" customHeight="1" x14ac:dyDescent="0.25">
      <c r="A1802" s="81"/>
      <c r="B1802" s="101" t="s">
        <v>1799</v>
      </c>
      <c r="C1802" s="102" t="s">
        <v>1466</v>
      </c>
      <c r="D1802" s="74">
        <v>50.36</v>
      </c>
      <c r="E1802" s="72" t="s">
        <v>828</v>
      </c>
      <c r="F1802" s="79"/>
      <c r="G1802" s="86"/>
      <c r="H1802" s="87"/>
      <c r="I1802" s="75" t="s">
        <v>1719</v>
      </c>
    </row>
    <row r="1803" spans="1:9" ht="12.6" customHeight="1" x14ac:dyDescent="0.25">
      <c r="A1803" s="71">
        <v>1748</v>
      </c>
      <c r="B1803" s="103"/>
      <c r="C1803" s="104"/>
      <c r="D1803" s="85" t="s">
        <v>112</v>
      </c>
      <c r="E1803" s="72" t="s">
        <v>829</v>
      </c>
      <c r="F1803" s="75" t="s">
        <v>17</v>
      </c>
      <c r="G1803" s="76">
        <v>230</v>
      </c>
      <c r="H1803" s="77">
        <v>44</v>
      </c>
      <c r="I1803" s="82"/>
    </row>
    <row r="1804" spans="1:9" ht="12.6" customHeight="1" x14ac:dyDescent="0.25">
      <c r="A1804" s="71">
        <v>1749</v>
      </c>
      <c r="B1804" s="62"/>
      <c r="C1804" s="66"/>
      <c r="D1804" s="85" t="s">
        <v>113</v>
      </c>
      <c r="E1804" s="72" t="s">
        <v>830</v>
      </c>
      <c r="F1804" s="75" t="s">
        <v>17</v>
      </c>
      <c r="G1804" s="76">
        <v>296</v>
      </c>
      <c r="H1804" s="77">
        <v>44</v>
      </c>
      <c r="I1804" s="82"/>
    </row>
    <row r="1805" spans="1:9" ht="12.6" customHeight="1" x14ac:dyDescent="0.25">
      <c r="A1805" s="81"/>
      <c r="B1805" s="101" t="s">
        <v>1799</v>
      </c>
      <c r="C1805" s="102" t="s">
        <v>1466</v>
      </c>
      <c r="D1805" s="74">
        <v>50.37</v>
      </c>
      <c r="E1805" s="72" t="s">
        <v>831</v>
      </c>
      <c r="F1805" s="79"/>
      <c r="G1805" s="86"/>
      <c r="H1805" s="87"/>
      <c r="I1805" s="75" t="s">
        <v>1719</v>
      </c>
    </row>
    <row r="1806" spans="1:9" ht="12.6" customHeight="1" x14ac:dyDescent="0.25">
      <c r="A1806" s="71">
        <v>1750</v>
      </c>
      <c r="B1806" s="103"/>
      <c r="C1806" s="104"/>
      <c r="D1806" s="85" t="s">
        <v>112</v>
      </c>
      <c r="E1806" s="72" t="s">
        <v>832</v>
      </c>
      <c r="F1806" s="75" t="s">
        <v>17</v>
      </c>
      <c r="G1806" s="76">
        <v>181</v>
      </c>
      <c r="H1806" s="77">
        <v>44</v>
      </c>
      <c r="I1806" s="82"/>
    </row>
    <row r="1807" spans="1:9" ht="12.6" customHeight="1" x14ac:dyDescent="0.25">
      <c r="A1807" s="71">
        <v>1751</v>
      </c>
      <c r="B1807" s="62"/>
      <c r="C1807" s="66"/>
      <c r="D1807" s="85" t="s">
        <v>113</v>
      </c>
      <c r="E1807" s="72" t="s">
        <v>833</v>
      </c>
      <c r="F1807" s="75" t="s">
        <v>17</v>
      </c>
      <c r="G1807" s="76">
        <v>202</v>
      </c>
      <c r="H1807" s="77">
        <v>44</v>
      </c>
      <c r="I1807" s="82"/>
    </row>
    <row r="1808" spans="1:9" ht="12.6" customHeight="1" x14ac:dyDescent="0.25">
      <c r="A1808" s="81"/>
      <c r="B1808" s="101" t="s">
        <v>1799</v>
      </c>
      <c r="C1808" s="102" t="s">
        <v>1466</v>
      </c>
      <c r="D1808" s="74">
        <v>50.38</v>
      </c>
      <c r="E1808" s="72" t="s">
        <v>834</v>
      </c>
      <c r="F1808" s="79"/>
      <c r="G1808" s="86"/>
      <c r="H1808" s="87"/>
      <c r="I1808" s="75" t="s">
        <v>1719</v>
      </c>
    </row>
    <row r="1809" spans="1:9" ht="12.6" customHeight="1" x14ac:dyDescent="0.25">
      <c r="A1809" s="71">
        <v>1752</v>
      </c>
      <c r="B1809" s="103"/>
      <c r="C1809" s="104"/>
      <c r="D1809" s="85" t="s">
        <v>112</v>
      </c>
      <c r="E1809" s="72" t="s">
        <v>835</v>
      </c>
      <c r="F1809" s="75" t="s">
        <v>17</v>
      </c>
      <c r="G1809" s="76">
        <v>560</v>
      </c>
      <c r="H1809" s="77">
        <v>44</v>
      </c>
      <c r="I1809" s="82"/>
    </row>
    <row r="1810" spans="1:9" ht="12.6" customHeight="1" x14ac:dyDescent="0.25">
      <c r="A1810" s="71">
        <v>1758</v>
      </c>
      <c r="B1810" s="62"/>
      <c r="C1810" s="66"/>
      <c r="D1810" s="85" t="s">
        <v>113</v>
      </c>
      <c r="E1810" s="72" t="s">
        <v>836</v>
      </c>
      <c r="F1810" s="75" t="s">
        <v>17</v>
      </c>
      <c r="G1810" s="76">
        <v>326</v>
      </c>
      <c r="H1810" s="77">
        <v>44</v>
      </c>
      <c r="I1810" s="82"/>
    </row>
    <row r="1811" spans="1:9" ht="12.6" customHeight="1" x14ac:dyDescent="0.25">
      <c r="A1811" s="81"/>
      <c r="B1811" s="101" t="s">
        <v>1799</v>
      </c>
      <c r="C1811" s="102" t="s">
        <v>1466</v>
      </c>
      <c r="D1811" s="74">
        <v>50.39</v>
      </c>
      <c r="E1811" s="72" t="s">
        <v>837</v>
      </c>
      <c r="F1811" s="79"/>
      <c r="G1811" s="86"/>
      <c r="H1811" s="87"/>
      <c r="I1811" s="75" t="s">
        <v>1719</v>
      </c>
    </row>
    <row r="1812" spans="1:9" ht="12.6" customHeight="1" x14ac:dyDescent="0.25">
      <c r="A1812" s="71">
        <v>1759</v>
      </c>
      <c r="B1812" s="103"/>
      <c r="C1812" s="104"/>
      <c r="D1812" s="85" t="s">
        <v>112</v>
      </c>
      <c r="E1812" s="72" t="s">
        <v>838</v>
      </c>
      <c r="F1812" s="75" t="s">
        <v>17</v>
      </c>
      <c r="G1812" s="76">
        <v>207</v>
      </c>
      <c r="H1812" s="77">
        <v>44</v>
      </c>
      <c r="I1812" s="82"/>
    </row>
    <row r="1813" spans="1:9" ht="12.6" customHeight="1" x14ac:dyDescent="0.25">
      <c r="A1813" s="71">
        <v>1760</v>
      </c>
      <c r="B1813" s="62"/>
      <c r="C1813" s="66"/>
      <c r="D1813" s="85" t="s">
        <v>113</v>
      </c>
      <c r="E1813" s="72" t="s">
        <v>839</v>
      </c>
      <c r="F1813" s="75" t="s">
        <v>17</v>
      </c>
      <c r="G1813" s="76">
        <v>252</v>
      </c>
      <c r="H1813" s="77">
        <v>44</v>
      </c>
      <c r="I1813" s="82"/>
    </row>
    <row r="1814" spans="1:9" ht="12.6" customHeight="1" x14ac:dyDescent="0.25">
      <c r="A1814" s="81"/>
      <c r="B1814" s="101" t="s">
        <v>1799</v>
      </c>
      <c r="C1814" s="102" t="s">
        <v>1466</v>
      </c>
      <c r="D1814" s="74">
        <v>50.4</v>
      </c>
      <c r="E1814" s="72" t="s">
        <v>840</v>
      </c>
      <c r="F1814" s="79"/>
      <c r="G1814" s="86"/>
      <c r="H1814" s="87"/>
      <c r="I1814" s="75" t="s">
        <v>1719</v>
      </c>
    </row>
    <row r="1815" spans="1:9" ht="12.6" customHeight="1" x14ac:dyDescent="0.25">
      <c r="A1815" s="71">
        <v>1761</v>
      </c>
      <c r="B1815" s="103"/>
      <c r="C1815" s="104"/>
      <c r="D1815" s="85" t="s">
        <v>112</v>
      </c>
      <c r="E1815" s="72" t="s">
        <v>841</v>
      </c>
      <c r="F1815" s="75" t="s">
        <v>311</v>
      </c>
      <c r="G1815" s="76">
        <v>73</v>
      </c>
      <c r="H1815" s="77">
        <v>4</v>
      </c>
      <c r="I1815" s="82"/>
    </row>
    <row r="1816" spans="1:9" ht="12.6" customHeight="1" x14ac:dyDescent="0.25">
      <c r="A1816" s="71">
        <v>1762</v>
      </c>
      <c r="B1816" s="62"/>
      <c r="C1816" s="66"/>
      <c r="D1816" s="85" t="s">
        <v>113</v>
      </c>
      <c r="E1816" s="72" t="s">
        <v>842</v>
      </c>
      <c r="F1816" s="75" t="s">
        <v>311</v>
      </c>
      <c r="G1816" s="76">
        <v>87</v>
      </c>
      <c r="H1816" s="77">
        <v>4</v>
      </c>
      <c r="I1816" s="82"/>
    </row>
    <row r="1817" spans="1:9" ht="12.6" customHeight="1" x14ac:dyDescent="0.25">
      <c r="A1817" s="81"/>
      <c r="B1817" s="101" t="s">
        <v>1799</v>
      </c>
      <c r="C1817" s="102" t="s">
        <v>1466</v>
      </c>
      <c r="D1817" s="74">
        <v>50.41</v>
      </c>
      <c r="E1817" s="72" t="s">
        <v>843</v>
      </c>
      <c r="F1817" s="79"/>
      <c r="G1817" s="86"/>
      <c r="H1817" s="87"/>
      <c r="I1817" s="75" t="s">
        <v>1719</v>
      </c>
    </row>
    <row r="1818" spans="1:9" ht="12.6" customHeight="1" x14ac:dyDescent="0.25">
      <c r="A1818" s="71">
        <v>1763</v>
      </c>
      <c r="B1818" s="103"/>
      <c r="C1818" s="104"/>
      <c r="D1818" s="85" t="s">
        <v>112</v>
      </c>
      <c r="E1818" s="72" t="s">
        <v>844</v>
      </c>
      <c r="F1818" s="75" t="s">
        <v>5</v>
      </c>
      <c r="G1818" s="76">
        <v>1953</v>
      </c>
      <c r="H1818" s="77">
        <v>88</v>
      </c>
      <c r="I1818" s="82"/>
    </row>
    <row r="1819" spans="1:9" ht="12.6" customHeight="1" x14ac:dyDescent="0.25">
      <c r="A1819" s="71">
        <v>1764</v>
      </c>
      <c r="B1819" s="62"/>
      <c r="C1819" s="66"/>
      <c r="D1819" s="85" t="s">
        <v>113</v>
      </c>
      <c r="E1819" s="72" t="s">
        <v>845</v>
      </c>
      <c r="F1819" s="75" t="s">
        <v>5</v>
      </c>
      <c r="G1819" s="76">
        <v>2280</v>
      </c>
      <c r="H1819" s="77">
        <v>44</v>
      </c>
      <c r="I1819" s="82"/>
    </row>
    <row r="1820" spans="1:9" ht="12.6" customHeight="1" x14ac:dyDescent="0.25">
      <c r="A1820" s="81"/>
      <c r="B1820" s="101" t="s">
        <v>1799</v>
      </c>
      <c r="C1820" s="102" t="s">
        <v>1466</v>
      </c>
      <c r="D1820" s="74">
        <v>50.42</v>
      </c>
      <c r="E1820" s="72" t="s">
        <v>846</v>
      </c>
      <c r="F1820" s="79"/>
      <c r="G1820" s="86"/>
      <c r="H1820" s="87"/>
      <c r="I1820" s="75" t="s">
        <v>1719</v>
      </c>
    </row>
    <row r="1821" spans="1:9" ht="12.6" customHeight="1" x14ac:dyDescent="0.25">
      <c r="A1821" s="71">
        <v>1765</v>
      </c>
      <c r="B1821" s="103"/>
      <c r="C1821" s="104"/>
      <c r="D1821" s="85" t="s">
        <v>112</v>
      </c>
      <c r="E1821" s="72" t="s">
        <v>847</v>
      </c>
      <c r="F1821" s="75" t="s">
        <v>17</v>
      </c>
      <c r="G1821" s="76">
        <v>240</v>
      </c>
      <c r="H1821" s="77">
        <v>44</v>
      </c>
      <c r="I1821" s="82"/>
    </row>
    <row r="1822" spans="1:9" ht="12.6" customHeight="1" x14ac:dyDescent="0.25">
      <c r="A1822" s="71">
        <v>1766</v>
      </c>
      <c r="B1822" s="62"/>
      <c r="C1822" s="66"/>
      <c r="D1822" s="85" t="s">
        <v>113</v>
      </c>
      <c r="E1822" s="72" t="s">
        <v>848</v>
      </c>
      <c r="F1822" s="75" t="s">
        <v>17</v>
      </c>
      <c r="G1822" s="76">
        <v>268</v>
      </c>
      <c r="H1822" s="77">
        <v>44</v>
      </c>
      <c r="I1822" s="82"/>
    </row>
    <row r="1823" spans="1:9" ht="12.6" customHeight="1" x14ac:dyDescent="0.25">
      <c r="A1823" s="81"/>
      <c r="B1823" s="101" t="s">
        <v>1799</v>
      </c>
      <c r="C1823" s="102" t="s">
        <v>1466</v>
      </c>
      <c r="D1823" s="105">
        <v>50.43</v>
      </c>
      <c r="E1823" s="72" t="s">
        <v>849</v>
      </c>
      <c r="F1823" s="79"/>
      <c r="G1823" s="86"/>
      <c r="H1823" s="87"/>
      <c r="I1823" s="75" t="s">
        <v>1719</v>
      </c>
    </row>
    <row r="1824" spans="1:9" ht="12.6" customHeight="1" x14ac:dyDescent="0.25">
      <c r="A1824" s="71">
        <v>1767</v>
      </c>
      <c r="B1824" s="62"/>
      <c r="C1824" s="66"/>
      <c r="D1824" s="64"/>
      <c r="E1824" s="72" t="s">
        <v>850</v>
      </c>
      <c r="F1824" s="75" t="s">
        <v>17</v>
      </c>
      <c r="G1824" s="76">
        <v>116</v>
      </c>
      <c r="H1824" s="77">
        <v>44</v>
      </c>
      <c r="I1824" s="82"/>
    </row>
    <row r="1825" spans="1:9" ht="12.6" customHeight="1" x14ac:dyDescent="0.25">
      <c r="A1825" s="81"/>
      <c r="B1825" s="101" t="s">
        <v>1799</v>
      </c>
      <c r="C1825" s="102" t="s">
        <v>1466</v>
      </c>
      <c r="D1825" s="105">
        <v>50.44</v>
      </c>
      <c r="E1825" s="72" t="s">
        <v>851</v>
      </c>
      <c r="F1825" s="79"/>
      <c r="G1825" s="86"/>
      <c r="H1825" s="87"/>
      <c r="I1825" s="75" t="s">
        <v>1719</v>
      </c>
    </row>
    <row r="1826" spans="1:9" ht="12.6" customHeight="1" x14ac:dyDescent="0.25">
      <c r="A1826" s="71">
        <v>1768</v>
      </c>
      <c r="B1826" s="62"/>
      <c r="C1826" s="66"/>
      <c r="D1826" s="64"/>
      <c r="E1826" s="72" t="s">
        <v>852</v>
      </c>
      <c r="F1826" s="75" t="s">
        <v>17</v>
      </c>
      <c r="G1826" s="76">
        <v>431</v>
      </c>
      <c r="H1826" s="77">
        <v>44</v>
      </c>
      <c r="I1826" s="82"/>
    </row>
    <row r="1827" spans="1:9" ht="12.6" customHeight="1" x14ac:dyDescent="0.25">
      <c r="A1827" s="81"/>
      <c r="B1827" s="101" t="s">
        <v>1799</v>
      </c>
      <c r="C1827" s="102" t="s">
        <v>1466</v>
      </c>
      <c r="D1827" s="74">
        <v>50.45</v>
      </c>
      <c r="E1827" s="78" t="s">
        <v>2978</v>
      </c>
      <c r="F1827" s="79"/>
      <c r="G1827" s="86"/>
      <c r="H1827" s="87"/>
      <c r="I1827" s="75" t="s">
        <v>1719</v>
      </c>
    </row>
    <row r="1828" spans="1:9" ht="12.6" customHeight="1" x14ac:dyDescent="0.25">
      <c r="A1828" s="71">
        <v>1769</v>
      </c>
      <c r="B1828" s="103"/>
      <c r="C1828" s="104"/>
      <c r="D1828" s="85" t="s">
        <v>112</v>
      </c>
      <c r="E1828" s="72" t="s">
        <v>853</v>
      </c>
      <c r="F1828" s="75" t="s">
        <v>17</v>
      </c>
      <c r="G1828" s="76">
        <v>5486</v>
      </c>
      <c r="H1828" s="77">
        <v>44</v>
      </c>
      <c r="I1828" s="82"/>
    </row>
    <row r="1829" spans="1:9" ht="12.6" customHeight="1" x14ac:dyDescent="0.25">
      <c r="A1829" s="71">
        <v>1770</v>
      </c>
      <c r="B1829" s="103"/>
      <c r="C1829" s="104"/>
      <c r="D1829" s="85" t="s">
        <v>113</v>
      </c>
      <c r="E1829" s="72" t="s">
        <v>854</v>
      </c>
      <c r="F1829" s="75" t="s">
        <v>17</v>
      </c>
      <c r="G1829" s="76">
        <v>5832</v>
      </c>
      <c r="H1829" s="77">
        <v>88</v>
      </c>
      <c r="I1829" s="82"/>
    </row>
    <row r="1830" spans="1:9" ht="12.6" customHeight="1" x14ac:dyDescent="0.25">
      <c r="A1830" s="71">
        <v>1771</v>
      </c>
      <c r="B1830" s="103"/>
      <c r="C1830" s="104"/>
      <c r="D1830" s="85" t="s">
        <v>114</v>
      </c>
      <c r="E1830" s="72" t="s">
        <v>855</v>
      </c>
      <c r="F1830" s="75" t="s">
        <v>17</v>
      </c>
      <c r="G1830" s="76">
        <v>6085</v>
      </c>
      <c r="H1830" s="77">
        <v>132</v>
      </c>
      <c r="I1830" s="82"/>
    </row>
    <row r="1831" spans="1:9" ht="12.6" customHeight="1" x14ac:dyDescent="0.25">
      <c r="A1831" s="71">
        <v>1772</v>
      </c>
      <c r="B1831" s="103"/>
      <c r="C1831" s="104"/>
      <c r="D1831" s="85" t="s">
        <v>124</v>
      </c>
      <c r="E1831" s="72" t="s">
        <v>856</v>
      </c>
      <c r="F1831" s="75" t="s">
        <v>17</v>
      </c>
      <c r="G1831" s="76">
        <v>6313</v>
      </c>
      <c r="H1831" s="77">
        <v>177</v>
      </c>
      <c r="I1831" s="82"/>
    </row>
    <row r="1832" spans="1:9" ht="12.6" customHeight="1" x14ac:dyDescent="0.25">
      <c r="A1832" s="71">
        <v>1773</v>
      </c>
      <c r="B1832" s="103"/>
      <c r="C1832" s="104"/>
      <c r="D1832" s="85" t="s">
        <v>126</v>
      </c>
      <c r="E1832" s="72" t="s">
        <v>857</v>
      </c>
      <c r="F1832" s="75" t="s">
        <v>17</v>
      </c>
      <c r="G1832" s="76">
        <v>6831</v>
      </c>
      <c r="H1832" s="77">
        <v>221</v>
      </c>
      <c r="I1832" s="82"/>
    </row>
    <row r="1833" spans="1:9" ht="12.6" customHeight="1" x14ac:dyDescent="0.25">
      <c r="A1833" s="71">
        <v>1774</v>
      </c>
      <c r="B1833" s="62"/>
      <c r="C1833" s="66"/>
      <c r="D1833" s="85" t="s">
        <v>128</v>
      </c>
      <c r="E1833" s="72" t="s">
        <v>858</v>
      </c>
      <c r="F1833" s="75" t="s">
        <v>17</v>
      </c>
      <c r="G1833" s="76">
        <v>7285</v>
      </c>
      <c r="H1833" s="77">
        <v>265</v>
      </c>
      <c r="I1833" s="82"/>
    </row>
    <row r="1834" spans="1:9" ht="12.6" customHeight="1" x14ac:dyDescent="0.25">
      <c r="A1834" s="81"/>
      <c r="B1834" s="101" t="s">
        <v>1800</v>
      </c>
      <c r="C1834" s="102" t="s">
        <v>1467</v>
      </c>
      <c r="D1834" s="74">
        <v>50.46</v>
      </c>
      <c r="E1834" s="78" t="s">
        <v>2979</v>
      </c>
      <c r="F1834" s="79"/>
      <c r="G1834" s="86"/>
      <c r="H1834" s="87"/>
      <c r="I1834" s="75" t="s">
        <v>1719</v>
      </c>
    </row>
    <row r="1835" spans="1:9" ht="12.6" customHeight="1" x14ac:dyDescent="0.25">
      <c r="A1835" s="71">
        <v>1775</v>
      </c>
      <c r="B1835" s="103"/>
      <c r="C1835" s="104"/>
      <c r="D1835" s="85" t="s">
        <v>112</v>
      </c>
      <c r="E1835" s="78" t="s">
        <v>2980</v>
      </c>
      <c r="F1835" s="75" t="s">
        <v>311</v>
      </c>
      <c r="G1835" s="76">
        <v>1846</v>
      </c>
      <c r="H1835" s="77">
        <v>314</v>
      </c>
      <c r="I1835" s="73"/>
    </row>
    <row r="1836" spans="1:9" ht="12.6" customHeight="1" x14ac:dyDescent="0.25">
      <c r="A1836" s="71">
        <v>1776</v>
      </c>
      <c r="B1836" s="103"/>
      <c r="C1836" s="104"/>
      <c r="D1836" s="85" t="s">
        <v>113</v>
      </c>
      <c r="E1836" s="72" t="s">
        <v>859</v>
      </c>
      <c r="F1836" s="75" t="s">
        <v>311</v>
      </c>
      <c r="G1836" s="76">
        <v>2872</v>
      </c>
      <c r="H1836" s="77">
        <v>488</v>
      </c>
      <c r="I1836" s="73"/>
    </row>
    <row r="1837" spans="1:9" ht="12.6" customHeight="1" x14ac:dyDescent="0.25">
      <c r="A1837" s="71">
        <v>1777</v>
      </c>
      <c r="B1837" s="103"/>
      <c r="C1837" s="104"/>
      <c r="D1837" s="85" t="s">
        <v>114</v>
      </c>
      <c r="E1837" s="78" t="s">
        <v>2981</v>
      </c>
      <c r="F1837" s="75" t="s">
        <v>311</v>
      </c>
      <c r="G1837" s="76">
        <v>5026</v>
      </c>
      <c r="H1837" s="77">
        <v>854</v>
      </c>
      <c r="I1837" s="73"/>
    </row>
    <row r="1838" spans="1:9" ht="12.6" customHeight="1" x14ac:dyDescent="0.25">
      <c r="A1838" s="71">
        <v>1778</v>
      </c>
      <c r="B1838" s="103"/>
      <c r="C1838" s="104"/>
      <c r="D1838" s="85" t="s">
        <v>124</v>
      </c>
      <c r="E1838" s="72" t="s">
        <v>860</v>
      </c>
      <c r="F1838" s="75" t="s">
        <v>311</v>
      </c>
      <c r="G1838" s="76">
        <v>8103</v>
      </c>
      <c r="H1838" s="77">
        <v>1377</v>
      </c>
      <c r="I1838" s="73"/>
    </row>
    <row r="1839" spans="1:9" ht="12.6" customHeight="1" x14ac:dyDescent="0.25">
      <c r="A1839" s="71">
        <v>1779</v>
      </c>
      <c r="B1839" s="62"/>
      <c r="C1839" s="66"/>
      <c r="D1839" s="85" t="s">
        <v>126</v>
      </c>
      <c r="E1839" s="72" t="s">
        <v>861</v>
      </c>
      <c r="F1839" s="75" t="s">
        <v>311</v>
      </c>
      <c r="G1839" s="76">
        <v>8718</v>
      </c>
      <c r="H1839" s="77">
        <v>1482</v>
      </c>
      <c r="I1839" s="73"/>
    </row>
    <row r="1840" spans="1:9" ht="12.6" customHeight="1" x14ac:dyDescent="0.25">
      <c r="A1840" s="71">
        <v>1780</v>
      </c>
      <c r="B1840" s="72" t="s">
        <v>1801</v>
      </c>
      <c r="C1840" s="75" t="s">
        <v>1138</v>
      </c>
      <c r="D1840" s="74">
        <v>50.47</v>
      </c>
      <c r="E1840" s="72" t="s">
        <v>862</v>
      </c>
      <c r="F1840" s="75" t="s">
        <v>290</v>
      </c>
      <c r="G1840" s="76">
        <v>1400</v>
      </c>
      <c r="H1840" s="77">
        <v>238</v>
      </c>
      <c r="I1840" s="75" t="s">
        <v>1719</v>
      </c>
    </row>
    <row r="1841" spans="1:9" ht="12.6" customHeight="1" x14ac:dyDescent="0.25">
      <c r="A1841" s="71">
        <v>1781</v>
      </c>
      <c r="B1841" s="72" t="s">
        <v>1801</v>
      </c>
      <c r="C1841" s="75" t="s">
        <v>1138</v>
      </c>
      <c r="D1841" s="74">
        <v>50.48</v>
      </c>
      <c r="E1841" s="72" t="s">
        <v>863</v>
      </c>
      <c r="F1841" s="75" t="s">
        <v>17</v>
      </c>
      <c r="G1841" s="76">
        <v>15</v>
      </c>
      <c r="H1841" s="77">
        <v>2</v>
      </c>
      <c r="I1841" s="75" t="s">
        <v>1719</v>
      </c>
    </row>
    <row r="1842" spans="1:9" ht="12.6" customHeight="1" x14ac:dyDescent="0.25">
      <c r="A1842" s="71">
        <v>1782</v>
      </c>
      <c r="B1842" s="72" t="s">
        <v>1801</v>
      </c>
      <c r="C1842" s="75" t="s">
        <v>1138</v>
      </c>
      <c r="D1842" s="74">
        <v>50.49</v>
      </c>
      <c r="E1842" s="72" t="s">
        <v>864</v>
      </c>
      <c r="F1842" s="75" t="s">
        <v>17</v>
      </c>
      <c r="G1842" s="76">
        <v>18</v>
      </c>
      <c r="H1842" s="77">
        <v>3</v>
      </c>
      <c r="I1842" s="75" t="s">
        <v>1719</v>
      </c>
    </row>
    <row r="1843" spans="1:9" ht="12.6" customHeight="1" x14ac:dyDescent="0.25">
      <c r="A1843" s="71">
        <v>1783</v>
      </c>
      <c r="B1843" s="72" t="s">
        <v>1801</v>
      </c>
      <c r="C1843" s="75" t="s">
        <v>1138</v>
      </c>
      <c r="D1843" s="74">
        <v>50.5</v>
      </c>
      <c r="E1843" s="72" t="s">
        <v>865</v>
      </c>
      <c r="F1843" s="75" t="s">
        <v>17</v>
      </c>
      <c r="G1843" s="76">
        <v>8</v>
      </c>
      <c r="H1843" s="77">
        <v>2</v>
      </c>
      <c r="I1843" s="75" t="s">
        <v>1719</v>
      </c>
    </row>
    <row r="1844" spans="1:9" ht="12.6" customHeight="1" x14ac:dyDescent="0.25">
      <c r="A1844" s="71">
        <v>1784</v>
      </c>
      <c r="B1844" s="72" t="s">
        <v>1801</v>
      </c>
      <c r="C1844" s="75" t="s">
        <v>1138</v>
      </c>
      <c r="D1844" s="74">
        <v>50.51</v>
      </c>
      <c r="E1844" s="78" t="s">
        <v>2982</v>
      </c>
      <c r="F1844" s="75" t="s">
        <v>5</v>
      </c>
      <c r="G1844" s="76">
        <v>1613</v>
      </c>
      <c r="H1844" s="77">
        <v>275</v>
      </c>
      <c r="I1844" s="75" t="s">
        <v>1719</v>
      </c>
    </row>
    <row r="1845" spans="1:9" ht="12.6" customHeight="1" x14ac:dyDescent="0.25">
      <c r="A1845" s="71">
        <v>1785</v>
      </c>
      <c r="B1845" s="72" t="s">
        <v>1801</v>
      </c>
      <c r="C1845" s="75" t="s">
        <v>1138</v>
      </c>
      <c r="D1845" s="74">
        <v>50.52</v>
      </c>
      <c r="E1845" s="78" t="s">
        <v>2983</v>
      </c>
      <c r="F1845" s="75" t="s">
        <v>5</v>
      </c>
      <c r="G1845" s="76">
        <v>1701</v>
      </c>
      <c r="H1845" s="77">
        <v>289</v>
      </c>
      <c r="I1845" s="75" t="s">
        <v>1719</v>
      </c>
    </row>
    <row r="1846" spans="1:9" ht="12.6" customHeight="1" x14ac:dyDescent="0.25">
      <c r="A1846" s="71">
        <v>1786</v>
      </c>
      <c r="B1846" s="72" t="s">
        <v>1801</v>
      </c>
      <c r="C1846" s="75" t="s">
        <v>1138</v>
      </c>
      <c r="D1846" s="74">
        <v>50.53</v>
      </c>
      <c r="E1846" s="78" t="s">
        <v>2984</v>
      </c>
      <c r="F1846" s="75" t="s">
        <v>5</v>
      </c>
      <c r="G1846" s="76">
        <v>1789</v>
      </c>
      <c r="H1846" s="77">
        <v>304</v>
      </c>
      <c r="I1846" s="75" t="s">
        <v>1719</v>
      </c>
    </row>
    <row r="1847" spans="1:9" ht="12.6" customHeight="1" x14ac:dyDescent="0.25">
      <c r="A1847" s="71">
        <v>1787</v>
      </c>
      <c r="B1847" s="72" t="s">
        <v>1801</v>
      </c>
      <c r="C1847" s="75" t="s">
        <v>1138</v>
      </c>
      <c r="D1847" s="74">
        <v>50.54</v>
      </c>
      <c r="E1847" s="72" t="s">
        <v>866</v>
      </c>
      <c r="F1847" s="75" t="s">
        <v>5</v>
      </c>
      <c r="G1847" s="76">
        <v>730</v>
      </c>
      <c r="H1847" s="77">
        <v>325</v>
      </c>
      <c r="I1847" s="75" t="s">
        <v>1719</v>
      </c>
    </row>
    <row r="1848" spans="1:9" ht="12.6" customHeight="1" x14ac:dyDescent="0.25">
      <c r="A1848" s="71">
        <v>1788</v>
      </c>
      <c r="B1848" s="72" t="s">
        <v>1801</v>
      </c>
      <c r="C1848" s="75" t="s">
        <v>1138</v>
      </c>
      <c r="D1848" s="74">
        <v>50.55</v>
      </c>
      <c r="E1848" s="78" t="s">
        <v>2985</v>
      </c>
      <c r="F1848" s="75" t="s">
        <v>5</v>
      </c>
      <c r="G1848" s="76">
        <v>780</v>
      </c>
      <c r="H1848" s="77">
        <v>350</v>
      </c>
      <c r="I1848" s="75" t="s">
        <v>1719</v>
      </c>
    </row>
    <row r="1849" spans="1:9" ht="12.6" customHeight="1" x14ac:dyDescent="0.25">
      <c r="A1849" s="71">
        <v>1789</v>
      </c>
      <c r="B1849" s="72" t="s">
        <v>1801</v>
      </c>
      <c r="C1849" s="75" t="s">
        <v>1138</v>
      </c>
      <c r="D1849" s="74">
        <v>50.56</v>
      </c>
      <c r="E1849" s="78" t="s">
        <v>2986</v>
      </c>
      <c r="F1849" s="75" t="s">
        <v>5</v>
      </c>
      <c r="G1849" s="76">
        <v>700</v>
      </c>
      <c r="H1849" s="77">
        <v>335</v>
      </c>
      <c r="I1849" s="75" t="s">
        <v>1719</v>
      </c>
    </row>
    <row r="1850" spans="1:9" ht="12.6" customHeight="1" x14ac:dyDescent="0.25">
      <c r="A1850" s="71">
        <v>1790</v>
      </c>
      <c r="B1850" s="72" t="s">
        <v>1801</v>
      </c>
      <c r="C1850" s="75" t="s">
        <v>1138</v>
      </c>
      <c r="D1850" s="74">
        <v>50.57</v>
      </c>
      <c r="E1850" s="78" t="s">
        <v>2987</v>
      </c>
      <c r="F1850" s="75" t="s">
        <v>5</v>
      </c>
      <c r="G1850" s="76">
        <v>750</v>
      </c>
      <c r="H1850" s="77">
        <v>360</v>
      </c>
      <c r="I1850" s="75" t="s">
        <v>1719</v>
      </c>
    </row>
    <row r="1851" spans="1:9" ht="12.6" customHeight="1" x14ac:dyDescent="0.25">
      <c r="A1851" s="71">
        <v>1791</v>
      </c>
      <c r="B1851" s="72" t="s">
        <v>1801</v>
      </c>
      <c r="C1851" s="75" t="s">
        <v>1138</v>
      </c>
      <c r="D1851" s="74">
        <v>50.58</v>
      </c>
      <c r="E1851" s="78" t="s">
        <v>2988</v>
      </c>
      <c r="F1851" s="75" t="s">
        <v>5</v>
      </c>
      <c r="G1851" s="76">
        <v>85</v>
      </c>
      <c r="H1851" s="77">
        <v>75</v>
      </c>
      <c r="I1851" s="79" t="s">
        <v>2989</v>
      </c>
    </row>
    <row r="1852" spans="1:9" ht="12.6" customHeight="1" x14ac:dyDescent="0.25">
      <c r="A1852" s="71">
        <v>1792</v>
      </c>
      <c r="B1852" s="72" t="s">
        <v>1801</v>
      </c>
      <c r="C1852" s="75" t="s">
        <v>1138</v>
      </c>
      <c r="D1852" s="74">
        <v>50.59</v>
      </c>
      <c r="E1852" s="72" t="s">
        <v>867</v>
      </c>
      <c r="F1852" s="75" t="s">
        <v>17</v>
      </c>
      <c r="G1852" s="76">
        <v>27</v>
      </c>
      <c r="H1852" s="77">
        <v>4</v>
      </c>
      <c r="I1852" s="75" t="s">
        <v>1719</v>
      </c>
    </row>
    <row r="1853" spans="1:9" ht="12.6" customHeight="1" x14ac:dyDescent="0.25">
      <c r="A1853" s="71">
        <v>1793</v>
      </c>
      <c r="B1853" s="72" t="s">
        <v>1801</v>
      </c>
      <c r="C1853" s="75" t="s">
        <v>1138</v>
      </c>
      <c r="D1853" s="74">
        <v>50.6</v>
      </c>
      <c r="E1853" s="72" t="s">
        <v>868</v>
      </c>
      <c r="F1853" s="75" t="s">
        <v>17</v>
      </c>
      <c r="G1853" s="76">
        <v>37</v>
      </c>
      <c r="H1853" s="77">
        <v>4</v>
      </c>
      <c r="I1853" s="75" t="s">
        <v>1719</v>
      </c>
    </row>
    <row r="1854" spans="1:9" ht="12.6" customHeight="1" x14ac:dyDescent="0.25">
      <c r="A1854" s="71">
        <v>1794</v>
      </c>
      <c r="B1854" s="72" t="s">
        <v>1801</v>
      </c>
      <c r="C1854" s="75" t="s">
        <v>1138</v>
      </c>
      <c r="D1854" s="74">
        <v>50.61</v>
      </c>
      <c r="E1854" s="72" t="s">
        <v>869</v>
      </c>
      <c r="F1854" s="75" t="s">
        <v>17</v>
      </c>
      <c r="G1854" s="76">
        <v>25</v>
      </c>
      <c r="H1854" s="77">
        <v>4</v>
      </c>
      <c r="I1854" s="75" t="s">
        <v>1719</v>
      </c>
    </row>
    <row r="1855" spans="1:9" ht="12.6" customHeight="1" x14ac:dyDescent="0.25">
      <c r="A1855" s="71">
        <v>1795</v>
      </c>
      <c r="B1855" s="72" t="s">
        <v>1801</v>
      </c>
      <c r="C1855" s="75" t="s">
        <v>1138</v>
      </c>
      <c r="D1855" s="74">
        <v>50.62</v>
      </c>
      <c r="E1855" s="72" t="s">
        <v>870</v>
      </c>
      <c r="F1855" s="75" t="s">
        <v>17</v>
      </c>
      <c r="G1855" s="76">
        <v>34</v>
      </c>
      <c r="H1855" s="77">
        <v>4</v>
      </c>
      <c r="I1855" s="75" t="s">
        <v>1719</v>
      </c>
    </row>
    <row r="1856" spans="1:9" ht="12.6" customHeight="1" x14ac:dyDescent="0.25">
      <c r="A1856" s="71">
        <v>1796</v>
      </c>
      <c r="B1856" s="72" t="s">
        <v>1802</v>
      </c>
      <c r="C1856" s="75" t="s">
        <v>1468</v>
      </c>
      <c r="D1856" s="74">
        <v>50.79</v>
      </c>
      <c r="E1856" s="78" t="s">
        <v>2990</v>
      </c>
      <c r="F1856" s="75" t="s">
        <v>17</v>
      </c>
      <c r="G1856" s="76">
        <v>372</v>
      </c>
      <c r="H1856" s="77">
        <v>0</v>
      </c>
      <c r="I1856" s="75" t="s">
        <v>1719</v>
      </c>
    </row>
    <row r="1857" spans="1:9" ht="12.6" customHeight="1" x14ac:dyDescent="0.25">
      <c r="A1857" s="71">
        <v>1797</v>
      </c>
      <c r="B1857" s="72" t="s">
        <v>1802</v>
      </c>
      <c r="C1857" s="75" t="s">
        <v>1468</v>
      </c>
      <c r="D1857" s="74">
        <v>50.8</v>
      </c>
      <c r="E1857" s="72" t="s">
        <v>871</v>
      </c>
      <c r="F1857" s="75" t="s">
        <v>290</v>
      </c>
      <c r="G1857" s="76">
        <v>25</v>
      </c>
      <c r="H1857" s="77">
        <v>0</v>
      </c>
      <c r="I1857" s="75" t="s">
        <v>1719</v>
      </c>
    </row>
    <row r="1858" spans="1:9" ht="12.6" customHeight="1" x14ac:dyDescent="0.25">
      <c r="A1858" s="81"/>
      <c r="B1858" s="72" t="s">
        <v>1794</v>
      </c>
      <c r="C1858" s="75" t="s">
        <v>1460</v>
      </c>
      <c r="D1858" s="74">
        <v>50.81</v>
      </c>
      <c r="E1858" s="78" t="s">
        <v>2991</v>
      </c>
      <c r="F1858" s="73"/>
      <c r="G1858" s="90"/>
      <c r="H1858" s="91"/>
      <c r="I1858" s="79" t="s">
        <v>2989</v>
      </c>
    </row>
    <row r="1859" spans="1:9" ht="12.6" customHeight="1" x14ac:dyDescent="0.25">
      <c r="A1859" s="81"/>
      <c r="B1859" s="78"/>
      <c r="C1859" s="79"/>
      <c r="D1859" s="85"/>
      <c r="E1859" s="72" t="s">
        <v>872</v>
      </c>
      <c r="F1859" s="79"/>
      <c r="G1859" s="86"/>
      <c r="H1859" s="87"/>
      <c r="I1859" s="79"/>
    </row>
    <row r="1860" spans="1:9" ht="12.6" customHeight="1" x14ac:dyDescent="0.25">
      <c r="A1860" s="71">
        <v>1798</v>
      </c>
      <c r="B1860" s="78"/>
      <c r="C1860" s="79"/>
      <c r="D1860" s="85"/>
      <c r="E1860" s="72" t="s">
        <v>873</v>
      </c>
      <c r="F1860" s="75" t="s">
        <v>311</v>
      </c>
      <c r="G1860" s="76">
        <v>1527</v>
      </c>
      <c r="H1860" s="77">
        <v>503</v>
      </c>
      <c r="I1860" s="79"/>
    </row>
    <row r="1861" spans="1:9" ht="12.6" customHeight="1" x14ac:dyDescent="0.25">
      <c r="A1861" s="71">
        <v>1799</v>
      </c>
      <c r="B1861" s="78"/>
      <c r="C1861" s="79"/>
      <c r="D1861" s="85"/>
      <c r="E1861" s="72" t="s">
        <v>874</v>
      </c>
      <c r="F1861" s="75" t="s">
        <v>17</v>
      </c>
      <c r="G1861" s="76">
        <v>8786</v>
      </c>
      <c r="H1861" s="77">
        <v>2547</v>
      </c>
      <c r="I1861" s="79"/>
    </row>
    <row r="1862" spans="1:9" ht="12.6" customHeight="1" x14ac:dyDescent="0.25">
      <c r="A1862" s="71">
        <v>1800</v>
      </c>
      <c r="B1862" s="78"/>
      <c r="C1862" s="79"/>
      <c r="D1862" s="85"/>
      <c r="E1862" s="78" t="s">
        <v>2992</v>
      </c>
      <c r="F1862" s="75" t="s">
        <v>17</v>
      </c>
      <c r="G1862" s="76">
        <v>33463</v>
      </c>
      <c r="H1862" s="77">
        <v>0</v>
      </c>
      <c r="I1862" s="79"/>
    </row>
    <row r="1863" spans="1:9" ht="12.6" customHeight="1" x14ac:dyDescent="0.25">
      <c r="A1863" s="81"/>
      <c r="B1863" s="72" t="s">
        <v>1794</v>
      </c>
      <c r="C1863" s="75" t="s">
        <v>1460</v>
      </c>
      <c r="D1863" s="74">
        <v>50.82</v>
      </c>
      <c r="E1863" s="72" t="s">
        <v>875</v>
      </c>
      <c r="F1863" s="79"/>
      <c r="G1863" s="86"/>
      <c r="H1863" s="87"/>
      <c r="I1863" s="75" t="s">
        <v>1719</v>
      </c>
    </row>
    <row r="1864" spans="1:9" ht="12.6" customHeight="1" x14ac:dyDescent="0.25">
      <c r="A1864" s="71">
        <v>1801</v>
      </c>
      <c r="B1864" s="78"/>
      <c r="C1864" s="79"/>
      <c r="D1864" s="85"/>
      <c r="E1864" s="72" t="s">
        <v>876</v>
      </c>
      <c r="F1864" s="75" t="s">
        <v>311</v>
      </c>
      <c r="G1864" s="76">
        <v>1895</v>
      </c>
      <c r="H1864" s="77">
        <v>503</v>
      </c>
      <c r="I1864" s="79"/>
    </row>
    <row r="1865" spans="1:9" ht="12.6" customHeight="1" x14ac:dyDescent="0.25">
      <c r="A1865" s="71">
        <v>1802</v>
      </c>
      <c r="B1865" s="78"/>
      <c r="C1865" s="79"/>
      <c r="D1865" s="85"/>
      <c r="E1865" s="72" t="s">
        <v>877</v>
      </c>
      <c r="F1865" s="75" t="s">
        <v>17</v>
      </c>
      <c r="G1865" s="76">
        <v>13449</v>
      </c>
      <c r="H1865" s="77">
        <v>2547</v>
      </c>
      <c r="I1865" s="79"/>
    </row>
    <row r="1866" spans="1:9" ht="12.6" customHeight="1" x14ac:dyDescent="0.25">
      <c r="A1866" s="81"/>
      <c r="B1866" s="72" t="s">
        <v>1794</v>
      </c>
      <c r="C1866" s="75" t="s">
        <v>1460</v>
      </c>
      <c r="D1866" s="74">
        <v>50.83</v>
      </c>
      <c r="E1866" s="78" t="s">
        <v>2993</v>
      </c>
      <c r="F1866" s="79"/>
      <c r="G1866" s="86"/>
      <c r="H1866" s="87"/>
      <c r="I1866" s="75" t="s">
        <v>1719</v>
      </c>
    </row>
    <row r="1867" spans="1:9" ht="12.6" customHeight="1" x14ac:dyDescent="0.25">
      <c r="A1867" s="81"/>
      <c r="B1867" s="78"/>
      <c r="C1867" s="79"/>
      <c r="D1867" s="85"/>
      <c r="E1867" s="72" t="s">
        <v>878</v>
      </c>
      <c r="F1867" s="79"/>
      <c r="G1867" s="86"/>
      <c r="H1867" s="87"/>
      <c r="I1867" s="79"/>
    </row>
    <row r="1868" spans="1:9" ht="12.6" customHeight="1" x14ac:dyDescent="0.25">
      <c r="A1868" s="71">
        <v>1803</v>
      </c>
      <c r="B1868" s="78"/>
      <c r="C1868" s="79"/>
      <c r="D1868" s="85"/>
      <c r="E1868" s="78" t="s">
        <v>2994</v>
      </c>
      <c r="F1868" s="75" t="s">
        <v>311</v>
      </c>
      <c r="G1868" s="76">
        <v>2981</v>
      </c>
      <c r="H1868" s="77">
        <v>503</v>
      </c>
      <c r="I1868" s="79"/>
    </row>
    <row r="1869" spans="1:9" ht="12.6" customHeight="1" x14ac:dyDescent="0.25">
      <c r="A1869" s="71">
        <v>1804</v>
      </c>
      <c r="B1869" s="78"/>
      <c r="C1869" s="79"/>
      <c r="D1869" s="85"/>
      <c r="E1869" s="72" t="s">
        <v>879</v>
      </c>
      <c r="F1869" s="75" t="s">
        <v>17</v>
      </c>
      <c r="G1869" s="76">
        <v>20416</v>
      </c>
      <c r="H1869" s="77">
        <v>2547</v>
      </c>
      <c r="I1869" s="79"/>
    </row>
    <row r="1870" spans="1:9" ht="12.6" customHeight="1" x14ac:dyDescent="0.25">
      <c r="A1870" s="81"/>
      <c r="B1870" s="72" t="s">
        <v>1794</v>
      </c>
      <c r="C1870" s="75" t="s">
        <v>1460</v>
      </c>
      <c r="D1870" s="74">
        <v>50.84</v>
      </c>
      <c r="E1870" s="72" t="s">
        <v>880</v>
      </c>
      <c r="F1870" s="79"/>
      <c r="G1870" s="86"/>
      <c r="H1870" s="87"/>
      <c r="I1870" s="75" t="s">
        <v>1719</v>
      </c>
    </row>
    <row r="1871" spans="1:9" ht="12.6" customHeight="1" x14ac:dyDescent="0.25">
      <c r="A1871" s="71">
        <v>1805</v>
      </c>
      <c r="B1871" s="78"/>
      <c r="C1871" s="79"/>
      <c r="D1871" s="85"/>
      <c r="E1871" s="78" t="s">
        <v>2995</v>
      </c>
      <c r="F1871" s="75" t="s">
        <v>311</v>
      </c>
      <c r="G1871" s="76">
        <v>2523</v>
      </c>
      <c r="H1871" s="77">
        <v>503</v>
      </c>
      <c r="I1871" s="79"/>
    </row>
    <row r="1872" spans="1:9" ht="12.6" customHeight="1" x14ac:dyDescent="0.25">
      <c r="A1872" s="71">
        <v>1806</v>
      </c>
      <c r="B1872" s="78"/>
      <c r="C1872" s="79"/>
      <c r="D1872" s="85"/>
      <c r="E1872" s="78" t="s">
        <v>2996</v>
      </c>
      <c r="F1872" s="75" t="s">
        <v>17</v>
      </c>
      <c r="G1872" s="76">
        <v>16897</v>
      </c>
      <c r="H1872" s="77">
        <v>2547</v>
      </c>
      <c r="I1872" s="79"/>
    </row>
    <row r="1873" spans="1:9" ht="12.6" customHeight="1" x14ac:dyDescent="0.25">
      <c r="A1873" s="71">
        <v>1807</v>
      </c>
      <c r="B1873" s="72" t="s">
        <v>1803</v>
      </c>
      <c r="C1873" s="75" t="s">
        <v>1465</v>
      </c>
      <c r="D1873" s="74">
        <v>50.85</v>
      </c>
      <c r="E1873" s="78" t="s">
        <v>2997</v>
      </c>
      <c r="F1873" s="75" t="s">
        <v>290</v>
      </c>
      <c r="G1873" s="76">
        <v>150</v>
      </c>
      <c r="H1873" s="77">
        <v>15</v>
      </c>
      <c r="I1873" s="75" t="s">
        <v>1719</v>
      </c>
    </row>
    <row r="1874" spans="1:9" ht="12.6" customHeight="1" x14ac:dyDescent="0.25">
      <c r="A1874" s="81"/>
      <c r="B1874" s="72" t="s">
        <v>1803</v>
      </c>
      <c r="C1874" s="75" t="s">
        <v>1465</v>
      </c>
      <c r="D1874" s="74">
        <v>50.86</v>
      </c>
      <c r="E1874" s="72" t="s">
        <v>881</v>
      </c>
      <c r="F1874" s="79"/>
      <c r="G1874" s="86"/>
      <c r="H1874" s="87"/>
      <c r="I1874" s="75" t="s">
        <v>1719</v>
      </c>
    </row>
    <row r="1875" spans="1:9" ht="12.6" customHeight="1" x14ac:dyDescent="0.25">
      <c r="A1875" s="71">
        <v>1808</v>
      </c>
      <c r="B1875" s="94"/>
      <c r="C1875" s="82"/>
      <c r="D1875" s="85" t="s">
        <v>112</v>
      </c>
      <c r="E1875" s="72" t="s">
        <v>882</v>
      </c>
      <c r="F1875" s="75" t="s">
        <v>311</v>
      </c>
      <c r="G1875" s="76">
        <v>1100</v>
      </c>
      <c r="H1875" s="77">
        <v>110</v>
      </c>
      <c r="I1875" s="82"/>
    </row>
    <row r="1876" spans="1:9" ht="12.6" customHeight="1" x14ac:dyDescent="0.25">
      <c r="A1876" s="71">
        <v>1809</v>
      </c>
      <c r="B1876" s="94"/>
      <c r="C1876" s="82"/>
      <c r="D1876" s="85" t="s">
        <v>113</v>
      </c>
      <c r="E1876" s="72" t="s">
        <v>883</v>
      </c>
      <c r="F1876" s="75" t="s">
        <v>311</v>
      </c>
      <c r="G1876" s="76">
        <v>1280</v>
      </c>
      <c r="H1876" s="77">
        <v>128</v>
      </c>
      <c r="I1876" s="82"/>
    </row>
    <row r="1877" spans="1:9" ht="12.6" customHeight="1" x14ac:dyDescent="0.25">
      <c r="A1877" s="71">
        <v>1810</v>
      </c>
      <c r="B1877" s="94"/>
      <c r="C1877" s="82"/>
      <c r="D1877" s="85" t="s">
        <v>114</v>
      </c>
      <c r="E1877" s="72" t="s">
        <v>884</v>
      </c>
      <c r="F1877" s="75" t="s">
        <v>311</v>
      </c>
      <c r="G1877" s="76">
        <v>1380</v>
      </c>
      <c r="H1877" s="77">
        <v>138</v>
      </c>
      <c r="I1877" s="82"/>
    </row>
    <row r="1878" spans="1:9" ht="12.6" customHeight="1" x14ac:dyDescent="0.25">
      <c r="A1878" s="71">
        <v>1811</v>
      </c>
      <c r="B1878" s="94"/>
      <c r="C1878" s="82"/>
      <c r="D1878" s="85" t="s">
        <v>124</v>
      </c>
      <c r="E1878" s="72" t="s">
        <v>885</v>
      </c>
      <c r="F1878" s="75" t="s">
        <v>311</v>
      </c>
      <c r="G1878" s="76">
        <v>1600</v>
      </c>
      <c r="H1878" s="77">
        <v>160</v>
      </c>
      <c r="I1878" s="82"/>
    </row>
    <row r="1879" spans="1:9" ht="12.6" customHeight="1" x14ac:dyDescent="0.25">
      <c r="A1879" s="71">
        <v>1812</v>
      </c>
      <c r="B1879" s="94"/>
      <c r="C1879" s="82"/>
      <c r="D1879" s="85" t="s">
        <v>126</v>
      </c>
      <c r="E1879" s="72" t="s">
        <v>886</v>
      </c>
      <c r="F1879" s="75" t="s">
        <v>311</v>
      </c>
      <c r="G1879" s="76">
        <v>2850</v>
      </c>
      <c r="H1879" s="77">
        <v>285</v>
      </c>
      <c r="I1879" s="82"/>
    </row>
    <row r="1880" spans="1:9" ht="12.6" customHeight="1" x14ac:dyDescent="0.25">
      <c r="A1880" s="71">
        <v>1813</v>
      </c>
      <c r="B1880" s="94"/>
      <c r="C1880" s="82"/>
      <c r="D1880" s="85" t="s">
        <v>128</v>
      </c>
      <c r="E1880" s="72" t="s">
        <v>887</v>
      </c>
      <c r="F1880" s="75" t="s">
        <v>311</v>
      </c>
      <c r="G1880" s="76">
        <v>4750</v>
      </c>
      <c r="H1880" s="77">
        <v>285</v>
      </c>
      <c r="I1880" s="82"/>
    </row>
    <row r="1881" spans="1:9" ht="12.6" customHeight="1" x14ac:dyDescent="0.25">
      <c r="A1881" s="71">
        <v>1814</v>
      </c>
      <c r="B1881" s="72" t="s">
        <v>1804</v>
      </c>
      <c r="C1881" s="79"/>
      <c r="D1881" s="74">
        <v>51.01</v>
      </c>
      <c r="E1881" s="78" t="s">
        <v>2998</v>
      </c>
      <c r="F1881" s="75" t="s">
        <v>17</v>
      </c>
      <c r="G1881" s="76">
        <v>4590</v>
      </c>
      <c r="H1881" s="77">
        <v>1375</v>
      </c>
      <c r="I1881" s="75" t="s">
        <v>1719</v>
      </c>
    </row>
    <row r="1882" spans="1:9" ht="12.6" customHeight="1" x14ac:dyDescent="0.25">
      <c r="A1882" s="71">
        <v>1815</v>
      </c>
      <c r="B1882" s="72" t="s">
        <v>1804</v>
      </c>
      <c r="C1882" s="79"/>
      <c r="D1882" s="74">
        <v>51.02</v>
      </c>
      <c r="E1882" s="72" t="s">
        <v>888</v>
      </c>
      <c r="F1882" s="75" t="s">
        <v>17</v>
      </c>
      <c r="G1882" s="76">
        <v>3430</v>
      </c>
      <c r="H1882" s="77">
        <v>1025</v>
      </c>
      <c r="I1882" s="75" t="s">
        <v>1719</v>
      </c>
    </row>
    <row r="1883" spans="1:9" ht="12.6" customHeight="1" x14ac:dyDescent="0.25">
      <c r="A1883" s="71">
        <v>1816</v>
      </c>
      <c r="B1883" s="72" t="s">
        <v>1804</v>
      </c>
      <c r="C1883" s="79"/>
      <c r="D1883" s="74">
        <v>51.03</v>
      </c>
      <c r="E1883" s="72" t="s">
        <v>889</v>
      </c>
      <c r="F1883" s="75" t="s">
        <v>17</v>
      </c>
      <c r="G1883" s="76">
        <v>2300</v>
      </c>
      <c r="H1883" s="77">
        <v>690</v>
      </c>
      <c r="I1883" s="75" t="s">
        <v>1719</v>
      </c>
    </row>
    <row r="1884" spans="1:9" ht="12.6" customHeight="1" x14ac:dyDescent="0.25">
      <c r="A1884" s="71">
        <v>1817</v>
      </c>
      <c r="B1884" s="72" t="s">
        <v>1804</v>
      </c>
      <c r="C1884" s="79"/>
      <c r="D1884" s="74">
        <v>51.04</v>
      </c>
      <c r="E1884" s="72" t="s">
        <v>890</v>
      </c>
      <c r="F1884" s="75" t="s">
        <v>17</v>
      </c>
      <c r="G1884" s="76">
        <v>5090</v>
      </c>
      <c r="H1884" s="77">
        <v>1500</v>
      </c>
      <c r="I1884" s="75" t="s">
        <v>1719</v>
      </c>
    </row>
    <row r="1885" spans="1:9" ht="12.6" customHeight="1" x14ac:dyDescent="0.25">
      <c r="A1885" s="71">
        <v>1818</v>
      </c>
      <c r="B1885" s="72" t="s">
        <v>1804</v>
      </c>
      <c r="C1885" s="79"/>
      <c r="D1885" s="74">
        <v>51.05</v>
      </c>
      <c r="E1885" s="78" t="s">
        <v>2999</v>
      </c>
      <c r="F1885" s="75" t="s">
        <v>17</v>
      </c>
      <c r="G1885" s="76">
        <v>23700</v>
      </c>
      <c r="H1885" s="77">
        <v>7100</v>
      </c>
      <c r="I1885" s="75" t="s">
        <v>1719</v>
      </c>
    </row>
    <row r="1886" spans="1:9" ht="12.6" customHeight="1" x14ac:dyDescent="0.25">
      <c r="A1886" s="71">
        <v>1819</v>
      </c>
      <c r="B1886" s="72" t="s">
        <v>1804</v>
      </c>
      <c r="C1886" s="79"/>
      <c r="D1886" s="74">
        <v>51.06</v>
      </c>
      <c r="E1886" s="78" t="s">
        <v>3000</v>
      </c>
      <c r="F1886" s="75" t="s">
        <v>17</v>
      </c>
      <c r="G1886" s="76">
        <v>8215</v>
      </c>
      <c r="H1886" s="77">
        <v>2460</v>
      </c>
      <c r="I1886" s="75" t="s">
        <v>1719</v>
      </c>
    </row>
    <row r="1887" spans="1:9" ht="12.6" customHeight="1" x14ac:dyDescent="0.25">
      <c r="A1887" s="71">
        <v>1820</v>
      </c>
      <c r="B1887" s="72" t="s">
        <v>1804</v>
      </c>
      <c r="C1887" s="79"/>
      <c r="D1887" s="74">
        <v>51.07</v>
      </c>
      <c r="E1887" s="78" t="s">
        <v>3001</v>
      </c>
      <c r="F1887" s="75" t="s">
        <v>17</v>
      </c>
      <c r="G1887" s="76">
        <v>1465</v>
      </c>
      <c r="H1887" s="77">
        <v>430</v>
      </c>
      <c r="I1887" s="75" t="s">
        <v>1719</v>
      </c>
    </row>
    <row r="1888" spans="1:9" ht="12.6" customHeight="1" x14ac:dyDescent="0.25">
      <c r="A1888" s="71">
        <v>1821</v>
      </c>
      <c r="B1888" s="72" t="s">
        <v>1804</v>
      </c>
      <c r="C1888" s="79"/>
      <c r="D1888" s="74">
        <v>51.08</v>
      </c>
      <c r="E1888" s="72" t="s">
        <v>891</v>
      </c>
      <c r="F1888" s="75" t="s">
        <v>17</v>
      </c>
      <c r="G1888" s="76">
        <v>2865</v>
      </c>
      <c r="H1888" s="77">
        <v>850</v>
      </c>
      <c r="I1888" s="75" t="s">
        <v>1719</v>
      </c>
    </row>
    <row r="1889" spans="1:9" ht="12.6" customHeight="1" x14ac:dyDescent="0.25">
      <c r="A1889" s="71">
        <v>1822</v>
      </c>
      <c r="B1889" s="72" t="s">
        <v>1804</v>
      </c>
      <c r="C1889" s="79"/>
      <c r="D1889" s="74">
        <v>51.09</v>
      </c>
      <c r="E1889" s="78" t="s">
        <v>3002</v>
      </c>
      <c r="F1889" s="75" t="s">
        <v>17</v>
      </c>
      <c r="G1889" s="76">
        <v>4135</v>
      </c>
      <c r="H1889" s="77">
        <v>1200</v>
      </c>
      <c r="I1889" s="75" t="s">
        <v>1719</v>
      </c>
    </row>
    <row r="1890" spans="1:9" ht="12.6" customHeight="1" x14ac:dyDescent="0.25">
      <c r="A1890" s="71">
        <v>1823</v>
      </c>
      <c r="B1890" s="72" t="s">
        <v>1804</v>
      </c>
      <c r="C1890" s="79"/>
      <c r="D1890" s="74">
        <v>51.1</v>
      </c>
      <c r="E1890" s="72" t="s">
        <v>892</v>
      </c>
      <c r="F1890" s="75" t="s">
        <v>17</v>
      </c>
      <c r="G1890" s="76">
        <v>5075</v>
      </c>
      <c r="H1890" s="77">
        <v>1500</v>
      </c>
      <c r="I1890" s="75" t="s">
        <v>1719</v>
      </c>
    </row>
    <row r="1891" spans="1:9" ht="12.6" customHeight="1" x14ac:dyDescent="0.25">
      <c r="A1891" s="71">
        <v>1824</v>
      </c>
      <c r="B1891" s="72" t="s">
        <v>1804</v>
      </c>
      <c r="C1891" s="79"/>
      <c r="D1891" s="74">
        <v>51.11</v>
      </c>
      <c r="E1891" s="72" t="s">
        <v>893</v>
      </c>
      <c r="F1891" s="75" t="s">
        <v>17</v>
      </c>
      <c r="G1891" s="76">
        <v>2950</v>
      </c>
      <c r="H1891" s="77">
        <v>875</v>
      </c>
      <c r="I1891" s="75" t="s">
        <v>1719</v>
      </c>
    </row>
    <row r="1892" spans="1:9" ht="12.6" customHeight="1" x14ac:dyDescent="0.25">
      <c r="A1892" s="71">
        <v>1825</v>
      </c>
      <c r="B1892" s="72" t="s">
        <v>1804</v>
      </c>
      <c r="C1892" s="79"/>
      <c r="D1892" s="74">
        <v>51.12</v>
      </c>
      <c r="E1892" s="72" t="s">
        <v>894</v>
      </c>
      <c r="F1892" s="75" t="s">
        <v>17</v>
      </c>
      <c r="G1892" s="76">
        <v>2524</v>
      </c>
      <c r="H1892" s="77">
        <v>750</v>
      </c>
      <c r="I1892" s="75" t="s">
        <v>1719</v>
      </c>
    </row>
    <row r="1893" spans="1:9" ht="12.6" customHeight="1" x14ac:dyDescent="0.25">
      <c r="A1893" s="71">
        <v>1826</v>
      </c>
      <c r="B1893" s="72" t="s">
        <v>1804</v>
      </c>
      <c r="C1893" s="73"/>
      <c r="D1893" s="74">
        <v>51.13</v>
      </c>
      <c r="E1893" s="78" t="s">
        <v>3003</v>
      </c>
      <c r="F1893" s="75" t="s">
        <v>17</v>
      </c>
      <c r="G1893" s="76">
        <v>1450</v>
      </c>
      <c r="H1893" s="77">
        <v>435</v>
      </c>
      <c r="I1893" s="75" t="s">
        <v>1719</v>
      </c>
    </row>
    <row r="1894" spans="1:9" ht="12.6" customHeight="1" x14ac:dyDescent="0.25">
      <c r="A1894" s="71">
        <v>1827</v>
      </c>
      <c r="B1894" s="72" t="s">
        <v>1804</v>
      </c>
      <c r="C1894" s="73"/>
      <c r="D1894" s="74">
        <v>51.14</v>
      </c>
      <c r="E1894" s="78" t="s">
        <v>3004</v>
      </c>
      <c r="F1894" s="75" t="s">
        <v>3</v>
      </c>
      <c r="G1894" s="76">
        <v>1410</v>
      </c>
      <c r="H1894" s="77">
        <v>420</v>
      </c>
      <c r="I1894" s="79" t="s">
        <v>2989</v>
      </c>
    </row>
    <row r="1895" spans="1:9" ht="12.6" customHeight="1" x14ac:dyDescent="0.25">
      <c r="A1895" s="71">
        <v>1828</v>
      </c>
      <c r="B1895" s="72" t="s">
        <v>1804</v>
      </c>
      <c r="C1895" s="73"/>
      <c r="D1895" s="74">
        <v>51.15</v>
      </c>
      <c r="E1895" s="78" t="s">
        <v>3005</v>
      </c>
      <c r="F1895" s="75" t="s">
        <v>17</v>
      </c>
      <c r="G1895" s="76">
        <v>3170</v>
      </c>
      <c r="H1895" s="77">
        <v>950</v>
      </c>
      <c r="I1895" s="75" t="s">
        <v>1719</v>
      </c>
    </row>
    <row r="1896" spans="1:9" ht="12.6" customHeight="1" x14ac:dyDescent="0.25">
      <c r="A1896" s="71">
        <v>1829</v>
      </c>
      <c r="B1896" s="72" t="s">
        <v>1804</v>
      </c>
      <c r="C1896" s="73"/>
      <c r="D1896" s="74">
        <v>51.16</v>
      </c>
      <c r="E1896" s="78" t="s">
        <v>3006</v>
      </c>
      <c r="F1896" s="75" t="s">
        <v>290</v>
      </c>
      <c r="G1896" s="76">
        <v>85</v>
      </c>
      <c r="H1896" s="77">
        <v>25</v>
      </c>
      <c r="I1896" s="75" t="s">
        <v>1719</v>
      </c>
    </row>
    <row r="1897" spans="1:9" ht="12.6" customHeight="1" x14ac:dyDescent="0.25">
      <c r="A1897" s="71">
        <v>1830</v>
      </c>
      <c r="B1897" s="72" t="s">
        <v>1804</v>
      </c>
      <c r="C1897" s="73"/>
      <c r="D1897" s="74">
        <v>51.17</v>
      </c>
      <c r="E1897" s="78" t="s">
        <v>3007</v>
      </c>
      <c r="F1897" s="75" t="s">
        <v>17</v>
      </c>
      <c r="G1897" s="76">
        <v>740</v>
      </c>
      <c r="H1897" s="77">
        <v>220</v>
      </c>
      <c r="I1897" s="79" t="s">
        <v>2989</v>
      </c>
    </row>
    <row r="1898" spans="1:9" ht="12.6" customHeight="1" x14ac:dyDescent="0.25">
      <c r="A1898" s="71">
        <v>1831</v>
      </c>
      <c r="B1898" s="72" t="s">
        <v>1804</v>
      </c>
      <c r="C1898" s="79"/>
      <c r="D1898" s="74">
        <v>51.18</v>
      </c>
      <c r="E1898" s="78" t="s">
        <v>3008</v>
      </c>
      <c r="F1898" s="75" t="s">
        <v>3</v>
      </c>
      <c r="G1898" s="76">
        <v>6000</v>
      </c>
      <c r="H1898" s="77">
        <v>1800</v>
      </c>
      <c r="I1898" s="75" t="s">
        <v>1719</v>
      </c>
    </row>
    <row r="1899" spans="1:9" ht="12.6" customHeight="1" x14ac:dyDescent="0.25">
      <c r="A1899" s="71">
        <v>1832</v>
      </c>
      <c r="B1899" s="72" t="s">
        <v>1804</v>
      </c>
      <c r="C1899" s="79"/>
      <c r="D1899" s="74">
        <v>51.19</v>
      </c>
      <c r="E1899" s="72" t="s">
        <v>895</v>
      </c>
      <c r="F1899" s="75" t="s">
        <v>17</v>
      </c>
      <c r="G1899" s="76">
        <v>2152</v>
      </c>
      <c r="H1899" s="77">
        <v>645</v>
      </c>
      <c r="I1899" s="75" t="s">
        <v>1719</v>
      </c>
    </row>
    <row r="1900" spans="1:9" ht="12.6" customHeight="1" x14ac:dyDescent="0.25">
      <c r="A1900" s="71">
        <v>1833</v>
      </c>
      <c r="B1900" s="72" t="s">
        <v>1804</v>
      </c>
      <c r="C1900" s="79"/>
      <c r="D1900" s="74">
        <v>51.2</v>
      </c>
      <c r="E1900" s="72" t="s">
        <v>896</v>
      </c>
      <c r="F1900" s="75" t="s">
        <v>17</v>
      </c>
      <c r="G1900" s="76">
        <v>1025</v>
      </c>
      <c r="H1900" s="77">
        <v>300</v>
      </c>
      <c r="I1900" s="75" t="s">
        <v>1719</v>
      </c>
    </row>
    <row r="1901" spans="1:9" ht="12.6" customHeight="1" x14ac:dyDescent="0.25">
      <c r="A1901" s="71">
        <v>1834</v>
      </c>
      <c r="B1901" s="72" t="s">
        <v>1805</v>
      </c>
      <c r="C1901" s="79"/>
      <c r="D1901" s="74">
        <v>51.21</v>
      </c>
      <c r="E1901" s="78" t="s">
        <v>3009</v>
      </c>
      <c r="F1901" s="75" t="s">
        <v>3</v>
      </c>
      <c r="G1901" s="76">
        <v>17231</v>
      </c>
      <c r="H1901" s="84" t="s">
        <v>1790</v>
      </c>
      <c r="I1901" s="75" t="s">
        <v>1719</v>
      </c>
    </row>
    <row r="1902" spans="1:9" ht="12.6" customHeight="1" x14ac:dyDescent="0.25">
      <c r="A1902" s="71">
        <v>1835</v>
      </c>
      <c r="B1902" s="72" t="s">
        <v>1805</v>
      </c>
      <c r="C1902" s="73"/>
      <c r="D1902" s="74">
        <v>51.22</v>
      </c>
      <c r="E1902" s="78" t="s">
        <v>3010</v>
      </c>
      <c r="F1902" s="75" t="s">
        <v>3</v>
      </c>
      <c r="G1902" s="76">
        <v>9004</v>
      </c>
      <c r="H1902" s="84" t="s">
        <v>1790</v>
      </c>
      <c r="I1902" s="75" t="s">
        <v>1719</v>
      </c>
    </row>
    <row r="1903" spans="1:9" ht="12.6" customHeight="1" x14ac:dyDescent="0.25">
      <c r="A1903" s="71">
        <v>1836</v>
      </c>
      <c r="B1903" s="72" t="s">
        <v>1805</v>
      </c>
      <c r="C1903" s="73"/>
      <c r="D1903" s="74">
        <v>51.23</v>
      </c>
      <c r="E1903" s="78" t="s">
        <v>3011</v>
      </c>
      <c r="F1903" s="75" t="s">
        <v>3</v>
      </c>
      <c r="G1903" s="76">
        <v>17498</v>
      </c>
      <c r="H1903" s="84" t="s">
        <v>1790</v>
      </c>
      <c r="I1903" s="75" t="s">
        <v>1719</v>
      </c>
    </row>
    <row r="1904" spans="1:9" ht="12.6" customHeight="1" x14ac:dyDescent="0.25">
      <c r="A1904" s="71">
        <v>1837</v>
      </c>
      <c r="B1904" s="72" t="s">
        <v>1805</v>
      </c>
      <c r="C1904" s="79"/>
      <c r="D1904" s="74">
        <v>51.24</v>
      </c>
      <c r="E1904" s="72" t="s">
        <v>897</v>
      </c>
      <c r="F1904" s="75" t="s">
        <v>3</v>
      </c>
      <c r="G1904" s="76">
        <v>42635</v>
      </c>
      <c r="H1904" s="84" t="s">
        <v>1790</v>
      </c>
      <c r="I1904" s="75" t="s">
        <v>1719</v>
      </c>
    </row>
    <row r="1905" spans="1:9" ht="12.6" customHeight="1" x14ac:dyDescent="0.25">
      <c r="A1905" s="71">
        <v>1838</v>
      </c>
      <c r="B1905" s="72" t="s">
        <v>1805</v>
      </c>
      <c r="C1905" s="79"/>
      <c r="D1905" s="74">
        <v>51.25</v>
      </c>
      <c r="E1905" s="78" t="s">
        <v>3012</v>
      </c>
      <c r="F1905" s="75" t="s">
        <v>898</v>
      </c>
      <c r="G1905" s="76">
        <v>7552</v>
      </c>
      <c r="H1905" s="84" t="s">
        <v>1790</v>
      </c>
      <c r="I1905" s="75" t="s">
        <v>1719</v>
      </c>
    </row>
    <row r="1906" spans="1:9" ht="12.6" customHeight="1" x14ac:dyDescent="0.25">
      <c r="A1906" s="71">
        <v>1839</v>
      </c>
      <c r="B1906" s="72" t="s">
        <v>1805</v>
      </c>
      <c r="C1906" s="79"/>
      <c r="D1906" s="74">
        <v>51.26</v>
      </c>
      <c r="E1906" s="78" t="s">
        <v>3013</v>
      </c>
      <c r="F1906" s="75" t="s">
        <v>3</v>
      </c>
      <c r="G1906" s="76">
        <v>16893</v>
      </c>
      <c r="H1906" s="84" t="s">
        <v>1790</v>
      </c>
      <c r="I1906" s="75" t="s">
        <v>1719</v>
      </c>
    </row>
    <row r="1907" spans="1:9" ht="12.6" customHeight="1" x14ac:dyDescent="0.25">
      <c r="A1907" s="71">
        <v>1840</v>
      </c>
      <c r="B1907" s="72" t="s">
        <v>1805</v>
      </c>
      <c r="C1907" s="79"/>
      <c r="D1907" s="74">
        <v>51.27</v>
      </c>
      <c r="E1907" s="78" t="s">
        <v>3014</v>
      </c>
      <c r="F1907" s="75" t="s">
        <v>3</v>
      </c>
      <c r="G1907" s="76">
        <v>16411</v>
      </c>
      <c r="H1907" s="84" t="s">
        <v>1790</v>
      </c>
      <c r="I1907" s="75" t="s">
        <v>1719</v>
      </c>
    </row>
    <row r="1908" spans="1:9" ht="12.6" customHeight="1" x14ac:dyDescent="0.25">
      <c r="A1908" s="71">
        <v>1841</v>
      </c>
      <c r="B1908" s="72" t="s">
        <v>1805</v>
      </c>
      <c r="C1908" s="79"/>
      <c r="D1908" s="74">
        <v>51.28</v>
      </c>
      <c r="E1908" s="78" t="s">
        <v>3015</v>
      </c>
      <c r="F1908" s="75" t="s">
        <v>3</v>
      </c>
      <c r="G1908" s="76">
        <v>14436</v>
      </c>
      <c r="H1908" s="84" t="s">
        <v>1790</v>
      </c>
      <c r="I1908" s="75" t="s">
        <v>1719</v>
      </c>
    </row>
    <row r="1909" spans="1:9" ht="12.6" customHeight="1" x14ac:dyDescent="0.25">
      <c r="A1909" s="71">
        <v>1842</v>
      </c>
      <c r="B1909" s="72" t="s">
        <v>1805</v>
      </c>
      <c r="C1909" s="79"/>
      <c r="D1909" s="74">
        <v>51.29</v>
      </c>
      <c r="E1909" s="78" t="s">
        <v>3016</v>
      </c>
      <c r="F1909" s="75" t="s">
        <v>3</v>
      </c>
      <c r="G1909" s="76">
        <v>10897</v>
      </c>
      <c r="H1909" s="84" t="s">
        <v>1790</v>
      </c>
      <c r="I1909" s="75" t="s">
        <v>1719</v>
      </c>
    </row>
    <row r="1910" spans="1:9" ht="12.6" customHeight="1" x14ac:dyDescent="0.25">
      <c r="A1910" s="71">
        <v>1843</v>
      </c>
      <c r="B1910" s="72" t="s">
        <v>1805</v>
      </c>
      <c r="C1910" s="79"/>
      <c r="D1910" s="74">
        <v>51.3</v>
      </c>
      <c r="E1910" s="78" t="s">
        <v>3017</v>
      </c>
      <c r="F1910" s="75" t="s">
        <v>3</v>
      </c>
      <c r="G1910" s="76">
        <v>15767</v>
      </c>
      <c r="H1910" s="84" t="s">
        <v>1790</v>
      </c>
      <c r="I1910" s="75" t="s">
        <v>1719</v>
      </c>
    </row>
    <row r="1911" spans="1:9" ht="12.6" customHeight="1" x14ac:dyDescent="0.25">
      <c r="A1911" s="71">
        <v>1844</v>
      </c>
      <c r="B1911" s="72" t="s">
        <v>1805</v>
      </c>
      <c r="C1911" s="79"/>
      <c r="D1911" s="74">
        <v>51.31</v>
      </c>
      <c r="E1911" s="78" t="s">
        <v>3018</v>
      </c>
      <c r="F1911" s="75" t="s">
        <v>3</v>
      </c>
      <c r="G1911" s="76">
        <v>99105</v>
      </c>
      <c r="H1911" s="84" t="s">
        <v>1790</v>
      </c>
      <c r="I1911" s="75" t="s">
        <v>1719</v>
      </c>
    </row>
    <row r="1912" spans="1:9" ht="12.6" customHeight="1" x14ac:dyDescent="0.25">
      <c r="A1912" s="71">
        <v>1845</v>
      </c>
      <c r="B1912" s="72" t="s">
        <v>1805</v>
      </c>
      <c r="C1912" s="79"/>
      <c r="D1912" s="74">
        <v>51.32</v>
      </c>
      <c r="E1912" s="78" t="s">
        <v>3019</v>
      </c>
      <c r="F1912" s="75" t="s">
        <v>3</v>
      </c>
      <c r="G1912" s="76">
        <v>21108</v>
      </c>
      <c r="H1912" s="84" t="s">
        <v>1790</v>
      </c>
      <c r="I1912" s="75" t="s">
        <v>1719</v>
      </c>
    </row>
    <row r="1913" spans="1:9" ht="12.6" customHeight="1" x14ac:dyDescent="0.25">
      <c r="A1913" s="71">
        <v>1846</v>
      </c>
      <c r="B1913" s="72" t="s">
        <v>1805</v>
      </c>
      <c r="C1913" s="79"/>
      <c r="D1913" s="74">
        <v>51.33</v>
      </c>
      <c r="E1913" s="78" t="s">
        <v>3020</v>
      </c>
      <c r="F1913" s="75" t="s">
        <v>3</v>
      </c>
      <c r="G1913" s="76">
        <v>29536</v>
      </c>
      <c r="H1913" s="84" t="s">
        <v>1790</v>
      </c>
      <c r="I1913" s="75" t="s">
        <v>1719</v>
      </c>
    </row>
    <row r="1914" spans="1:9" ht="12.6" customHeight="1" x14ac:dyDescent="0.25">
      <c r="A1914" s="71">
        <v>1847</v>
      </c>
      <c r="B1914" s="72" t="s">
        <v>1805</v>
      </c>
      <c r="C1914" s="79"/>
      <c r="D1914" s="74">
        <v>51.34</v>
      </c>
      <c r="E1914" s="78" t="s">
        <v>3021</v>
      </c>
      <c r="F1914" s="75" t="s">
        <v>3</v>
      </c>
      <c r="G1914" s="76">
        <v>8108</v>
      </c>
      <c r="H1914" s="84" t="s">
        <v>1790</v>
      </c>
      <c r="I1914" s="75" t="s">
        <v>1719</v>
      </c>
    </row>
    <row r="1915" spans="1:9" ht="12.6" customHeight="1" x14ac:dyDescent="0.25">
      <c r="A1915" s="71">
        <v>1848</v>
      </c>
      <c r="B1915" s="72" t="s">
        <v>1805</v>
      </c>
      <c r="C1915" s="79"/>
      <c r="D1915" s="74">
        <v>51.35</v>
      </c>
      <c r="E1915" s="78" t="s">
        <v>3022</v>
      </c>
      <c r="F1915" s="75" t="s">
        <v>3</v>
      </c>
      <c r="G1915" s="76">
        <v>12646</v>
      </c>
      <c r="H1915" s="84" t="s">
        <v>1790</v>
      </c>
      <c r="I1915" s="75" t="s">
        <v>1719</v>
      </c>
    </row>
    <row r="1916" spans="1:9" ht="12.6" customHeight="1" x14ac:dyDescent="0.25">
      <c r="A1916" s="71">
        <v>1849</v>
      </c>
      <c r="B1916" s="72" t="s">
        <v>1805</v>
      </c>
      <c r="C1916" s="79"/>
      <c r="D1916" s="74">
        <v>51.36</v>
      </c>
      <c r="E1916" s="78" t="s">
        <v>3023</v>
      </c>
      <c r="F1916" s="75" t="s">
        <v>3</v>
      </c>
      <c r="G1916" s="76">
        <v>15452</v>
      </c>
      <c r="H1916" s="84" t="s">
        <v>1790</v>
      </c>
      <c r="I1916" s="75" t="s">
        <v>1719</v>
      </c>
    </row>
    <row r="1917" spans="1:9" ht="12.6" customHeight="1" x14ac:dyDescent="0.25">
      <c r="A1917" s="71">
        <v>1850</v>
      </c>
      <c r="B1917" s="72" t="s">
        <v>1805</v>
      </c>
      <c r="C1917" s="79"/>
      <c r="D1917" s="74">
        <v>51.37</v>
      </c>
      <c r="E1917" s="78" t="s">
        <v>3024</v>
      </c>
      <c r="F1917" s="75" t="s">
        <v>3</v>
      </c>
      <c r="G1917" s="76">
        <v>18925</v>
      </c>
      <c r="H1917" s="84" t="s">
        <v>1790</v>
      </c>
      <c r="I1917" s="75" t="s">
        <v>1719</v>
      </c>
    </row>
    <row r="1918" spans="1:9" ht="12.6" customHeight="1" x14ac:dyDescent="0.25">
      <c r="A1918" s="71">
        <v>1851</v>
      </c>
      <c r="B1918" s="72" t="s">
        <v>1805</v>
      </c>
      <c r="C1918" s="79"/>
      <c r="D1918" s="74">
        <v>51.38</v>
      </c>
      <c r="E1918" s="78" t="s">
        <v>3025</v>
      </c>
      <c r="F1918" s="75" t="s">
        <v>3</v>
      </c>
      <c r="G1918" s="76">
        <v>43427</v>
      </c>
      <c r="H1918" s="84" t="s">
        <v>1790</v>
      </c>
      <c r="I1918" s="75" t="s">
        <v>1719</v>
      </c>
    </row>
    <row r="1919" spans="1:9" ht="12.6" customHeight="1" x14ac:dyDescent="0.25">
      <c r="A1919" s="71">
        <v>1852</v>
      </c>
      <c r="B1919" s="72" t="s">
        <v>1805</v>
      </c>
      <c r="C1919" s="79"/>
      <c r="D1919" s="74">
        <v>51.39</v>
      </c>
      <c r="E1919" s="78" t="s">
        <v>3026</v>
      </c>
      <c r="F1919" s="75" t="s">
        <v>3</v>
      </c>
      <c r="G1919" s="76">
        <v>26727</v>
      </c>
      <c r="H1919" s="84" t="s">
        <v>1790</v>
      </c>
      <c r="I1919" s="75" t="s">
        <v>1719</v>
      </c>
    </row>
    <row r="1920" spans="1:9" ht="12.6" customHeight="1" x14ac:dyDescent="0.25">
      <c r="A1920" s="71">
        <v>1853</v>
      </c>
      <c r="B1920" s="72" t="s">
        <v>1805</v>
      </c>
      <c r="C1920" s="73"/>
      <c r="D1920" s="74">
        <v>51.4</v>
      </c>
      <c r="E1920" s="72" t="s">
        <v>899</v>
      </c>
      <c r="F1920" s="75" t="s">
        <v>3</v>
      </c>
      <c r="G1920" s="76">
        <v>17371</v>
      </c>
      <c r="H1920" s="84" t="s">
        <v>1790</v>
      </c>
      <c r="I1920" s="75" t="s">
        <v>1719</v>
      </c>
    </row>
    <row r="1921" spans="1:9" ht="12.6" customHeight="1" x14ac:dyDescent="0.25">
      <c r="A1921" s="71">
        <v>1854</v>
      </c>
      <c r="B1921" s="72" t="s">
        <v>1805</v>
      </c>
      <c r="C1921" s="73"/>
      <c r="D1921" s="74">
        <v>51.41</v>
      </c>
      <c r="E1921" s="78" t="s">
        <v>3027</v>
      </c>
      <c r="F1921" s="75" t="s">
        <v>3</v>
      </c>
      <c r="G1921" s="76">
        <v>15474</v>
      </c>
      <c r="H1921" s="84" t="s">
        <v>1790</v>
      </c>
      <c r="I1921" s="75" t="s">
        <v>1719</v>
      </c>
    </row>
    <row r="1922" spans="1:9" ht="12.6" customHeight="1" x14ac:dyDescent="0.25">
      <c r="A1922" s="71">
        <v>1855</v>
      </c>
      <c r="B1922" s="72" t="s">
        <v>1805</v>
      </c>
      <c r="C1922" s="73"/>
      <c r="D1922" s="74">
        <v>51.42</v>
      </c>
      <c r="E1922" s="78" t="s">
        <v>3028</v>
      </c>
      <c r="F1922" s="75" t="s">
        <v>3</v>
      </c>
      <c r="G1922" s="76">
        <v>9563</v>
      </c>
      <c r="H1922" s="84" t="s">
        <v>1790</v>
      </c>
      <c r="I1922" s="79" t="s">
        <v>2989</v>
      </c>
    </row>
    <row r="1923" spans="1:9" ht="12.6" customHeight="1" x14ac:dyDescent="0.25">
      <c r="A1923" s="71">
        <v>1856</v>
      </c>
      <c r="B1923" s="72" t="s">
        <v>1805</v>
      </c>
      <c r="C1923" s="73"/>
      <c r="D1923" s="74">
        <v>51.43</v>
      </c>
      <c r="E1923" s="72" t="s">
        <v>900</v>
      </c>
      <c r="F1923" s="75" t="s">
        <v>3</v>
      </c>
      <c r="G1923" s="76">
        <v>6520</v>
      </c>
      <c r="H1923" s="84" t="s">
        <v>1790</v>
      </c>
      <c r="I1923" s="75" t="s">
        <v>1719</v>
      </c>
    </row>
    <row r="1924" spans="1:9" ht="12.6" customHeight="1" x14ac:dyDescent="0.25">
      <c r="A1924" s="71">
        <v>1857</v>
      </c>
      <c r="B1924" s="72" t="s">
        <v>1805</v>
      </c>
      <c r="C1924" s="73"/>
      <c r="D1924" s="74">
        <v>51.44</v>
      </c>
      <c r="E1924" s="78" t="s">
        <v>3029</v>
      </c>
      <c r="F1924" s="75" t="s">
        <v>3</v>
      </c>
      <c r="G1924" s="76">
        <v>18056</v>
      </c>
      <c r="H1924" s="84" t="s">
        <v>1790</v>
      </c>
      <c r="I1924" s="75" t="s">
        <v>1719</v>
      </c>
    </row>
    <row r="1925" spans="1:9" ht="12.6" customHeight="1" x14ac:dyDescent="0.25">
      <c r="A1925" s="71">
        <v>1858</v>
      </c>
      <c r="B1925" s="72" t="s">
        <v>1805</v>
      </c>
      <c r="C1925" s="79"/>
      <c r="D1925" s="74">
        <v>51.45</v>
      </c>
      <c r="E1925" s="78" t="s">
        <v>3030</v>
      </c>
      <c r="F1925" s="75" t="s">
        <v>3</v>
      </c>
      <c r="G1925" s="76">
        <v>135808</v>
      </c>
      <c r="H1925" s="84" t="s">
        <v>1790</v>
      </c>
      <c r="I1925" s="75" t="s">
        <v>1719</v>
      </c>
    </row>
    <row r="1926" spans="1:9" ht="12.6" customHeight="1" x14ac:dyDescent="0.25">
      <c r="A1926" s="71">
        <v>1859</v>
      </c>
      <c r="B1926" s="72" t="s">
        <v>1805</v>
      </c>
      <c r="C1926" s="79"/>
      <c r="D1926" s="74">
        <v>51.46</v>
      </c>
      <c r="E1926" s="78" t="s">
        <v>3031</v>
      </c>
      <c r="F1926" s="75" t="s">
        <v>3</v>
      </c>
      <c r="G1926" s="76">
        <v>99768</v>
      </c>
      <c r="H1926" s="84" t="s">
        <v>1790</v>
      </c>
      <c r="I1926" s="75" t="s">
        <v>1719</v>
      </c>
    </row>
    <row r="1927" spans="1:9" ht="12.6" customHeight="1" x14ac:dyDescent="0.25">
      <c r="A1927" s="71">
        <v>1860</v>
      </c>
      <c r="B1927" s="72" t="s">
        <v>1805</v>
      </c>
      <c r="C1927" s="79"/>
      <c r="D1927" s="74">
        <v>51.47</v>
      </c>
      <c r="E1927" s="78" t="s">
        <v>3032</v>
      </c>
      <c r="F1927" s="75" t="s">
        <v>3</v>
      </c>
      <c r="G1927" s="76">
        <v>64014</v>
      </c>
      <c r="H1927" s="84" t="s">
        <v>1790</v>
      </c>
      <c r="I1927" s="75" t="s">
        <v>1719</v>
      </c>
    </row>
    <row r="1928" spans="1:9" ht="12.6" customHeight="1" x14ac:dyDescent="0.25">
      <c r="A1928" s="71">
        <v>1861</v>
      </c>
      <c r="B1928" s="72" t="s">
        <v>1805</v>
      </c>
      <c r="C1928" s="79"/>
      <c r="D1928" s="74">
        <v>51.48</v>
      </c>
      <c r="E1928" s="78" t="s">
        <v>3033</v>
      </c>
      <c r="F1928" s="75" t="s">
        <v>3</v>
      </c>
      <c r="G1928" s="76">
        <v>95652</v>
      </c>
      <c r="H1928" s="84" t="s">
        <v>1790</v>
      </c>
      <c r="I1928" s="75" t="s">
        <v>1719</v>
      </c>
    </row>
    <row r="1929" spans="1:9" ht="12.6" customHeight="1" x14ac:dyDescent="0.25">
      <c r="A1929" s="71">
        <v>1862</v>
      </c>
      <c r="B1929" s="72" t="s">
        <v>1805</v>
      </c>
      <c r="C1929" s="79"/>
      <c r="D1929" s="74">
        <v>51.49</v>
      </c>
      <c r="E1929" s="78" t="s">
        <v>3034</v>
      </c>
      <c r="F1929" s="75" t="s">
        <v>3</v>
      </c>
      <c r="G1929" s="76">
        <v>69900</v>
      </c>
      <c r="H1929" s="84" t="s">
        <v>1790</v>
      </c>
      <c r="I1929" s="75" t="s">
        <v>1719</v>
      </c>
    </row>
    <row r="1930" spans="1:9" ht="12.6" customHeight="1" x14ac:dyDescent="0.25">
      <c r="A1930" s="71">
        <v>1863</v>
      </c>
      <c r="B1930" s="72" t="s">
        <v>1805</v>
      </c>
      <c r="C1930" s="79"/>
      <c r="D1930" s="74">
        <v>51.5</v>
      </c>
      <c r="E1930" s="78" t="s">
        <v>3035</v>
      </c>
      <c r="F1930" s="75" t="s">
        <v>3</v>
      </c>
      <c r="G1930" s="76">
        <v>44223</v>
      </c>
      <c r="H1930" s="84" t="s">
        <v>1790</v>
      </c>
      <c r="I1930" s="75" t="s">
        <v>1719</v>
      </c>
    </row>
    <row r="1931" spans="1:9" ht="12.6" customHeight="1" x14ac:dyDescent="0.25">
      <c r="A1931" s="71">
        <v>1864</v>
      </c>
      <c r="B1931" s="72" t="s">
        <v>1805</v>
      </c>
      <c r="C1931" s="79"/>
      <c r="D1931" s="74">
        <v>51.51</v>
      </c>
      <c r="E1931" s="78" t="s">
        <v>3036</v>
      </c>
      <c r="F1931" s="75" t="s">
        <v>3</v>
      </c>
      <c r="G1931" s="76">
        <v>2617</v>
      </c>
      <c r="H1931" s="84" t="s">
        <v>1790</v>
      </c>
      <c r="I1931" s="75" t="s">
        <v>1719</v>
      </c>
    </row>
    <row r="1932" spans="1:9" ht="12.6" customHeight="1" x14ac:dyDescent="0.25">
      <c r="A1932" s="71">
        <v>1865</v>
      </c>
      <c r="B1932" s="72" t="s">
        <v>1805</v>
      </c>
      <c r="C1932" s="73"/>
      <c r="D1932" s="74">
        <v>51.52</v>
      </c>
      <c r="E1932" s="78" t="s">
        <v>3037</v>
      </c>
      <c r="F1932" s="75" t="s">
        <v>3</v>
      </c>
      <c r="G1932" s="76">
        <v>3961</v>
      </c>
      <c r="H1932" s="84" t="s">
        <v>1790</v>
      </c>
      <c r="I1932" s="79" t="s">
        <v>2989</v>
      </c>
    </row>
    <row r="1933" spans="1:9" ht="12.6" customHeight="1" x14ac:dyDescent="0.25">
      <c r="A1933" s="71">
        <v>1866</v>
      </c>
      <c r="B1933" s="72" t="s">
        <v>1805</v>
      </c>
      <c r="C1933" s="79"/>
      <c r="D1933" s="74">
        <v>51.53</v>
      </c>
      <c r="E1933" s="78" t="s">
        <v>3038</v>
      </c>
      <c r="F1933" s="75" t="s">
        <v>3</v>
      </c>
      <c r="G1933" s="76">
        <v>39612</v>
      </c>
      <c r="H1933" s="84" t="s">
        <v>1790</v>
      </c>
      <c r="I1933" s="75" t="s">
        <v>1719</v>
      </c>
    </row>
    <row r="1934" spans="1:9" ht="12.6" customHeight="1" x14ac:dyDescent="0.25">
      <c r="A1934" s="71">
        <v>1867</v>
      </c>
      <c r="B1934" s="72" t="s">
        <v>1805</v>
      </c>
      <c r="C1934" s="79"/>
      <c r="D1934" s="74">
        <v>51.54</v>
      </c>
      <c r="E1934" s="78" t="s">
        <v>3039</v>
      </c>
      <c r="F1934" s="75" t="s">
        <v>3</v>
      </c>
      <c r="G1934" s="76">
        <v>11123</v>
      </c>
      <c r="H1934" s="84" t="s">
        <v>1790</v>
      </c>
      <c r="I1934" s="75" t="s">
        <v>1719</v>
      </c>
    </row>
    <row r="1935" spans="1:9" ht="12.6" customHeight="1" x14ac:dyDescent="0.25">
      <c r="A1935" s="71">
        <v>1868</v>
      </c>
      <c r="B1935" s="72" t="s">
        <v>1805</v>
      </c>
      <c r="C1935" s="79"/>
      <c r="D1935" s="74">
        <v>51.55</v>
      </c>
      <c r="E1935" s="78" t="s">
        <v>3040</v>
      </c>
      <c r="F1935" s="75" t="s">
        <v>3</v>
      </c>
      <c r="G1935" s="76">
        <v>19367</v>
      </c>
      <c r="H1935" s="84" t="s">
        <v>1790</v>
      </c>
      <c r="I1935" s="75" t="s">
        <v>1719</v>
      </c>
    </row>
    <row r="1936" spans="1:9" ht="12.6" customHeight="1" x14ac:dyDescent="0.25">
      <c r="A1936" s="71">
        <v>1869</v>
      </c>
      <c r="B1936" s="72" t="s">
        <v>1805</v>
      </c>
      <c r="C1936" s="79"/>
      <c r="D1936" s="74">
        <v>51.56</v>
      </c>
      <c r="E1936" s="78" t="s">
        <v>3041</v>
      </c>
      <c r="F1936" s="75" t="s">
        <v>3</v>
      </c>
      <c r="G1936" s="76">
        <v>17352</v>
      </c>
      <c r="H1936" s="84" t="s">
        <v>1790</v>
      </c>
      <c r="I1936" s="75" t="s">
        <v>1719</v>
      </c>
    </row>
    <row r="1937" spans="1:9" ht="12.6" customHeight="1" x14ac:dyDescent="0.25">
      <c r="A1937" s="71">
        <v>1870</v>
      </c>
      <c r="B1937" s="72" t="s">
        <v>1805</v>
      </c>
      <c r="C1937" s="79"/>
      <c r="D1937" s="74">
        <v>51.57</v>
      </c>
      <c r="E1937" s="78" t="s">
        <v>3042</v>
      </c>
      <c r="F1937" s="75" t="s">
        <v>3</v>
      </c>
      <c r="G1937" s="76">
        <v>40389</v>
      </c>
      <c r="H1937" s="84" t="s">
        <v>1790</v>
      </c>
      <c r="I1937" s="75" t="s">
        <v>1719</v>
      </c>
    </row>
    <row r="1938" spans="1:9" ht="12.6" customHeight="1" x14ac:dyDescent="0.25">
      <c r="A1938" s="71">
        <v>1871</v>
      </c>
      <c r="B1938" s="72" t="s">
        <v>1805</v>
      </c>
      <c r="C1938" s="79"/>
      <c r="D1938" s="74">
        <v>51.58</v>
      </c>
      <c r="E1938" s="78" t="s">
        <v>3043</v>
      </c>
      <c r="F1938" s="75" t="s">
        <v>3</v>
      </c>
      <c r="G1938" s="76">
        <v>6401</v>
      </c>
      <c r="H1938" s="84" t="s">
        <v>1790</v>
      </c>
      <c r="I1938" s="75" t="s">
        <v>1719</v>
      </c>
    </row>
    <row r="1939" spans="1:9" ht="12.6" customHeight="1" x14ac:dyDescent="0.25">
      <c r="A1939" s="71">
        <v>1872</v>
      </c>
      <c r="B1939" s="72" t="s">
        <v>1805</v>
      </c>
      <c r="C1939" s="79"/>
      <c r="D1939" s="74">
        <v>51.59</v>
      </c>
      <c r="E1939" s="78" t="s">
        <v>3044</v>
      </c>
      <c r="F1939" s="75" t="s">
        <v>311</v>
      </c>
      <c r="G1939" s="76">
        <v>16125</v>
      </c>
      <c r="H1939" s="84" t="s">
        <v>1790</v>
      </c>
      <c r="I1939" s="75" t="s">
        <v>1719</v>
      </c>
    </row>
    <row r="1940" spans="1:9" ht="12.6" customHeight="1" x14ac:dyDescent="0.25">
      <c r="A1940" s="71">
        <v>1873</v>
      </c>
      <c r="B1940" s="72" t="s">
        <v>1806</v>
      </c>
      <c r="C1940" s="79"/>
      <c r="D1940" s="74">
        <v>51.6</v>
      </c>
      <c r="E1940" s="78" t="s">
        <v>3045</v>
      </c>
      <c r="F1940" s="75" t="s">
        <v>17</v>
      </c>
      <c r="G1940" s="76">
        <v>2750</v>
      </c>
      <c r="H1940" s="84" t="s">
        <v>1790</v>
      </c>
      <c r="I1940" s="75" t="s">
        <v>1719</v>
      </c>
    </row>
    <row r="1941" spans="1:9" ht="12.6" customHeight="1" x14ac:dyDescent="0.25">
      <c r="A1941" s="71">
        <v>1874</v>
      </c>
      <c r="B1941" s="72" t="s">
        <v>1806</v>
      </c>
      <c r="C1941" s="75" t="s">
        <v>1377</v>
      </c>
      <c r="D1941" s="74">
        <v>51.61</v>
      </c>
      <c r="E1941" s="78" t="s">
        <v>3046</v>
      </c>
      <c r="F1941" s="75" t="s">
        <v>17</v>
      </c>
      <c r="G1941" s="76">
        <v>3100</v>
      </c>
      <c r="H1941" s="84" t="s">
        <v>1790</v>
      </c>
      <c r="I1941" s="75" t="s">
        <v>1719</v>
      </c>
    </row>
    <row r="1942" spans="1:9" ht="12.6" customHeight="1" x14ac:dyDescent="0.25">
      <c r="A1942" s="71">
        <v>1875</v>
      </c>
      <c r="B1942" s="72" t="s">
        <v>1807</v>
      </c>
      <c r="C1942" s="75" t="s">
        <v>1289</v>
      </c>
      <c r="D1942" s="74">
        <v>51.62</v>
      </c>
      <c r="E1942" s="72" t="s">
        <v>901</v>
      </c>
      <c r="F1942" s="75" t="s">
        <v>17</v>
      </c>
      <c r="G1942" s="76">
        <v>560</v>
      </c>
      <c r="H1942" s="77">
        <v>331</v>
      </c>
      <c r="I1942" s="75" t="s">
        <v>1719</v>
      </c>
    </row>
    <row r="1943" spans="1:9" ht="12.6" customHeight="1" x14ac:dyDescent="0.25">
      <c r="A1943" s="71">
        <v>1876</v>
      </c>
      <c r="B1943" s="72" t="s">
        <v>1808</v>
      </c>
      <c r="C1943" s="75" t="s">
        <v>1414</v>
      </c>
      <c r="D1943" s="74">
        <v>51.63</v>
      </c>
      <c r="E1943" s="72" t="s">
        <v>902</v>
      </c>
      <c r="F1943" s="75" t="s">
        <v>17</v>
      </c>
      <c r="G1943" s="76">
        <v>70780</v>
      </c>
      <c r="H1943" s="77">
        <v>21000</v>
      </c>
      <c r="I1943" s="75" t="s">
        <v>1719</v>
      </c>
    </row>
    <row r="1944" spans="1:9" ht="12.6" customHeight="1" x14ac:dyDescent="0.25">
      <c r="A1944" s="71">
        <v>1877</v>
      </c>
      <c r="B1944" s="72" t="s">
        <v>1808</v>
      </c>
      <c r="C1944" s="75" t="s">
        <v>1380</v>
      </c>
      <c r="D1944" s="74">
        <v>51.64</v>
      </c>
      <c r="E1944" s="78" t="s">
        <v>3047</v>
      </c>
      <c r="F1944" s="75" t="s">
        <v>17</v>
      </c>
      <c r="G1944" s="76">
        <v>12500</v>
      </c>
      <c r="H1944" s="77">
        <v>3750</v>
      </c>
      <c r="I1944" s="75" t="s">
        <v>1719</v>
      </c>
    </row>
    <row r="1945" spans="1:9" ht="12.6" customHeight="1" x14ac:dyDescent="0.25">
      <c r="A1945" s="71">
        <v>1878</v>
      </c>
      <c r="B1945" s="72" t="s">
        <v>1808</v>
      </c>
      <c r="C1945" s="73"/>
      <c r="D1945" s="74">
        <v>51.65</v>
      </c>
      <c r="E1945" s="78" t="s">
        <v>3048</v>
      </c>
      <c r="F1945" s="75" t="s">
        <v>3</v>
      </c>
      <c r="G1945" s="76">
        <v>1575</v>
      </c>
      <c r="H1945" s="77">
        <v>470</v>
      </c>
      <c r="I1945" s="75" t="s">
        <v>1719</v>
      </c>
    </row>
    <row r="1946" spans="1:9" ht="12.6" customHeight="1" x14ac:dyDescent="0.25">
      <c r="A1946" s="71">
        <v>1879</v>
      </c>
      <c r="B1946" s="72" t="s">
        <v>1808</v>
      </c>
      <c r="C1946" s="79"/>
      <c r="D1946" s="74">
        <v>51.66</v>
      </c>
      <c r="E1946" s="78" t="s">
        <v>3049</v>
      </c>
      <c r="F1946" s="75" t="s">
        <v>3</v>
      </c>
      <c r="G1946" s="76">
        <v>20790</v>
      </c>
      <c r="H1946" s="77">
        <v>6237</v>
      </c>
      <c r="I1946" s="75" t="s">
        <v>1719</v>
      </c>
    </row>
    <row r="1947" spans="1:9" ht="12.6" customHeight="1" x14ac:dyDescent="0.25">
      <c r="A1947" s="71">
        <v>1880</v>
      </c>
      <c r="B1947" s="72" t="s">
        <v>1808</v>
      </c>
      <c r="C1947" s="75" t="s">
        <v>1138</v>
      </c>
      <c r="D1947" s="74">
        <v>51.67</v>
      </c>
      <c r="E1947" s="78" t="s">
        <v>3050</v>
      </c>
      <c r="F1947" s="75" t="s">
        <v>3</v>
      </c>
      <c r="G1947" s="76">
        <v>1633</v>
      </c>
      <c r="H1947" s="77">
        <v>490</v>
      </c>
      <c r="I1947" s="75" t="s">
        <v>1719</v>
      </c>
    </row>
    <row r="1948" spans="1:9" ht="12.6" customHeight="1" x14ac:dyDescent="0.25">
      <c r="A1948" s="71">
        <v>1881</v>
      </c>
      <c r="B1948" s="72" t="s">
        <v>1808</v>
      </c>
      <c r="C1948" s="79"/>
      <c r="D1948" s="74">
        <v>51.68</v>
      </c>
      <c r="E1948" s="72" t="s">
        <v>903</v>
      </c>
      <c r="F1948" s="75" t="s">
        <v>3</v>
      </c>
      <c r="G1948" s="76">
        <v>17418</v>
      </c>
      <c r="H1948" s="77">
        <v>5225</v>
      </c>
      <c r="I1948" s="75" t="s">
        <v>1719</v>
      </c>
    </row>
    <row r="1949" spans="1:9" ht="12.6" customHeight="1" x14ac:dyDescent="0.25">
      <c r="A1949" s="71">
        <v>1882</v>
      </c>
      <c r="B1949" s="72" t="s">
        <v>1808</v>
      </c>
      <c r="C1949" s="79"/>
      <c r="D1949" s="74">
        <v>51.69</v>
      </c>
      <c r="E1949" s="72" t="s">
        <v>904</v>
      </c>
      <c r="F1949" s="75" t="s">
        <v>3</v>
      </c>
      <c r="G1949" s="76">
        <v>22000</v>
      </c>
      <c r="H1949" s="77">
        <v>6600</v>
      </c>
      <c r="I1949" s="75" t="s">
        <v>1719</v>
      </c>
    </row>
    <row r="1950" spans="1:9" ht="12.6" customHeight="1" x14ac:dyDescent="0.25">
      <c r="A1950" s="71">
        <v>1883</v>
      </c>
      <c r="B1950" s="72" t="s">
        <v>1808</v>
      </c>
      <c r="C1950" s="79"/>
      <c r="D1950" s="74">
        <v>51.7</v>
      </c>
      <c r="E1950" s="72" t="s">
        <v>905</v>
      </c>
      <c r="F1950" s="75" t="s">
        <v>3</v>
      </c>
      <c r="G1950" s="76">
        <v>59</v>
      </c>
      <c r="H1950" s="77">
        <v>17</v>
      </c>
      <c r="I1950" s="75" t="s">
        <v>1719</v>
      </c>
    </row>
    <row r="1951" spans="1:9" ht="12.6" customHeight="1" x14ac:dyDescent="0.25">
      <c r="A1951" s="71">
        <v>1884</v>
      </c>
      <c r="B1951" s="72" t="s">
        <v>1808</v>
      </c>
      <c r="C1951" s="79"/>
      <c r="D1951" s="74">
        <v>51.71</v>
      </c>
      <c r="E1951" s="72" t="s">
        <v>906</v>
      </c>
      <c r="F1951" s="75" t="s">
        <v>3</v>
      </c>
      <c r="G1951" s="76">
        <v>293</v>
      </c>
      <c r="H1951" s="77">
        <v>87</v>
      </c>
      <c r="I1951" s="75" t="s">
        <v>1719</v>
      </c>
    </row>
    <row r="1952" spans="1:9" ht="12.6" customHeight="1" x14ac:dyDescent="0.25">
      <c r="A1952" s="71">
        <v>1885</v>
      </c>
      <c r="B1952" s="72" t="s">
        <v>1808</v>
      </c>
      <c r="C1952" s="79"/>
      <c r="D1952" s="74">
        <v>51.72</v>
      </c>
      <c r="E1952" s="72" t="s">
        <v>907</v>
      </c>
      <c r="F1952" s="75" t="s">
        <v>3</v>
      </c>
      <c r="G1952" s="76">
        <v>1500</v>
      </c>
      <c r="H1952" s="77">
        <v>450</v>
      </c>
      <c r="I1952" s="75" t="s">
        <v>1719</v>
      </c>
    </row>
    <row r="1953" spans="1:9" ht="12.6" customHeight="1" x14ac:dyDescent="0.25">
      <c r="A1953" s="71">
        <v>1886</v>
      </c>
      <c r="B1953" s="72" t="s">
        <v>1808</v>
      </c>
      <c r="C1953" s="79"/>
      <c r="D1953" s="74">
        <v>51.73</v>
      </c>
      <c r="E1953" s="72" t="s">
        <v>908</v>
      </c>
      <c r="F1953" s="75" t="s">
        <v>290</v>
      </c>
      <c r="G1953" s="76">
        <v>694</v>
      </c>
      <c r="H1953" s="77">
        <v>205</v>
      </c>
      <c r="I1953" s="75" t="s">
        <v>1719</v>
      </c>
    </row>
    <row r="1954" spans="1:9" ht="12.6" customHeight="1" x14ac:dyDescent="0.25">
      <c r="A1954" s="71">
        <v>1887</v>
      </c>
      <c r="B1954" s="72" t="s">
        <v>1808</v>
      </c>
      <c r="C1954" s="79"/>
      <c r="D1954" s="74">
        <v>51.74</v>
      </c>
      <c r="E1954" s="72" t="s">
        <v>909</v>
      </c>
      <c r="F1954" s="75" t="s">
        <v>3</v>
      </c>
      <c r="G1954" s="76">
        <v>19750</v>
      </c>
      <c r="H1954" s="77">
        <v>5925</v>
      </c>
      <c r="I1954" s="75" t="s">
        <v>1719</v>
      </c>
    </row>
    <row r="1955" spans="1:9" ht="12.6" customHeight="1" x14ac:dyDescent="0.25">
      <c r="A1955" s="71">
        <v>1888</v>
      </c>
      <c r="B1955" s="72" t="s">
        <v>1808</v>
      </c>
      <c r="C1955" s="73"/>
      <c r="D1955" s="74">
        <v>51.75</v>
      </c>
      <c r="E1955" s="78" t="s">
        <v>3051</v>
      </c>
      <c r="F1955" s="75" t="s">
        <v>3</v>
      </c>
      <c r="G1955" s="76">
        <v>7500</v>
      </c>
      <c r="H1955" s="77">
        <v>2250</v>
      </c>
      <c r="I1955" s="79" t="s">
        <v>2989</v>
      </c>
    </row>
    <row r="1956" spans="1:9" ht="12.6" customHeight="1" x14ac:dyDescent="0.25">
      <c r="A1956" s="71">
        <v>1889</v>
      </c>
      <c r="B1956" s="72" t="s">
        <v>1808</v>
      </c>
      <c r="C1956" s="79"/>
      <c r="D1956" s="74">
        <v>51.76</v>
      </c>
      <c r="E1956" s="72" t="s">
        <v>910</v>
      </c>
      <c r="F1956" s="75" t="s">
        <v>3</v>
      </c>
      <c r="G1956" s="76">
        <v>19780</v>
      </c>
      <c r="H1956" s="77">
        <v>5934</v>
      </c>
      <c r="I1956" s="75" t="s">
        <v>1719</v>
      </c>
    </row>
    <row r="1957" spans="1:9" ht="12.6" customHeight="1" x14ac:dyDescent="0.25">
      <c r="A1957" s="71">
        <v>1890</v>
      </c>
      <c r="B1957" s="72" t="s">
        <v>1808</v>
      </c>
      <c r="C1957" s="73"/>
      <c r="D1957" s="74">
        <v>51.77</v>
      </c>
      <c r="E1957" s="72" t="s">
        <v>911</v>
      </c>
      <c r="F1957" s="75" t="s">
        <v>3</v>
      </c>
      <c r="G1957" s="76">
        <v>73500</v>
      </c>
      <c r="H1957" s="77">
        <v>22050</v>
      </c>
      <c r="I1957" s="79" t="s">
        <v>2989</v>
      </c>
    </row>
    <row r="1958" spans="1:9" ht="12.6" customHeight="1" x14ac:dyDescent="0.25">
      <c r="A1958" s="71">
        <v>1891</v>
      </c>
      <c r="B1958" s="72" t="s">
        <v>1808</v>
      </c>
      <c r="C1958" s="73"/>
      <c r="D1958" s="74">
        <v>51.78</v>
      </c>
      <c r="E1958" s="78" t="s">
        <v>3052</v>
      </c>
      <c r="F1958" s="75" t="s">
        <v>3</v>
      </c>
      <c r="G1958" s="76">
        <v>23100</v>
      </c>
      <c r="H1958" s="77">
        <v>6930</v>
      </c>
      <c r="I1958" s="79" t="s">
        <v>2989</v>
      </c>
    </row>
    <row r="1959" spans="1:9" ht="12.6" customHeight="1" x14ac:dyDescent="0.25">
      <c r="A1959" s="71">
        <v>1892</v>
      </c>
      <c r="B1959" s="72" t="s">
        <v>1808</v>
      </c>
      <c r="C1959" s="73"/>
      <c r="D1959" s="74">
        <v>51.79</v>
      </c>
      <c r="E1959" s="78" t="s">
        <v>3053</v>
      </c>
      <c r="F1959" s="75" t="s">
        <v>3</v>
      </c>
      <c r="G1959" s="76">
        <v>3675</v>
      </c>
      <c r="H1959" s="77">
        <v>1100</v>
      </c>
      <c r="I1959" s="79" t="s">
        <v>2989</v>
      </c>
    </row>
    <row r="1960" spans="1:9" ht="12.6" customHeight="1" x14ac:dyDescent="0.25">
      <c r="A1960" s="71">
        <v>1893</v>
      </c>
      <c r="B1960" s="72" t="s">
        <v>1808</v>
      </c>
      <c r="C1960" s="73"/>
      <c r="D1960" s="74">
        <v>51.8</v>
      </c>
      <c r="E1960" s="72" t="s">
        <v>912</v>
      </c>
      <c r="F1960" s="75" t="s">
        <v>3</v>
      </c>
      <c r="G1960" s="76">
        <v>189</v>
      </c>
      <c r="H1960" s="77">
        <v>56</v>
      </c>
      <c r="I1960" s="75" t="s">
        <v>1719</v>
      </c>
    </row>
    <row r="1961" spans="1:9" ht="12.6" customHeight="1" x14ac:dyDescent="0.25">
      <c r="A1961" s="71">
        <v>1894</v>
      </c>
      <c r="B1961" s="72" t="s">
        <v>1808</v>
      </c>
      <c r="C1961" s="73"/>
      <c r="D1961" s="74">
        <v>51.81</v>
      </c>
      <c r="E1961" s="78" t="s">
        <v>3054</v>
      </c>
      <c r="F1961" s="75" t="s">
        <v>311</v>
      </c>
      <c r="G1961" s="76">
        <v>160</v>
      </c>
      <c r="H1961" s="77">
        <v>48</v>
      </c>
      <c r="I1961" s="75" t="s">
        <v>1719</v>
      </c>
    </row>
    <row r="1962" spans="1:9" ht="12.6" customHeight="1" x14ac:dyDescent="0.25">
      <c r="A1962" s="71">
        <v>1895</v>
      </c>
      <c r="B1962" s="72" t="s">
        <v>1808</v>
      </c>
      <c r="C1962" s="73"/>
      <c r="D1962" s="74">
        <v>51.82</v>
      </c>
      <c r="E1962" s="78" t="s">
        <v>3055</v>
      </c>
      <c r="F1962" s="75" t="s">
        <v>3</v>
      </c>
      <c r="G1962" s="76">
        <v>8950</v>
      </c>
      <c r="H1962" s="77">
        <v>2685</v>
      </c>
      <c r="I1962" s="79" t="s">
        <v>2989</v>
      </c>
    </row>
    <row r="1963" spans="1:9" ht="12.6" customHeight="1" x14ac:dyDescent="0.25">
      <c r="A1963" s="71">
        <v>1896</v>
      </c>
      <c r="B1963" s="72" t="s">
        <v>1808</v>
      </c>
      <c r="C1963" s="79"/>
      <c r="D1963" s="74">
        <v>51.83</v>
      </c>
      <c r="E1963" s="72" t="s">
        <v>913</v>
      </c>
      <c r="F1963" s="75" t="s">
        <v>3</v>
      </c>
      <c r="G1963" s="76">
        <v>23100</v>
      </c>
      <c r="H1963" s="77">
        <v>6930</v>
      </c>
      <c r="I1963" s="75" t="s">
        <v>1719</v>
      </c>
    </row>
    <row r="1964" spans="1:9" ht="12.6" customHeight="1" x14ac:dyDescent="0.25">
      <c r="A1964" s="71">
        <v>1897</v>
      </c>
      <c r="B1964" s="72" t="s">
        <v>1808</v>
      </c>
      <c r="C1964" s="79"/>
      <c r="D1964" s="74">
        <v>51.84</v>
      </c>
      <c r="E1964" s="72" t="s">
        <v>914</v>
      </c>
      <c r="F1964" s="75" t="s">
        <v>3</v>
      </c>
      <c r="G1964" s="76">
        <v>5969</v>
      </c>
      <c r="H1964" s="77">
        <v>1791</v>
      </c>
      <c r="I1964" s="75" t="s">
        <v>1719</v>
      </c>
    </row>
    <row r="1965" spans="1:9" ht="12.6" customHeight="1" x14ac:dyDescent="0.25">
      <c r="A1965" s="71">
        <v>1898</v>
      </c>
      <c r="B1965" s="72" t="s">
        <v>1808</v>
      </c>
      <c r="C1965" s="79"/>
      <c r="D1965" s="74">
        <v>51.85</v>
      </c>
      <c r="E1965" s="72" t="s">
        <v>915</v>
      </c>
      <c r="F1965" s="75" t="s">
        <v>17</v>
      </c>
      <c r="G1965" s="76">
        <v>1550</v>
      </c>
      <c r="H1965" s="77">
        <v>465</v>
      </c>
      <c r="I1965" s="75" t="s">
        <v>1719</v>
      </c>
    </row>
    <row r="1966" spans="1:9" ht="12.6" customHeight="1" x14ac:dyDescent="0.25">
      <c r="A1966" s="71">
        <v>1899</v>
      </c>
      <c r="B1966" s="72" t="s">
        <v>1808</v>
      </c>
      <c r="C1966" s="79"/>
      <c r="D1966" s="74">
        <v>51.86</v>
      </c>
      <c r="E1966" s="72" t="s">
        <v>916</v>
      </c>
      <c r="F1966" s="75" t="s">
        <v>17</v>
      </c>
      <c r="G1966" s="76">
        <v>2200</v>
      </c>
      <c r="H1966" s="77">
        <v>660</v>
      </c>
      <c r="I1966" s="75" t="s">
        <v>1719</v>
      </c>
    </row>
    <row r="1967" spans="1:9" ht="12.6" customHeight="1" x14ac:dyDescent="0.25">
      <c r="A1967" s="71">
        <v>1900</v>
      </c>
      <c r="B1967" s="72" t="s">
        <v>1808</v>
      </c>
      <c r="C1967" s="79"/>
      <c r="D1967" s="74">
        <v>51.87</v>
      </c>
      <c r="E1967" s="72" t="s">
        <v>917</v>
      </c>
      <c r="F1967" s="75" t="s">
        <v>3</v>
      </c>
      <c r="G1967" s="76">
        <v>1633</v>
      </c>
      <c r="H1967" s="77">
        <v>490</v>
      </c>
      <c r="I1967" s="75" t="s">
        <v>1719</v>
      </c>
    </row>
    <row r="1968" spans="1:9" ht="12.6" customHeight="1" x14ac:dyDescent="0.25">
      <c r="A1968" s="71">
        <v>1901</v>
      </c>
      <c r="B1968" s="72" t="s">
        <v>1808</v>
      </c>
      <c r="C1968" s="75" t="s">
        <v>1296</v>
      </c>
      <c r="D1968" s="74">
        <v>51.88</v>
      </c>
      <c r="E1968" s="78" t="s">
        <v>3056</v>
      </c>
      <c r="F1968" s="75" t="s">
        <v>3</v>
      </c>
      <c r="G1968" s="76">
        <v>3545</v>
      </c>
      <c r="H1968" s="77">
        <v>1064</v>
      </c>
      <c r="I1968" s="75" t="s">
        <v>1719</v>
      </c>
    </row>
    <row r="1969" spans="1:9" ht="12.6" customHeight="1" x14ac:dyDescent="0.25">
      <c r="A1969" s="71">
        <v>1902</v>
      </c>
      <c r="B1969" s="72" t="s">
        <v>1808</v>
      </c>
      <c r="C1969" s="79"/>
      <c r="D1969" s="74">
        <v>51.89</v>
      </c>
      <c r="E1969" s="78" t="s">
        <v>3057</v>
      </c>
      <c r="F1969" s="75" t="s">
        <v>3</v>
      </c>
      <c r="G1969" s="76">
        <v>19500</v>
      </c>
      <c r="H1969" s="77">
        <v>5850</v>
      </c>
      <c r="I1969" s="75" t="s">
        <v>1719</v>
      </c>
    </row>
    <row r="1970" spans="1:9" ht="12.6" customHeight="1" x14ac:dyDescent="0.25">
      <c r="A1970" s="71">
        <v>1903</v>
      </c>
      <c r="B1970" s="72" t="s">
        <v>1808</v>
      </c>
      <c r="C1970" s="79"/>
      <c r="D1970" s="74">
        <v>51.9</v>
      </c>
      <c r="E1970" s="72" t="s">
        <v>918</v>
      </c>
      <c r="F1970" s="75" t="s">
        <v>3</v>
      </c>
      <c r="G1970" s="76">
        <v>85640</v>
      </c>
      <c r="H1970" s="77">
        <v>25692</v>
      </c>
      <c r="I1970" s="75" t="s">
        <v>1719</v>
      </c>
    </row>
    <row r="1971" spans="1:9" ht="12.6" customHeight="1" x14ac:dyDescent="0.25">
      <c r="A1971" s="71">
        <v>1904</v>
      </c>
      <c r="B1971" s="72" t="s">
        <v>1770</v>
      </c>
      <c r="C1971" s="75" t="s">
        <v>1380</v>
      </c>
      <c r="D1971" s="74">
        <v>51.91</v>
      </c>
      <c r="E1971" s="78" t="s">
        <v>3058</v>
      </c>
      <c r="F1971" s="75" t="s">
        <v>17</v>
      </c>
      <c r="G1971" s="76">
        <v>6368</v>
      </c>
      <c r="H1971" s="77">
        <v>263</v>
      </c>
      <c r="I1971" s="75" t="s">
        <v>1719</v>
      </c>
    </row>
    <row r="1972" spans="1:9" ht="12.6" customHeight="1" x14ac:dyDescent="0.25">
      <c r="A1972" s="71">
        <v>1905</v>
      </c>
      <c r="B1972" s="72" t="s">
        <v>1770</v>
      </c>
      <c r="C1972" s="75" t="s">
        <v>1380</v>
      </c>
      <c r="D1972" s="74">
        <v>51.92</v>
      </c>
      <c r="E1972" s="78" t="s">
        <v>3059</v>
      </c>
      <c r="F1972" s="75" t="s">
        <v>17</v>
      </c>
      <c r="G1972" s="76">
        <v>6080</v>
      </c>
      <c r="H1972" s="77">
        <v>263</v>
      </c>
      <c r="I1972" s="75" t="s">
        <v>1719</v>
      </c>
    </row>
    <row r="1973" spans="1:9" ht="12.6" customHeight="1" x14ac:dyDescent="0.25">
      <c r="A1973" s="71">
        <v>1906</v>
      </c>
      <c r="B1973" s="72" t="s">
        <v>1770</v>
      </c>
      <c r="C1973" s="75" t="s">
        <v>1380</v>
      </c>
      <c r="D1973" s="74">
        <v>51.93</v>
      </c>
      <c r="E1973" s="78" t="s">
        <v>3059</v>
      </c>
      <c r="F1973" s="75" t="s">
        <v>17</v>
      </c>
      <c r="G1973" s="76">
        <v>5790</v>
      </c>
      <c r="H1973" s="77">
        <v>263</v>
      </c>
      <c r="I1973" s="75" t="s">
        <v>1719</v>
      </c>
    </row>
    <row r="1974" spans="1:9" ht="12.6" customHeight="1" x14ac:dyDescent="0.25">
      <c r="A1974" s="71">
        <v>1907</v>
      </c>
      <c r="B1974" s="72" t="s">
        <v>1770</v>
      </c>
      <c r="C1974" s="75" t="s">
        <v>1380</v>
      </c>
      <c r="D1974" s="74">
        <v>51.94</v>
      </c>
      <c r="E1974" s="78" t="s">
        <v>3060</v>
      </c>
      <c r="F1974" s="75" t="s">
        <v>17</v>
      </c>
      <c r="G1974" s="76">
        <v>5509</v>
      </c>
      <c r="H1974" s="77">
        <v>263</v>
      </c>
      <c r="I1974" s="75" t="s">
        <v>1719</v>
      </c>
    </row>
    <row r="1975" spans="1:9" ht="12.6" customHeight="1" x14ac:dyDescent="0.25">
      <c r="A1975" s="71">
        <v>1908</v>
      </c>
      <c r="B1975" s="72" t="s">
        <v>1770</v>
      </c>
      <c r="C1975" s="75" t="s">
        <v>1380</v>
      </c>
      <c r="D1975" s="74">
        <v>51.95</v>
      </c>
      <c r="E1975" s="78" t="s">
        <v>3061</v>
      </c>
      <c r="F1975" s="75" t="s">
        <v>17</v>
      </c>
      <c r="G1975" s="76">
        <v>5211</v>
      </c>
      <c r="H1975" s="77">
        <v>263</v>
      </c>
      <c r="I1975" s="75" t="s">
        <v>1719</v>
      </c>
    </row>
    <row r="1976" spans="1:9" ht="12.6" customHeight="1" x14ac:dyDescent="0.25">
      <c r="A1976" s="71">
        <v>1909</v>
      </c>
      <c r="B1976" s="72" t="s">
        <v>1770</v>
      </c>
      <c r="C1976" s="75" t="s">
        <v>1380</v>
      </c>
      <c r="D1976" s="74">
        <v>51.96</v>
      </c>
      <c r="E1976" s="78" t="s">
        <v>3062</v>
      </c>
      <c r="F1976" s="75" t="s">
        <v>17</v>
      </c>
      <c r="G1976" s="76">
        <v>7236</v>
      </c>
      <c r="H1976" s="77">
        <v>263</v>
      </c>
      <c r="I1976" s="75" t="s">
        <v>1719</v>
      </c>
    </row>
    <row r="1977" spans="1:9" ht="12.6" customHeight="1" x14ac:dyDescent="0.25">
      <c r="A1977" s="71">
        <v>1910</v>
      </c>
      <c r="B1977" s="72" t="s">
        <v>1770</v>
      </c>
      <c r="C1977" s="75" t="s">
        <v>1380</v>
      </c>
      <c r="D1977" s="74">
        <v>51.97</v>
      </c>
      <c r="E1977" s="78" t="s">
        <v>3063</v>
      </c>
      <c r="F1977" s="75" t="s">
        <v>17</v>
      </c>
      <c r="G1977" s="76">
        <v>8686</v>
      </c>
      <c r="H1977" s="77">
        <v>263</v>
      </c>
      <c r="I1977" s="75" t="s">
        <v>1719</v>
      </c>
    </row>
    <row r="1978" spans="1:9" ht="12.6" customHeight="1" x14ac:dyDescent="0.25">
      <c r="A1978" s="71">
        <v>1911</v>
      </c>
      <c r="B1978" s="72" t="s">
        <v>1770</v>
      </c>
      <c r="C1978" s="75" t="s">
        <v>1380</v>
      </c>
      <c r="D1978" s="74">
        <v>51.98</v>
      </c>
      <c r="E1978" s="78" t="s">
        <v>3064</v>
      </c>
      <c r="F1978" s="75" t="s">
        <v>17</v>
      </c>
      <c r="G1978" s="76">
        <v>5471</v>
      </c>
      <c r="H1978" s="77">
        <v>385</v>
      </c>
      <c r="I1978" s="75" t="s">
        <v>1719</v>
      </c>
    </row>
    <row r="1979" spans="1:9" ht="12.6" customHeight="1" x14ac:dyDescent="0.25">
      <c r="A1979" s="71">
        <v>1912</v>
      </c>
      <c r="B1979" s="72" t="s">
        <v>1770</v>
      </c>
      <c r="C1979" s="75" t="s">
        <v>1380</v>
      </c>
      <c r="D1979" s="74">
        <v>51.99</v>
      </c>
      <c r="E1979" s="78" t="s">
        <v>3065</v>
      </c>
      <c r="F1979" s="75" t="s">
        <v>17</v>
      </c>
      <c r="G1979" s="76">
        <v>6383</v>
      </c>
      <c r="H1979" s="77">
        <v>385</v>
      </c>
      <c r="I1979" s="75" t="s">
        <v>1719</v>
      </c>
    </row>
    <row r="1980" spans="1:9" ht="12.6" customHeight="1" x14ac:dyDescent="0.25">
      <c r="A1980" s="71">
        <v>1913</v>
      </c>
      <c r="B1980" s="72" t="s">
        <v>1809</v>
      </c>
      <c r="C1980" s="79"/>
      <c r="D1980" s="95">
        <v>51.1</v>
      </c>
      <c r="E1980" s="72" t="s">
        <v>919</v>
      </c>
      <c r="F1980" s="75" t="s">
        <v>17</v>
      </c>
      <c r="G1980" s="76">
        <v>3870</v>
      </c>
      <c r="H1980" s="77">
        <v>1150</v>
      </c>
      <c r="I1980" s="75" t="s">
        <v>1719</v>
      </c>
    </row>
    <row r="1981" spans="1:9" ht="12.6" customHeight="1" x14ac:dyDescent="0.25">
      <c r="A1981" s="71">
        <v>1914</v>
      </c>
      <c r="B1981" s="72" t="s">
        <v>1762</v>
      </c>
      <c r="C1981" s="75" t="s">
        <v>1289</v>
      </c>
      <c r="D1981" s="95">
        <v>51.100999999999999</v>
      </c>
      <c r="E1981" s="78" t="s">
        <v>3066</v>
      </c>
      <c r="F1981" s="75" t="s">
        <v>135</v>
      </c>
      <c r="G1981" s="76">
        <v>527</v>
      </c>
      <c r="H1981" s="77">
        <v>185</v>
      </c>
      <c r="I1981" s="75" t="s">
        <v>1580</v>
      </c>
    </row>
    <row r="1982" spans="1:9" ht="12.6" customHeight="1" x14ac:dyDescent="0.25">
      <c r="A1982" s="71">
        <v>1915</v>
      </c>
      <c r="B1982" s="72" t="s">
        <v>1762</v>
      </c>
      <c r="C1982" s="75" t="s">
        <v>1289</v>
      </c>
      <c r="D1982" s="95">
        <v>51.101999999999997</v>
      </c>
      <c r="E1982" s="78" t="s">
        <v>3067</v>
      </c>
      <c r="F1982" s="75" t="s">
        <v>135</v>
      </c>
      <c r="G1982" s="76">
        <v>445</v>
      </c>
      <c r="H1982" s="77">
        <v>170</v>
      </c>
      <c r="I1982" s="75" t="s">
        <v>1580</v>
      </c>
    </row>
    <row r="1983" spans="1:9" ht="12.6" customHeight="1" x14ac:dyDescent="0.25">
      <c r="A1983" s="71">
        <v>1916</v>
      </c>
      <c r="B1983" s="72" t="s">
        <v>1762</v>
      </c>
      <c r="C1983" s="75" t="s">
        <v>1289</v>
      </c>
      <c r="D1983" s="95">
        <v>51.103000000000002</v>
      </c>
      <c r="E1983" s="78" t="s">
        <v>3068</v>
      </c>
      <c r="F1983" s="75" t="s">
        <v>135</v>
      </c>
      <c r="G1983" s="76">
        <v>458</v>
      </c>
      <c r="H1983" s="77">
        <v>170</v>
      </c>
      <c r="I1983" s="75" t="s">
        <v>1580</v>
      </c>
    </row>
    <row r="1984" spans="1:9" ht="12.6" customHeight="1" x14ac:dyDescent="0.25">
      <c r="A1984" s="71">
        <v>1917</v>
      </c>
      <c r="B1984" s="72" t="s">
        <v>1762</v>
      </c>
      <c r="C1984" s="75" t="s">
        <v>1289</v>
      </c>
      <c r="D1984" s="95">
        <v>51.103999999999999</v>
      </c>
      <c r="E1984" s="78" t="s">
        <v>3069</v>
      </c>
      <c r="F1984" s="75" t="s">
        <v>135</v>
      </c>
      <c r="G1984" s="76">
        <v>472</v>
      </c>
      <c r="H1984" s="77">
        <v>170</v>
      </c>
      <c r="I1984" s="75" t="s">
        <v>1580</v>
      </c>
    </row>
    <row r="1985" spans="1:9" ht="12.6" customHeight="1" x14ac:dyDescent="0.25">
      <c r="A1985" s="71">
        <v>1918</v>
      </c>
      <c r="B1985" s="72" t="s">
        <v>1762</v>
      </c>
      <c r="C1985" s="75" t="s">
        <v>1289</v>
      </c>
      <c r="D1985" s="95">
        <v>51.104999999999997</v>
      </c>
      <c r="E1985" s="78" t="s">
        <v>3070</v>
      </c>
      <c r="F1985" s="75" t="s">
        <v>135</v>
      </c>
      <c r="G1985" s="76">
        <v>472</v>
      </c>
      <c r="H1985" s="77">
        <v>170</v>
      </c>
      <c r="I1985" s="75" t="s">
        <v>1580</v>
      </c>
    </row>
    <row r="1986" spans="1:9" ht="12.6" customHeight="1" x14ac:dyDescent="0.25">
      <c r="A1986" s="71">
        <v>1919</v>
      </c>
      <c r="B1986" s="72" t="s">
        <v>1762</v>
      </c>
      <c r="C1986" s="75" t="s">
        <v>1289</v>
      </c>
      <c r="D1986" s="95">
        <v>51.106000000000002</v>
      </c>
      <c r="E1986" s="78" t="s">
        <v>3071</v>
      </c>
      <c r="F1986" s="75" t="s">
        <v>135</v>
      </c>
      <c r="G1986" s="76">
        <v>230</v>
      </c>
      <c r="H1986" s="77">
        <v>85</v>
      </c>
      <c r="I1986" s="75" t="s">
        <v>1580</v>
      </c>
    </row>
    <row r="1987" spans="1:9" ht="12.6" customHeight="1" x14ac:dyDescent="0.25">
      <c r="A1987" s="71">
        <v>1920</v>
      </c>
      <c r="B1987" s="72" t="s">
        <v>1762</v>
      </c>
      <c r="C1987" s="75" t="s">
        <v>1289</v>
      </c>
      <c r="D1987" s="95">
        <v>51.106999999999999</v>
      </c>
      <c r="E1987" s="78" t="s">
        <v>3072</v>
      </c>
      <c r="F1987" s="75" t="s">
        <v>135</v>
      </c>
      <c r="G1987" s="76">
        <v>244</v>
      </c>
      <c r="H1987" s="77">
        <v>85</v>
      </c>
      <c r="I1987" s="75" t="s">
        <v>1580</v>
      </c>
    </row>
    <row r="1988" spans="1:9" ht="12.6" customHeight="1" x14ac:dyDescent="0.25">
      <c r="A1988" s="71">
        <v>1921</v>
      </c>
      <c r="B1988" s="72" t="s">
        <v>1762</v>
      </c>
      <c r="C1988" s="75" t="s">
        <v>1289</v>
      </c>
      <c r="D1988" s="95">
        <v>51.107999999999997</v>
      </c>
      <c r="E1988" s="78" t="s">
        <v>3073</v>
      </c>
      <c r="F1988" s="75" t="s">
        <v>135</v>
      </c>
      <c r="G1988" s="76">
        <v>254</v>
      </c>
      <c r="H1988" s="77">
        <v>82</v>
      </c>
      <c r="I1988" s="75" t="s">
        <v>1580</v>
      </c>
    </row>
    <row r="1989" spans="1:9" ht="12.6" customHeight="1" x14ac:dyDescent="0.25">
      <c r="A1989" s="71">
        <v>1922</v>
      </c>
      <c r="B1989" s="72" t="s">
        <v>1762</v>
      </c>
      <c r="C1989" s="75" t="s">
        <v>1289</v>
      </c>
      <c r="D1989" s="95">
        <v>51.109000000000002</v>
      </c>
      <c r="E1989" s="78" t="s">
        <v>3074</v>
      </c>
      <c r="F1989" s="75" t="s">
        <v>135</v>
      </c>
      <c r="G1989" s="76">
        <v>193</v>
      </c>
      <c r="H1989" s="77">
        <v>57</v>
      </c>
      <c r="I1989" s="75" t="s">
        <v>1580</v>
      </c>
    </row>
    <row r="1990" spans="1:9" ht="12.6" customHeight="1" x14ac:dyDescent="0.25">
      <c r="A1990" s="71">
        <v>1923</v>
      </c>
      <c r="B1990" s="72" t="s">
        <v>1810</v>
      </c>
      <c r="C1990" s="75" t="s">
        <v>1248</v>
      </c>
      <c r="D1990" s="95">
        <v>51.11</v>
      </c>
      <c r="E1990" s="78" t="s">
        <v>3075</v>
      </c>
      <c r="F1990" s="75" t="s">
        <v>227</v>
      </c>
      <c r="G1990" s="76">
        <v>6951</v>
      </c>
      <c r="H1990" s="77">
        <v>1260</v>
      </c>
      <c r="I1990" s="75" t="s">
        <v>1580</v>
      </c>
    </row>
    <row r="1991" spans="1:9" ht="12.6" customHeight="1" x14ac:dyDescent="0.25">
      <c r="A1991" s="71">
        <v>1924</v>
      </c>
      <c r="B1991" s="72" t="s">
        <v>1771</v>
      </c>
      <c r="C1991" s="75" t="s">
        <v>1201</v>
      </c>
      <c r="D1991" s="95">
        <v>51.110999999999997</v>
      </c>
      <c r="E1991" s="78" t="s">
        <v>3076</v>
      </c>
      <c r="F1991" s="75" t="s">
        <v>16</v>
      </c>
      <c r="G1991" s="76">
        <v>3250</v>
      </c>
      <c r="H1991" s="77">
        <v>1399</v>
      </c>
      <c r="I1991" s="75" t="s">
        <v>1119</v>
      </c>
    </row>
    <row r="1992" spans="1:9" ht="12.6" customHeight="1" x14ac:dyDescent="0.25">
      <c r="A1992" s="81"/>
      <c r="B1992" s="72" t="s">
        <v>1803</v>
      </c>
      <c r="C1992" s="75" t="s">
        <v>1201</v>
      </c>
      <c r="D1992" s="95">
        <v>51.112000000000002</v>
      </c>
      <c r="E1992" s="78" t="s">
        <v>3077</v>
      </c>
      <c r="F1992" s="79"/>
      <c r="G1992" s="86"/>
      <c r="H1992" s="87"/>
      <c r="I1992" s="79"/>
    </row>
    <row r="1993" spans="1:9" ht="12.6" customHeight="1" x14ac:dyDescent="0.25">
      <c r="A1993" s="71">
        <v>1925</v>
      </c>
      <c r="B1993" s="78"/>
      <c r="C1993" s="79"/>
      <c r="D1993" s="85" t="s">
        <v>112</v>
      </c>
      <c r="E1993" s="78" t="s">
        <v>3078</v>
      </c>
      <c r="F1993" s="75" t="s">
        <v>3</v>
      </c>
      <c r="G1993" s="76">
        <v>40565</v>
      </c>
      <c r="H1993" s="77">
        <v>4000</v>
      </c>
      <c r="I1993" s="75" t="s">
        <v>1119</v>
      </c>
    </row>
    <row r="1994" spans="1:9" ht="12.6" customHeight="1" x14ac:dyDescent="0.25">
      <c r="A1994" s="71">
        <v>1926</v>
      </c>
      <c r="B1994" s="78"/>
      <c r="C1994" s="79"/>
      <c r="D1994" s="85" t="s">
        <v>113</v>
      </c>
      <c r="E1994" s="78" t="s">
        <v>3079</v>
      </c>
      <c r="F1994" s="75" t="s">
        <v>3</v>
      </c>
      <c r="G1994" s="76">
        <v>68345</v>
      </c>
      <c r="H1994" s="77">
        <v>6800</v>
      </c>
      <c r="I1994" s="75" t="s">
        <v>1119</v>
      </c>
    </row>
    <row r="1995" spans="1:9" ht="12.6" customHeight="1" x14ac:dyDescent="0.25">
      <c r="A1995" s="71">
        <v>1927</v>
      </c>
      <c r="B1995" s="78"/>
      <c r="C1995" s="79"/>
      <c r="D1995" s="85" t="s">
        <v>114</v>
      </c>
      <c r="E1995" s="78" t="s">
        <v>3080</v>
      </c>
      <c r="F1995" s="75" t="s">
        <v>3</v>
      </c>
      <c r="G1995" s="76">
        <v>93175</v>
      </c>
      <c r="H1995" s="77">
        <v>9300</v>
      </c>
      <c r="I1995" s="75" t="s">
        <v>1119</v>
      </c>
    </row>
    <row r="1996" spans="1:9" ht="12.6" customHeight="1" x14ac:dyDescent="0.25">
      <c r="A1996" s="71">
        <v>1928</v>
      </c>
      <c r="B1996" s="78"/>
      <c r="C1996" s="79"/>
      <c r="D1996" s="85" t="s">
        <v>124</v>
      </c>
      <c r="E1996" s="78" t="s">
        <v>3081</v>
      </c>
      <c r="F1996" s="75" t="s">
        <v>3</v>
      </c>
      <c r="G1996" s="76">
        <v>123978</v>
      </c>
      <c r="H1996" s="77">
        <v>12000</v>
      </c>
      <c r="I1996" s="75" t="s">
        <v>1119</v>
      </c>
    </row>
    <row r="1997" spans="1:9" ht="12.6" customHeight="1" x14ac:dyDescent="0.25">
      <c r="A1997" s="71">
        <v>1929</v>
      </c>
      <c r="B1997" s="78"/>
      <c r="C1997" s="79"/>
      <c r="D1997" s="85" t="s">
        <v>126</v>
      </c>
      <c r="E1997" s="78" t="s">
        <v>3082</v>
      </c>
      <c r="F1997" s="75" t="s">
        <v>3</v>
      </c>
      <c r="G1997" s="76">
        <v>163261</v>
      </c>
      <c r="H1997" s="77">
        <v>16000</v>
      </c>
      <c r="I1997" s="75" t="s">
        <v>1119</v>
      </c>
    </row>
    <row r="1998" spans="1:9" ht="12.6" customHeight="1" x14ac:dyDescent="0.25">
      <c r="A1998" s="71">
        <v>1930</v>
      </c>
      <c r="B1998" s="78"/>
      <c r="C1998" s="79"/>
      <c r="D1998" s="85" t="s">
        <v>128</v>
      </c>
      <c r="E1998" s="78" t="s">
        <v>3083</v>
      </c>
      <c r="F1998" s="75" t="s">
        <v>3</v>
      </c>
      <c r="G1998" s="76">
        <v>236232</v>
      </c>
      <c r="H1998" s="77">
        <v>23000</v>
      </c>
      <c r="I1998" s="75" t="s">
        <v>1119</v>
      </c>
    </row>
    <row r="1999" spans="1:9" ht="12.6" customHeight="1" x14ac:dyDescent="0.25">
      <c r="A1999" s="71">
        <v>1931</v>
      </c>
      <c r="B1999" s="78"/>
      <c r="C1999" s="79"/>
      <c r="D1999" s="85" t="s">
        <v>130</v>
      </c>
      <c r="E1999" s="78" t="s">
        <v>3084</v>
      </c>
      <c r="F1999" s="75" t="s">
        <v>3</v>
      </c>
      <c r="G1999" s="76">
        <v>290862</v>
      </c>
      <c r="H1999" s="77">
        <v>29000</v>
      </c>
      <c r="I1999" s="75" t="s">
        <v>1119</v>
      </c>
    </row>
    <row r="2000" spans="1:9" ht="12.6" customHeight="1" x14ac:dyDescent="0.25">
      <c r="A2000" s="71">
        <v>1932</v>
      </c>
      <c r="B2000" s="78"/>
      <c r="C2000" s="79"/>
      <c r="D2000" s="85" t="s">
        <v>156</v>
      </c>
      <c r="E2000" s="78" t="s">
        <v>3085</v>
      </c>
      <c r="F2000" s="75" t="s">
        <v>3</v>
      </c>
      <c r="G2000" s="76">
        <v>466876</v>
      </c>
      <c r="H2000" s="77">
        <v>46000</v>
      </c>
      <c r="I2000" s="75" t="s">
        <v>1119</v>
      </c>
    </row>
    <row r="2001" spans="1:9" ht="12.6" customHeight="1" x14ac:dyDescent="0.25">
      <c r="A2001" s="71">
        <v>1933</v>
      </c>
      <c r="B2001" s="78"/>
      <c r="C2001" s="79"/>
      <c r="D2001" s="85" t="s">
        <v>920</v>
      </c>
      <c r="E2001" s="78" t="s">
        <v>3086</v>
      </c>
      <c r="F2001" s="75" t="s">
        <v>3</v>
      </c>
      <c r="G2001" s="76">
        <v>549936</v>
      </c>
      <c r="H2001" s="77">
        <v>54000</v>
      </c>
      <c r="I2001" s="75" t="s">
        <v>1119</v>
      </c>
    </row>
    <row r="2002" spans="1:9" ht="12.6" customHeight="1" x14ac:dyDescent="0.25">
      <c r="A2002" s="71">
        <v>1934</v>
      </c>
      <c r="B2002" s="78"/>
      <c r="C2002" s="79"/>
      <c r="D2002" s="85" t="s">
        <v>921</v>
      </c>
      <c r="E2002" s="78" t="s">
        <v>3087</v>
      </c>
      <c r="F2002" s="75" t="s">
        <v>3</v>
      </c>
      <c r="G2002" s="76">
        <v>689174</v>
      </c>
      <c r="H2002" s="77">
        <v>68000</v>
      </c>
      <c r="I2002" s="75" t="s">
        <v>1119</v>
      </c>
    </row>
    <row r="2003" spans="1:9" ht="12.6" customHeight="1" x14ac:dyDescent="0.25">
      <c r="A2003" s="71">
        <v>1935</v>
      </c>
      <c r="B2003" s="78"/>
      <c r="C2003" s="79"/>
      <c r="D2003" s="85" t="s">
        <v>922</v>
      </c>
      <c r="E2003" s="78" t="s">
        <v>3088</v>
      </c>
      <c r="F2003" s="75" t="s">
        <v>3</v>
      </c>
      <c r="G2003" s="76">
        <v>800153</v>
      </c>
      <c r="H2003" s="77">
        <v>80000</v>
      </c>
      <c r="I2003" s="75" t="s">
        <v>1119</v>
      </c>
    </row>
    <row r="2004" spans="1:9" ht="12.6" customHeight="1" x14ac:dyDescent="0.25">
      <c r="A2004" s="71">
        <v>1936</v>
      </c>
      <c r="B2004" s="78"/>
      <c r="C2004" s="79"/>
      <c r="D2004" s="85" t="s">
        <v>923</v>
      </c>
      <c r="E2004" s="72" t="s">
        <v>924</v>
      </c>
      <c r="F2004" s="75" t="s">
        <v>3</v>
      </c>
      <c r="G2004" s="76">
        <v>1081250</v>
      </c>
      <c r="H2004" s="77">
        <v>100000</v>
      </c>
      <c r="I2004" s="75" t="s">
        <v>1119</v>
      </c>
    </row>
    <row r="2005" spans="1:9" ht="12.6" customHeight="1" x14ac:dyDescent="0.25">
      <c r="A2005" s="71">
        <v>1937</v>
      </c>
      <c r="B2005" s="72" t="s">
        <v>1811</v>
      </c>
      <c r="C2005" s="75" t="s">
        <v>1272</v>
      </c>
      <c r="D2005" s="95">
        <v>51.113</v>
      </c>
      <c r="E2005" s="72" t="s">
        <v>925</v>
      </c>
      <c r="F2005" s="75" t="s">
        <v>17</v>
      </c>
      <c r="G2005" s="76">
        <v>829</v>
      </c>
      <c r="H2005" s="77">
        <v>238</v>
      </c>
      <c r="I2005" s="75" t="s">
        <v>1119</v>
      </c>
    </row>
    <row r="2006" spans="1:9" ht="12.6" customHeight="1" x14ac:dyDescent="0.25">
      <c r="A2006" s="71">
        <v>1938</v>
      </c>
      <c r="B2006" s="72" t="s">
        <v>1811</v>
      </c>
      <c r="C2006" s="75" t="s">
        <v>1272</v>
      </c>
      <c r="D2006" s="95">
        <v>51.113999999999997</v>
      </c>
      <c r="E2006" s="72" t="s">
        <v>926</v>
      </c>
      <c r="F2006" s="75" t="s">
        <v>17</v>
      </c>
      <c r="G2006" s="76">
        <v>668</v>
      </c>
      <c r="H2006" s="77">
        <v>150</v>
      </c>
      <c r="I2006" s="75" t="s">
        <v>1119</v>
      </c>
    </row>
    <row r="2007" spans="1:9" ht="12.6" customHeight="1" x14ac:dyDescent="0.25">
      <c r="A2007" s="71">
        <v>1939</v>
      </c>
      <c r="B2007" s="72" t="s">
        <v>1811</v>
      </c>
      <c r="C2007" s="75" t="s">
        <v>1272</v>
      </c>
      <c r="D2007" s="95">
        <v>51.115000000000002</v>
      </c>
      <c r="E2007" s="72" t="s">
        <v>927</v>
      </c>
      <c r="F2007" s="75" t="s">
        <v>17</v>
      </c>
      <c r="G2007" s="76">
        <v>353</v>
      </c>
      <c r="H2007" s="77">
        <v>132</v>
      </c>
      <c r="I2007" s="75" t="s">
        <v>1119</v>
      </c>
    </row>
    <row r="2008" spans="1:9" ht="12.6" customHeight="1" x14ac:dyDescent="0.25">
      <c r="A2008" s="71">
        <v>1940</v>
      </c>
      <c r="B2008" s="72" t="s">
        <v>1807</v>
      </c>
      <c r="C2008" s="75" t="s">
        <v>1289</v>
      </c>
      <c r="D2008" s="95">
        <v>51.116</v>
      </c>
      <c r="E2008" s="78" t="s">
        <v>3089</v>
      </c>
      <c r="F2008" s="75" t="s">
        <v>17</v>
      </c>
      <c r="G2008" s="76">
        <v>545</v>
      </c>
      <c r="H2008" s="77">
        <v>0</v>
      </c>
      <c r="I2008" s="75" t="s">
        <v>1119</v>
      </c>
    </row>
    <row r="2009" spans="1:9" ht="12.6" customHeight="1" x14ac:dyDescent="0.25">
      <c r="A2009" s="71">
        <v>1941</v>
      </c>
      <c r="B2009" s="72" t="s">
        <v>1807</v>
      </c>
      <c r="C2009" s="75" t="s">
        <v>1289</v>
      </c>
      <c r="D2009" s="95">
        <v>51.116999999999997</v>
      </c>
      <c r="E2009" s="72" t="s">
        <v>928</v>
      </c>
      <c r="F2009" s="75" t="s">
        <v>17</v>
      </c>
      <c r="G2009" s="76">
        <v>234</v>
      </c>
      <c r="H2009" s="77">
        <v>77</v>
      </c>
      <c r="I2009" s="75" t="s">
        <v>1119</v>
      </c>
    </row>
    <row r="2010" spans="1:9" ht="12.6" customHeight="1" x14ac:dyDescent="0.25">
      <c r="A2010" s="71">
        <v>1942</v>
      </c>
      <c r="B2010" s="72" t="s">
        <v>1807</v>
      </c>
      <c r="C2010" s="75" t="s">
        <v>1289</v>
      </c>
      <c r="D2010" s="95">
        <v>51.118000000000002</v>
      </c>
      <c r="E2010" s="72" t="s">
        <v>929</v>
      </c>
      <c r="F2010" s="75" t="s">
        <v>17</v>
      </c>
      <c r="G2010" s="76">
        <v>408</v>
      </c>
      <c r="H2010" s="77">
        <v>147</v>
      </c>
      <c r="I2010" s="75" t="s">
        <v>1119</v>
      </c>
    </row>
    <row r="2011" spans="1:9" ht="12.6" customHeight="1" x14ac:dyDescent="0.25">
      <c r="A2011" s="71">
        <v>1943</v>
      </c>
      <c r="B2011" s="72" t="s">
        <v>1810</v>
      </c>
      <c r="C2011" s="75" t="s">
        <v>1469</v>
      </c>
      <c r="D2011" s="95">
        <v>51.119</v>
      </c>
      <c r="E2011" s="78" t="s">
        <v>3090</v>
      </c>
      <c r="F2011" s="75" t="s">
        <v>17</v>
      </c>
      <c r="G2011" s="76">
        <v>1449</v>
      </c>
      <c r="H2011" s="77">
        <v>320</v>
      </c>
      <c r="I2011" s="75" t="s">
        <v>1119</v>
      </c>
    </row>
    <row r="2012" spans="1:9" ht="12.6" customHeight="1" x14ac:dyDescent="0.25">
      <c r="A2012" s="71">
        <v>1944</v>
      </c>
      <c r="B2012" s="72" t="s">
        <v>1810</v>
      </c>
      <c r="C2012" s="75" t="s">
        <v>1469</v>
      </c>
      <c r="D2012" s="95">
        <v>51.12</v>
      </c>
      <c r="E2012" s="72" t="s">
        <v>930</v>
      </c>
      <c r="F2012" s="75" t="s">
        <v>17</v>
      </c>
      <c r="G2012" s="76">
        <v>1219</v>
      </c>
      <c r="H2012" s="77">
        <v>320</v>
      </c>
      <c r="I2012" s="75" t="s">
        <v>1119</v>
      </c>
    </row>
    <row r="2013" spans="1:9" ht="12.6" customHeight="1" x14ac:dyDescent="0.25">
      <c r="A2013" s="71">
        <v>1945</v>
      </c>
      <c r="B2013" s="72" t="s">
        <v>1810</v>
      </c>
      <c r="C2013" s="75" t="s">
        <v>1469</v>
      </c>
      <c r="D2013" s="95">
        <v>51.121000000000002</v>
      </c>
      <c r="E2013" s="78" t="s">
        <v>3091</v>
      </c>
      <c r="F2013" s="75" t="s">
        <v>17</v>
      </c>
      <c r="G2013" s="76">
        <v>1270</v>
      </c>
      <c r="H2013" s="77">
        <v>281</v>
      </c>
      <c r="I2013" s="75" t="s">
        <v>1119</v>
      </c>
    </row>
    <row r="2014" spans="1:9" ht="12.6" customHeight="1" x14ac:dyDescent="0.25">
      <c r="A2014" s="71">
        <v>1946</v>
      </c>
      <c r="B2014" s="72" t="s">
        <v>1810</v>
      </c>
      <c r="C2014" s="75" t="s">
        <v>1469</v>
      </c>
      <c r="D2014" s="95">
        <v>51.122</v>
      </c>
      <c r="E2014" s="72" t="s">
        <v>931</v>
      </c>
      <c r="F2014" s="75" t="s">
        <v>17</v>
      </c>
      <c r="G2014" s="76">
        <v>1038</v>
      </c>
      <c r="H2014" s="77">
        <v>260</v>
      </c>
      <c r="I2014" s="75" t="s">
        <v>1119</v>
      </c>
    </row>
    <row r="2015" spans="1:9" ht="12.6" customHeight="1" x14ac:dyDescent="0.25">
      <c r="A2015" s="71">
        <v>1947</v>
      </c>
      <c r="B2015" s="72" t="s">
        <v>1812</v>
      </c>
      <c r="C2015" s="75" t="s">
        <v>1138</v>
      </c>
      <c r="D2015" s="95">
        <v>51.122999999999998</v>
      </c>
      <c r="E2015" s="78" t="s">
        <v>3092</v>
      </c>
      <c r="F2015" s="75" t="s">
        <v>5</v>
      </c>
      <c r="G2015" s="76">
        <v>11385</v>
      </c>
      <c r="H2015" s="84" t="s">
        <v>1813</v>
      </c>
      <c r="I2015" s="75" t="s">
        <v>1473</v>
      </c>
    </row>
    <row r="2016" spans="1:9" ht="12.6" customHeight="1" x14ac:dyDescent="0.25">
      <c r="A2016" s="71">
        <v>1948</v>
      </c>
      <c r="B2016" s="72" t="s">
        <v>1736</v>
      </c>
      <c r="C2016" s="75" t="s">
        <v>1138</v>
      </c>
      <c r="D2016" s="95">
        <v>51.124000000000002</v>
      </c>
      <c r="E2016" s="72" t="s">
        <v>932</v>
      </c>
      <c r="F2016" s="75" t="s">
        <v>17</v>
      </c>
      <c r="G2016" s="76">
        <v>1009</v>
      </c>
      <c r="H2016" s="77">
        <v>27</v>
      </c>
      <c r="I2016" s="75" t="s">
        <v>1473</v>
      </c>
    </row>
    <row r="2017" spans="1:9" ht="12.6" customHeight="1" x14ac:dyDescent="0.25">
      <c r="A2017" s="71">
        <v>1949</v>
      </c>
      <c r="B2017" s="72" t="s">
        <v>1736</v>
      </c>
      <c r="C2017" s="75" t="s">
        <v>1138</v>
      </c>
      <c r="D2017" s="95">
        <v>51.125</v>
      </c>
      <c r="E2017" s="72" t="s">
        <v>933</v>
      </c>
      <c r="F2017" s="75" t="s">
        <v>17</v>
      </c>
      <c r="G2017" s="76">
        <v>2629</v>
      </c>
      <c r="H2017" s="77">
        <v>27</v>
      </c>
      <c r="I2017" s="75" t="s">
        <v>1473</v>
      </c>
    </row>
    <row r="2018" spans="1:9" ht="12.6" customHeight="1" x14ac:dyDescent="0.25">
      <c r="A2018" s="71">
        <v>1950</v>
      </c>
      <c r="B2018" s="72" t="s">
        <v>1736</v>
      </c>
      <c r="C2018" s="75" t="s">
        <v>1138</v>
      </c>
      <c r="D2018" s="85" t="s">
        <v>934</v>
      </c>
      <c r="E2018" s="72" t="s">
        <v>935</v>
      </c>
      <c r="F2018" s="75" t="s">
        <v>17</v>
      </c>
      <c r="G2018" s="76">
        <v>3706</v>
      </c>
      <c r="H2018" s="77">
        <v>27</v>
      </c>
      <c r="I2018" s="75" t="s">
        <v>1473</v>
      </c>
    </row>
    <row r="2019" spans="1:9" ht="12.6" customHeight="1" x14ac:dyDescent="0.25">
      <c r="A2019" s="71">
        <v>1951</v>
      </c>
      <c r="B2019" s="72" t="s">
        <v>1736</v>
      </c>
      <c r="C2019" s="75" t="s">
        <v>1138</v>
      </c>
      <c r="D2019" s="85" t="s">
        <v>936</v>
      </c>
      <c r="E2019" s="72" t="s">
        <v>937</v>
      </c>
      <c r="F2019" s="75" t="s">
        <v>17</v>
      </c>
      <c r="G2019" s="76">
        <v>4333</v>
      </c>
      <c r="H2019" s="77">
        <v>44</v>
      </c>
      <c r="I2019" s="75" t="s">
        <v>1473</v>
      </c>
    </row>
    <row r="2020" spans="1:9" ht="12.6" customHeight="1" x14ac:dyDescent="0.25">
      <c r="A2020" s="71">
        <v>1952</v>
      </c>
      <c r="B2020" s="72" t="s">
        <v>1736</v>
      </c>
      <c r="C2020" s="75" t="s">
        <v>1138</v>
      </c>
      <c r="D2020" s="95">
        <v>51.127000000000002</v>
      </c>
      <c r="E2020" s="72" t="s">
        <v>938</v>
      </c>
      <c r="F2020" s="75" t="s">
        <v>3</v>
      </c>
      <c r="G2020" s="76">
        <v>477</v>
      </c>
      <c r="H2020" s="77">
        <v>27</v>
      </c>
      <c r="I2020" s="75" t="s">
        <v>1473</v>
      </c>
    </row>
    <row r="2021" spans="1:9" ht="12.6" customHeight="1" x14ac:dyDescent="0.25">
      <c r="A2021" s="71">
        <v>1953</v>
      </c>
      <c r="B2021" s="72" t="s">
        <v>1736</v>
      </c>
      <c r="C2021" s="75" t="s">
        <v>1138</v>
      </c>
      <c r="D2021" s="95">
        <v>51.128</v>
      </c>
      <c r="E2021" s="72" t="s">
        <v>939</v>
      </c>
      <c r="F2021" s="75" t="s">
        <v>3</v>
      </c>
      <c r="G2021" s="76">
        <v>562</v>
      </c>
      <c r="H2021" s="77">
        <v>27</v>
      </c>
      <c r="I2021" s="75" t="s">
        <v>1473</v>
      </c>
    </row>
    <row r="2022" spans="1:9" ht="12.6" customHeight="1" x14ac:dyDescent="0.25">
      <c r="A2022" s="71">
        <v>1954</v>
      </c>
      <c r="B2022" s="72" t="s">
        <v>1736</v>
      </c>
      <c r="C2022" s="75" t="s">
        <v>1138</v>
      </c>
      <c r="D2022" s="95">
        <v>51.128999999999998</v>
      </c>
      <c r="E2022" s="72" t="s">
        <v>940</v>
      </c>
      <c r="F2022" s="75" t="s">
        <v>3</v>
      </c>
      <c r="G2022" s="76">
        <v>3446</v>
      </c>
      <c r="H2022" s="77">
        <v>27</v>
      </c>
      <c r="I2022" s="75" t="s">
        <v>1473</v>
      </c>
    </row>
    <row r="2023" spans="1:9" ht="12.6" customHeight="1" x14ac:dyDescent="0.25">
      <c r="A2023" s="71">
        <v>1955</v>
      </c>
      <c r="B2023" s="72" t="s">
        <v>1814</v>
      </c>
      <c r="C2023" s="75" t="s">
        <v>1138</v>
      </c>
      <c r="D2023" s="95">
        <v>51.13</v>
      </c>
      <c r="E2023" s="72" t="s">
        <v>941</v>
      </c>
      <c r="F2023" s="75" t="s">
        <v>5</v>
      </c>
      <c r="G2023" s="88">
        <v>3587.78</v>
      </c>
      <c r="H2023" s="77">
        <v>0</v>
      </c>
      <c r="I2023" s="75" t="s">
        <v>1473</v>
      </c>
    </row>
    <row r="2024" spans="1:9" ht="12.6" customHeight="1" x14ac:dyDescent="0.25">
      <c r="A2024" s="71">
        <v>1956</v>
      </c>
      <c r="B2024" s="72" t="s">
        <v>1815</v>
      </c>
      <c r="C2024" s="75" t="s">
        <v>1138</v>
      </c>
      <c r="D2024" s="95">
        <v>51.131</v>
      </c>
      <c r="E2024" s="78" t="s">
        <v>3093</v>
      </c>
      <c r="F2024" s="75" t="s">
        <v>16</v>
      </c>
      <c r="G2024" s="76">
        <v>6933</v>
      </c>
      <c r="H2024" s="77">
        <v>0</v>
      </c>
      <c r="I2024" s="75" t="s">
        <v>1473</v>
      </c>
    </row>
    <row r="2025" spans="1:9" ht="12.6" customHeight="1" x14ac:dyDescent="0.25">
      <c r="A2025" s="71">
        <v>1957</v>
      </c>
      <c r="B2025" s="72" t="s">
        <v>1816</v>
      </c>
      <c r="C2025" s="75" t="s">
        <v>1138</v>
      </c>
      <c r="D2025" s="95">
        <v>51.131999999999998</v>
      </c>
      <c r="E2025" s="72" t="s">
        <v>942</v>
      </c>
      <c r="F2025" s="75" t="s">
        <v>16</v>
      </c>
      <c r="G2025" s="76">
        <v>74443</v>
      </c>
      <c r="H2025" s="77">
        <v>0</v>
      </c>
      <c r="I2025" s="75" t="s">
        <v>1473</v>
      </c>
    </row>
    <row r="2026" spans="1:9" ht="12.6" customHeight="1" x14ac:dyDescent="0.25">
      <c r="A2026" s="71">
        <v>1958</v>
      </c>
      <c r="B2026" s="72" t="s">
        <v>1734</v>
      </c>
      <c r="C2026" s="75" t="s">
        <v>1470</v>
      </c>
      <c r="D2026" s="95">
        <v>51.133000000000003</v>
      </c>
      <c r="E2026" s="78" t="s">
        <v>3094</v>
      </c>
      <c r="F2026" s="75" t="s">
        <v>5</v>
      </c>
      <c r="G2026" s="76">
        <v>10404</v>
      </c>
      <c r="H2026" s="77">
        <v>0</v>
      </c>
      <c r="I2026" s="75" t="s">
        <v>1720</v>
      </c>
    </row>
    <row r="2027" spans="1:9" ht="12.6" customHeight="1" x14ac:dyDescent="0.25">
      <c r="A2027" s="71">
        <v>1959</v>
      </c>
      <c r="B2027" s="72" t="s">
        <v>1815</v>
      </c>
      <c r="C2027" s="75" t="s">
        <v>1138</v>
      </c>
      <c r="D2027" s="95">
        <v>51.134</v>
      </c>
      <c r="E2027" s="72" t="s">
        <v>943</v>
      </c>
      <c r="F2027" s="75" t="s">
        <v>17</v>
      </c>
      <c r="G2027" s="88">
        <v>42.41</v>
      </c>
      <c r="H2027" s="77">
        <v>0</v>
      </c>
      <c r="I2027" s="79" t="s">
        <v>2472</v>
      </c>
    </row>
    <row r="2028" spans="1:9" ht="12.6" customHeight="1" x14ac:dyDescent="0.25">
      <c r="A2028" s="71">
        <v>1960</v>
      </c>
      <c r="B2028" s="72" t="s">
        <v>1815</v>
      </c>
      <c r="C2028" s="75" t="s">
        <v>1138</v>
      </c>
      <c r="D2028" s="95">
        <v>51.134999999999998</v>
      </c>
      <c r="E2028" s="72" t="s">
        <v>944</v>
      </c>
      <c r="F2028" s="75" t="s">
        <v>17</v>
      </c>
      <c r="G2028" s="76">
        <v>31</v>
      </c>
      <c r="H2028" s="77">
        <v>0</v>
      </c>
      <c r="I2028" s="79" t="s">
        <v>1842</v>
      </c>
    </row>
    <row r="2029" spans="1:9" ht="12.6" customHeight="1" x14ac:dyDescent="0.25">
      <c r="A2029" s="71">
        <v>1961</v>
      </c>
      <c r="B2029" s="72" t="s">
        <v>1734</v>
      </c>
      <c r="C2029" s="75" t="s">
        <v>1471</v>
      </c>
      <c r="D2029" s="95">
        <v>51.136000000000003</v>
      </c>
      <c r="E2029" s="72" t="s">
        <v>945</v>
      </c>
      <c r="F2029" s="75" t="s">
        <v>17</v>
      </c>
      <c r="G2029" s="76">
        <v>179</v>
      </c>
      <c r="H2029" s="77">
        <v>0</v>
      </c>
      <c r="I2029" s="75" t="s">
        <v>1721</v>
      </c>
    </row>
    <row r="2030" spans="1:9" ht="12.6" customHeight="1" x14ac:dyDescent="0.25">
      <c r="A2030" s="71">
        <v>1962</v>
      </c>
      <c r="B2030" s="72" t="s">
        <v>1815</v>
      </c>
      <c r="C2030" s="75" t="s">
        <v>1138</v>
      </c>
      <c r="D2030" s="95">
        <v>51.137</v>
      </c>
      <c r="E2030" s="78" t="s">
        <v>3095</v>
      </c>
      <c r="F2030" s="75" t="s">
        <v>17</v>
      </c>
      <c r="G2030" s="76">
        <v>124</v>
      </c>
      <c r="H2030" s="77">
        <v>0</v>
      </c>
      <c r="I2030" s="75" t="s">
        <v>1473</v>
      </c>
    </row>
    <row r="2031" spans="1:9" ht="12.6" customHeight="1" x14ac:dyDescent="0.25">
      <c r="A2031" s="71">
        <v>1963</v>
      </c>
      <c r="B2031" s="72" t="s">
        <v>1815</v>
      </c>
      <c r="C2031" s="75" t="s">
        <v>1138</v>
      </c>
      <c r="D2031" s="95">
        <v>51.137999999999998</v>
      </c>
      <c r="E2031" s="78" t="s">
        <v>3096</v>
      </c>
      <c r="F2031" s="75" t="s">
        <v>17</v>
      </c>
      <c r="G2031" s="76">
        <v>1634</v>
      </c>
      <c r="H2031" s="77">
        <v>0</v>
      </c>
      <c r="I2031" s="75" t="s">
        <v>1473</v>
      </c>
    </row>
    <row r="2032" spans="1:9" ht="12.6" customHeight="1" x14ac:dyDescent="0.25">
      <c r="A2032" s="71">
        <v>1964</v>
      </c>
      <c r="B2032" s="72" t="s">
        <v>1734</v>
      </c>
      <c r="C2032" s="75" t="s">
        <v>1112</v>
      </c>
      <c r="D2032" s="85" t="s">
        <v>946</v>
      </c>
      <c r="E2032" s="72" t="s">
        <v>947</v>
      </c>
      <c r="F2032" s="75" t="s">
        <v>17</v>
      </c>
      <c r="G2032" s="76">
        <v>162</v>
      </c>
      <c r="H2032" s="77">
        <v>5</v>
      </c>
      <c r="I2032" s="75" t="s">
        <v>1112</v>
      </c>
    </row>
    <row r="2033" spans="1:9" ht="12.6" customHeight="1" x14ac:dyDescent="0.25">
      <c r="A2033" s="71">
        <v>1965</v>
      </c>
      <c r="B2033" s="72" t="s">
        <v>1734</v>
      </c>
      <c r="C2033" s="75" t="s">
        <v>1112</v>
      </c>
      <c r="D2033" s="85" t="s">
        <v>948</v>
      </c>
      <c r="E2033" s="72" t="s">
        <v>949</v>
      </c>
      <c r="F2033" s="75" t="s">
        <v>17</v>
      </c>
      <c r="G2033" s="76">
        <v>167</v>
      </c>
      <c r="H2033" s="77">
        <v>5</v>
      </c>
      <c r="I2033" s="75" t="s">
        <v>1112</v>
      </c>
    </row>
    <row r="2034" spans="1:9" ht="12.6" customHeight="1" x14ac:dyDescent="0.25">
      <c r="A2034" s="71">
        <v>1966</v>
      </c>
      <c r="B2034" s="72" t="s">
        <v>1745</v>
      </c>
      <c r="C2034" s="75" t="s">
        <v>1169</v>
      </c>
      <c r="D2034" s="95">
        <v>51.14</v>
      </c>
      <c r="E2034" s="72" t="s">
        <v>950</v>
      </c>
      <c r="F2034" s="75" t="s">
        <v>17</v>
      </c>
      <c r="G2034" s="76">
        <v>515</v>
      </c>
      <c r="H2034" s="84" t="s">
        <v>1817</v>
      </c>
      <c r="I2034" s="75" t="s">
        <v>1473</v>
      </c>
    </row>
    <row r="2035" spans="1:9" ht="12.6" customHeight="1" x14ac:dyDescent="0.25">
      <c r="A2035" s="71">
        <v>1967</v>
      </c>
      <c r="B2035" s="72" t="s">
        <v>1745</v>
      </c>
      <c r="C2035" s="75" t="s">
        <v>1169</v>
      </c>
      <c r="D2035" s="95">
        <v>51.140999999999998</v>
      </c>
      <c r="E2035" s="72" t="s">
        <v>951</v>
      </c>
      <c r="F2035" s="75" t="s">
        <v>17</v>
      </c>
      <c r="G2035" s="76">
        <v>510</v>
      </c>
      <c r="H2035" s="84" t="s">
        <v>1817</v>
      </c>
      <c r="I2035" s="79" t="s">
        <v>1842</v>
      </c>
    </row>
    <row r="2036" spans="1:9" ht="12.6" customHeight="1" x14ac:dyDescent="0.25">
      <c r="A2036" s="71">
        <v>1968</v>
      </c>
      <c r="B2036" s="72" t="s">
        <v>1745</v>
      </c>
      <c r="C2036" s="75" t="s">
        <v>1169</v>
      </c>
      <c r="D2036" s="95">
        <v>51.142000000000003</v>
      </c>
      <c r="E2036" s="78" t="s">
        <v>3097</v>
      </c>
      <c r="F2036" s="75" t="s">
        <v>17</v>
      </c>
      <c r="G2036" s="76">
        <v>4730</v>
      </c>
      <c r="H2036" s="84" t="s">
        <v>1817</v>
      </c>
      <c r="I2036" s="79" t="s">
        <v>2472</v>
      </c>
    </row>
    <row r="2037" spans="1:9" ht="12.6" customHeight="1" x14ac:dyDescent="0.25">
      <c r="A2037" s="71">
        <v>1969</v>
      </c>
      <c r="B2037" s="72" t="s">
        <v>1745</v>
      </c>
      <c r="C2037" s="75" t="s">
        <v>1169</v>
      </c>
      <c r="D2037" s="95">
        <v>51.143000000000001</v>
      </c>
      <c r="E2037" s="72" t="s">
        <v>952</v>
      </c>
      <c r="F2037" s="75" t="s">
        <v>311</v>
      </c>
      <c r="G2037" s="76">
        <v>453</v>
      </c>
      <c r="H2037" s="84" t="s">
        <v>1817</v>
      </c>
      <c r="I2037" s="79" t="s">
        <v>2472</v>
      </c>
    </row>
    <row r="2038" spans="1:9" ht="12.6" customHeight="1" x14ac:dyDescent="0.25">
      <c r="A2038" s="71">
        <v>1970</v>
      </c>
      <c r="B2038" s="72" t="s">
        <v>1745</v>
      </c>
      <c r="C2038" s="75" t="s">
        <v>1169</v>
      </c>
      <c r="D2038" s="95">
        <v>51.143999999999998</v>
      </c>
      <c r="E2038" s="72" t="s">
        <v>953</v>
      </c>
      <c r="F2038" s="75" t="s">
        <v>954</v>
      </c>
      <c r="G2038" s="76">
        <v>9160</v>
      </c>
      <c r="H2038" s="84" t="s">
        <v>1817</v>
      </c>
      <c r="I2038" s="79" t="s">
        <v>2472</v>
      </c>
    </row>
    <row r="2039" spans="1:9" ht="12.6" customHeight="1" x14ac:dyDescent="0.25">
      <c r="A2039" s="71">
        <v>1971</v>
      </c>
      <c r="B2039" s="72" t="s">
        <v>1745</v>
      </c>
      <c r="C2039" s="75" t="s">
        <v>1169</v>
      </c>
      <c r="D2039" s="95">
        <v>51.145000000000003</v>
      </c>
      <c r="E2039" s="72" t="s">
        <v>955</v>
      </c>
      <c r="F2039" s="75" t="s">
        <v>3</v>
      </c>
      <c r="G2039" s="76">
        <v>9430</v>
      </c>
      <c r="H2039" s="84" t="s">
        <v>1817</v>
      </c>
      <c r="I2039" s="79" t="s">
        <v>2472</v>
      </c>
    </row>
    <row r="2040" spans="1:9" ht="12.6" customHeight="1" x14ac:dyDescent="0.25">
      <c r="A2040" s="71">
        <v>1972</v>
      </c>
      <c r="B2040" s="72" t="s">
        <v>1745</v>
      </c>
      <c r="C2040" s="75" t="s">
        <v>1169</v>
      </c>
      <c r="D2040" s="95">
        <v>51.146000000000001</v>
      </c>
      <c r="E2040" s="72" t="s">
        <v>956</v>
      </c>
      <c r="F2040" s="75" t="s">
        <v>957</v>
      </c>
      <c r="G2040" s="76">
        <v>67000</v>
      </c>
      <c r="H2040" s="84" t="s">
        <v>1817</v>
      </c>
      <c r="I2040" s="75" t="s">
        <v>1473</v>
      </c>
    </row>
    <row r="2041" spans="1:9" ht="12.6" customHeight="1" x14ac:dyDescent="0.25">
      <c r="A2041" s="71">
        <v>1973</v>
      </c>
      <c r="B2041" s="72" t="s">
        <v>1745</v>
      </c>
      <c r="C2041" s="75" t="s">
        <v>1169</v>
      </c>
      <c r="D2041" s="95">
        <v>51.146999999999998</v>
      </c>
      <c r="E2041" s="78" t="s">
        <v>3098</v>
      </c>
      <c r="F2041" s="75" t="s">
        <v>17</v>
      </c>
      <c r="G2041" s="88">
        <v>1390.32</v>
      </c>
      <c r="H2041" s="84" t="s">
        <v>1817</v>
      </c>
      <c r="I2041" s="79" t="s">
        <v>1842</v>
      </c>
    </row>
    <row r="2042" spans="1:9" ht="12.6" customHeight="1" x14ac:dyDescent="0.25">
      <c r="A2042" s="71">
        <v>1974</v>
      </c>
      <c r="B2042" s="72" t="s">
        <v>1745</v>
      </c>
      <c r="C2042" s="75" t="s">
        <v>1169</v>
      </c>
      <c r="D2042" s="95">
        <v>51.148000000000003</v>
      </c>
      <c r="E2042" s="72" t="s">
        <v>958</v>
      </c>
      <c r="F2042" s="75" t="s">
        <v>3</v>
      </c>
      <c r="G2042" s="76">
        <v>423</v>
      </c>
      <c r="H2042" s="84" t="s">
        <v>1817</v>
      </c>
      <c r="I2042" s="79" t="s">
        <v>2472</v>
      </c>
    </row>
    <row r="2043" spans="1:9" ht="12.6" customHeight="1" x14ac:dyDescent="0.25">
      <c r="A2043" s="71">
        <v>1975</v>
      </c>
      <c r="B2043" s="72" t="s">
        <v>1745</v>
      </c>
      <c r="C2043" s="75" t="s">
        <v>1169</v>
      </c>
      <c r="D2043" s="95">
        <v>51.149000000000001</v>
      </c>
      <c r="E2043" s="72" t="s">
        <v>959</v>
      </c>
      <c r="F2043" s="75" t="s">
        <v>17</v>
      </c>
      <c r="G2043" s="88">
        <v>97.41</v>
      </c>
      <c r="H2043" s="84" t="s">
        <v>1817</v>
      </c>
      <c r="I2043" s="79" t="s">
        <v>1842</v>
      </c>
    </row>
    <row r="2044" spans="1:9" ht="12.6" customHeight="1" x14ac:dyDescent="0.25">
      <c r="A2044" s="71">
        <v>1976</v>
      </c>
      <c r="B2044" s="72" t="s">
        <v>1745</v>
      </c>
      <c r="C2044" s="75" t="s">
        <v>1169</v>
      </c>
      <c r="D2044" s="95">
        <v>51.15</v>
      </c>
      <c r="E2044" s="78" t="s">
        <v>3099</v>
      </c>
      <c r="F2044" s="75" t="s">
        <v>960</v>
      </c>
      <c r="G2044" s="88">
        <v>175964.37</v>
      </c>
      <c r="H2044" s="84" t="s">
        <v>1817</v>
      </c>
      <c r="I2044" s="79" t="s">
        <v>2472</v>
      </c>
    </row>
    <row r="2045" spans="1:9" ht="12.6" customHeight="1" x14ac:dyDescent="0.25">
      <c r="A2045" s="71">
        <v>1977</v>
      </c>
      <c r="B2045" s="72" t="s">
        <v>1745</v>
      </c>
      <c r="C2045" s="75" t="s">
        <v>1169</v>
      </c>
      <c r="D2045" s="95">
        <v>51.151000000000003</v>
      </c>
      <c r="E2045" s="78" t="s">
        <v>3100</v>
      </c>
      <c r="F2045" s="75" t="s">
        <v>17</v>
      </c>
      <c r="G2045" s="76">
        <v>6130</v>
      </c>
      <c r="H2045" s="84" t="s">
        <v>1817</v>
      </c>
      <c r="I2045" s="75" t="s">
        <v>1473</v>
      </c>
    </row>
    <row r="2046" spans="1:9" ht="12.6" customHeight="1" x14ac:dyDescent="0.25">
      <c r="A2046" s="71">
        <v>1978</v>
      </c>
      <c r="B2046" s="72" t="s">
        <v>1745</v>
      </c>
      <c r="C2046" s="75" t="s">
        <v>1169</v>
      </c>
      <c r="D2046" s="95">
        <v>51.152000000000001</v>
      </c>
      <c r="E2046" s="72" t="s">
        <v>961</v>
      </c>
      <c r="F2046" s="75" t="s">
        <v>311</v>
      </c>
      <c r="G2046" s="88">
        <v>18747.009999999998</v>
      </c>
      <c r="H2046" s="84" t="s">
        <v>1817</v>
      </c>
      <c r="I2046" s="75" t="s">
        <v>1473</v>
      </c>
    </row>
    <row r="2047" spans="1:9" ht="12.6" customHeight="1" x14ac:dyDescent="0.25">
      <c r="A2047" s="71">
        <v>1979</v>
      </c>
      <c r="B2047" s="72" t="s">
        <v>1745</v>
      </c>
      <c r="C2047" s="75" t="s">
        <v>1169</v>
      </c>
      <c r="D2047" s="95">
        <v>51.152999999999999</v>
      </c>
      <c r="E2047" s="78" t="s">
        <v>3101</v>
      </c>
      <c r="F2047" s="75" t="s">
        <v>17</v>
      </c>
      <c r="G2047" s="76">
        <v>6075</v>
      </c>
      <c r="H2047" s="84" t="s">
        <v>1817</v>
      </c>
      <c r="I2047" s="75" t="s">
        <v>1473</v>
      </c>
    </row>
    <row r="2048" spans="1:9" ht="12.6" customHeight="1" x14ac:dyDescent="0.25">
      <c r="A2048" s="71">
        <v>1980</v>
      </c>
      <c r="B2048" s="72" t="s">
        <v>1745</v>
      </c>
      <c r="C2048" s="75" t="s">
        <v>1169</v>
      </c>
      <c r="D2048" s="95">
        <v>51.154000000000003</v>
      </c>
      <c r="E2048" s="72" t="s">
        <v>962</v>
      </c>
      <c r="F2048" s="75" t="s">
        <v>3</v>
      </c>
      <c r="G2048" s="106">
        <v>257.8</v>
      </c>
      <c r="H2048" s="84" t="s">
        <v>1817</v>
      </c>
      <c r="I2048" s="79" t="s">
        <v>2472</v>
      </c>
    </row>
    <row r="2049" spans="1:9" ht="12.6" customHeight="1" x14ac:dyDescent="0.25">
      <c r="A2049" s="71">
        <v>1981</v>
      </c>
      <c r="B2049" s="72" t="s">
        <v>1745</v>
      </c>
      <c r="C2049" s="75" t="s">
        <v>1169</v>
      </c>
      <c r="D2049" s="95">
        <v>51.155000000000001</v>
      </c>
      <c r="E2049" s="72" t="s">
        <v>963</v>
      </c>
      <c r="F2049" s="75" t="s">
        <v>290</v>
      </c>
      <c r="G2049" s="76">
        <v>211</v>
      </c>
      <c r="H2049" s="84" t="s">
        <v>1817</v>
      </c>
      <c r="I2049" s="79" t="s">
        <v>2472</v>
      </c>
    </row>
    <row r="2050" spans="1:9" ht="12.6" customHeight="1" x14ac:dyDescent="0.25">
      <c r="A2050" s="71">
        <v>1982</v>
      </c>
      <c r="B2050" s="72" t="s">
        <v>1745</v>
      </c>
      <c r="C2050" s="75" t="s">
        <v>1169</v>
      </c>
      <c r="D2050" s="95">
        <v>51.155999999999999</v>
      </c>
      <c r="E2050" s="78" t="s">
        <v>3102</v>
      </c>
      <c r="F2050" s="75" t="s">
        <v>3</v>
      </c>
      <c r="G2050" s="76">
        <v>8925</v>
      </c>
      <c r="H2050" s="84" t="s">
        <v>1817</v>
      </c>
      <c r="I2050" s="75" t="s">
        <v>1473</v>
      </c>
    </row>
    <row r="2051" spans="1:9" ht="12.6" customHeight="1" x14ac:dyDescent="0.25">
      <c r="A2051" s="71">
        <v>1983</v>
      </c>
      <c r="B2051" s="72" t="s">
        <v>1818</v>
      </c>
      <c r="C2051" s="79"/>
      <c r="D2051" s="95">
        <v>51.156999999999996</v>
      </c>
      <c r="E2051" s="78" t="s">
        <v>3103</v>
      </c>
      <c r="F2051" s="75" t="s">
        <v>964</v>
      </c>
      <c r="G2051" s="76">
        <v>2967</v>
      </c>
      <c r="H2051" s="77">
        <v>0</v>
      </c>
      <c r="I2051" s="75" t="s">
        <v>1473</v>
      </c>
    </row>
    <row r="2052" spans="1:9" ht="12.6" customHeight="1" x14ac:dyDescent="0.25">
      <c r="A2052" s="71">
        <v>1984</v>
      </c>
      <c r="B2052" s="72" t="s">
        <v>1818</v>
      </c>
      <c r="C2052" s="79"/>
      <c r="D2052" s="95">
        <v>51.158000000000001</v>
      </c>
      <c r="E2052" s="78" t="s">
        <v>3104</v>
      </c>
      <c r="F2052" s="75" t="s">
        <v>965</v>
      </c>
      <c r="G2052" s="76">
        <v>166000</v>
      </c>
      <c r="H2052" s="77">
        <v>49800</v>
      </c>
      <c r="I2052" s="75" t="s">
        <v>1473</v>
      </c>
    </row>
    <row r="2053" spans="1:9" ht="12.6" customHeight="1" x14ac:dyDescent="0.25">
      <c r="A2053" s="71">
        <v>1985</v>
      </c>
      <c r="B2053" s="72" t="s">
        <v>1818</v>
      </c>
      <c r="C2053" s="79"/>
      <c r="D2053" s="95">
        <v>51.158999999999999</v>
      </c>
      <c r="E2053" s="72" t="s">
        <v>966</v>
      </c>
      <c r="F2053" s="75" t="s">
        <v>965</v>
      </c>
      <c r="G2053" s="76">
        <v>110000</v>
      </c>
      <c r="H2053" s="77">
        <v>33000</v>
      </c>
      <c r="I2053" s="75" t="s">
        <v>1473</v>
      </c>
    </row>
    <row r="2054" spans="1:9" ht="12.6" customHeight="1" x14ac:dyDescent="0.25">
      <c r="A2054" s="71">
        <v>1986</v>
      </c>
      <c r="B2054" s="72" t="s">
        <v>1818</v>
      </c>
      <c r="C2054" s="79"/>
      <c r="D2054" s="95">
        <v>51.16</v>
      </c>
      <c r="E2054" s="78" t="s">
        <v>3105</v>
      </c>
      <c r="F2054" s="75" t="s">
        <v>964</v>
      </c>
      <c r="G2054" s="76">
        <v>18340</v>
      </c>
      <c r="H2054" s="77">
        <v>5502</v>
      </c>
      <c r="I2054" s="75" t="s">
        <v>1473</v>
      </c>
    </row>
    <row r="2055" spans="1:9" ht="12.6" customHeight="1" x14ac:dyDescent="0.25">
      <c r="A2055" s="71">
        <v>1987</v>
      </c>
      <c r="B2055" s="72" t="s">
        <v>1818</v>
      </c>
      <c r="C2055" s="73"/>
      <c r="D2055" s="95">
        <v>51.161000000000001</v>
      </c>
      <c r="E2055" s="72" t="s">
        <v>967</v>
      </c>
      <c r="F2055" s="75" t="s">
        <v>968</v>
      </c>
      <c r="G2055" s="76">
        <v>2500</v>
      </c>
      <c r="H2055" s="77">
        <v>750</v>
      </c>
      <c r="I2055" s="79" t="s">
        <v>1842</v>
      </c>
    </row>
    <row r="2056" spans="1:9" ht="12.6" customHeight="1" x14ac:dyDescent="0.25">
      <c r="A2056" s="71">
        <v>1988</v>
      </c>
      <c r="B2056" s="72" t="s">
        <v>1819</v>
      </c>
      <c r="C2056" s="79"/>
      <c r="D2056" s="95">
        <v>51.161999999999999</v>
      </c>
      <c r="E2056" s="72" t="s">
        <v>969</v>
      </c>
      <c r="F2056" s="75" t="s">
        <v>17</v>
      </c>
      <c r="G2056" s="76">
        <v>11178</v>
      </c>
      <c r="H2056" s="77">
        <v>280</v>
      </c>
      <c r="I2056" s="75" t="s">
        <v>1719</v>
      </c>
    </row>
    <row r="2057" spans="1:9" ht="12.6" customHeight="1" x14ac:dyDescent="0.25">
      <c r="A2057" s="71">
        <v>1989</v>
      </c>
      <c r="B2057" s="72" t="s">
        <v>1819</v>
      </c>
      <c r="C2057" s="79"/>
      <c r="D2057" s="95">
        <v>51.162999999999997</v>
      </c>
      <c r="E2057" s="72" t="s">
        <v>970</v>
      </c>
      <c r="F2057" s="75" t="s">
        <v>17</v>
      </c>
      <c r="G2057" s="76">
        <v>9037</v>
      </c>
      <c r="H2057" s="77">
        <v>215</v>
      </c>
      <c r="I2057" s="75" t="s">
        <v>1719</v>
      </c>
    </row>
    <row r="2058" spans="1:9" ht="12.6" customHeight="1" x14ac:dyDescent="0.25">
      <c r="A2058" s="71">
        <v>1990</v>
      </c>
      <c r="B2058" s="72" t="s">
        <v>1819</v>
      </c>
      <c r="C2058" s="79"/>
      <c r="D2058" s="95">
        <v>51.164000000000001</v>
      </c>
      <c r="E2058" s="72" t="s">
        <v>971</v>
      </c>
      <c r="F2058" s="75" t="s">
        <v>17</v>
      </c>
      <c r="G2058" s="76">
        <v>8715</v>
      </c>
      <c r="H2058" s="77">
        <v>697</v>
      </c>
      <c r="I2058" s="75" t="s">
        <v>1719</v>
      </c>
    </row>
    <row r="2059" spans="1:9" ht="12.6" customHeight="1" x14ac:dyDescent="0.25">
      <c r="A2059" s="71">
        <v>1991</v>
      </c>
      <c r="B2059" s="72" t="s">
        <v>1819</v>
      </c>
      <c r="C2059" s="79"/>
      <c r="D2059" s="95">
        <v>51.164999999999999</v>
      </c>
      <c r="E2059" s="72" t="s">
        <v>972</v>
      </c>
      <c r="F2059" s="75" t="s">
        <v>17</v>
      </c>
      <c r="G2059" s="76">
        <v>8617</v>
      </c>
      <c r="H2059" s="77">
        <v>256</v>
      </c>
      <c r="I2059" s="75" t="s">
        <v>1719</v>
      </c>
    </row>
    <row r="2060" spans="1:9" ht="12.6" customHeight="1" x14ac:dyDescent="0.25">
      <c r="A2060" s="71">
        <v>1992</v>
      </c>
      <c r="B2060" s="72" t="s">
        <v>1819</v>
      </c>
      <c r="C2060" s="79"/>
      <c r="D2060" s="95">
        <v>51.165999999999997</v>
      </c>
      <c r="E2060" s="78" t="s">
        <v>3106</v>
      </c>
      <c r="F2060" s="75" t="s">
        <v>17</v>
      </c>
      <c r="G2060" s="76">
        <v>8307</v>
      </c>
      <c r="H2060" s="77">
        <v>264</v>
      </c>
      <c r="I2060" s="75" t="s">
        <v>1719</v>
      </c>
    </row>
    <row r="2061" spans="1:9" ht="12.6" customHeight="1" x14ac:dyDescent="0.25">
      <c r="A2061" s="71">
        <v>1993</v>
      </c>
      <c r="B2061" s="72" t="s">
        <v>1819</v>
      </c>
      <c r="C2061" s="79"/>
      <c r="D2061" s="95">
        <v>51.167000000000002</v>
      </c>
      <c r="E2061" s="72" t="s">
        <v>973</v>
      </c>
      <c r="F2061" s="75" t="s">
        <v>17</v>
      </c>
      <c r="G2061" s="76">
        <v>5892</v>
      </c>
      <c r="H2061" s="77">
        <v>256</v>
      </c>
      <c r="I2061" s="75" t="s">
        <v>1719</v>
      </c>
    </row>
    <row r="2062" spans="1:9" ht="12.6" customHeight="1" x14ac:dyDescent="0.25">
      <c r="A2062" s="71">
        <v>1994</v>
      </c>
      <c r="B2062" s="78"/>
      <c r="C2062" s="75" t="s">
        <v>1114</v>
      </c>
      <c r="D2062" s="95">
        <v>51.167999999999999</v>
      </c>
      <c r="E2062" s="78" t="s">
        <v>3107</v>
      </c>
      <c r="F2062" s="75" t="s">
        <v>974</v>
      </c>
      <c r="G2062" s="76">
        <v>112</v>
      </c>
      <c r="H2062" s="84" t="s">
        <v>1817</v>
      </c>
      <c r="I2062" s="75" t="s">
        <v>1722</v>
      </c>
    </row>
    <row r="2063" spans="1:9" ht="12.6" customHeight="1" x14ac:dyDescent="0.25">
      <c r="A2063" s="81"/>
      <c r="B2063" s="72" t="s">
        <v>1794</v>
      </c>
      <c r="C2063" s="75" t="s">
        <v>1460</v>
      </c>
      <c r="D2063" s="95">
        <v>51.168999999999997</v>
      </c>
      <c r="E2063" s="78" t="s">
        <v>3108</v>
      </c>
      <c r="F2063" s="73"/>
      <c r="G2063" s="90"/>
      <c r="H2063" s="91"/>
      <c r="I2063" s="79" t="s">
        <v>2989</v>
      </c>
    </row>
    <row r="2064" spans="1:9" ht="12.6" customHeight="1" x14ac:dyDescent="0.25">
      <c r="A2064" s="81"/>
      <c r="B2064" s="78"/>
      <c r="C2064" s="79"/>
      <c r="D2064" s="85"/>
      <c r="E2064" s="72" t="s">
        <v>975</v>
      </c>
      <c r="F2064" s="79"/>
      <c r="G2064" s="86"/>
      <c r="H2064" s="87"/>
      <c r="I2064" s="79"/>
    </row>
    <row r="2065" spans="1:9" ht="12.6" customHeight="1" x14ac:dyDescent="0.25">
      <c r="A2065" s="71">
        <v>1995</v>
      </c>
      <c r="B2065" s="78"/>
      <c r="C2065" s="79"/>
      <c r="D2065" s="85"/>
      <c r="E2065" s="72" t="s">
        <v>976</v>
      </c>
      <c r="F2065" s="75" t="s">
        <v>311</v>
      </c>
      <c r="G2065" s="76">
        <v>1797</v>
      </c>
      <c r="H2065" s="77">
        <v>503</v>
      </c>
      <c r="I2065" s="79"/>
    </row>
    <row r="2066" spans="1:9" ht="12.6" customHeight="1" x14ac:dyDescent="0.25">
      <c r="A2066" s="71">
        <v>1996</v>
      </c>
      <c r="B2066" s="78"/>
      <c r="C2066" s="79"/>
      <c r="D2066" s="95">
        <v>51.17</v>
      </c>
      <c r="E2066" s="72" t="s">
        <v>977</v>
      </c>
      <c r="F2066" s="75" t="s">
        <v>17</v>
      </c>
      <c r="G2066" s="76">
        <v>10376</v>
      </c>
      <c r="H2066" s="77">
        <v>2547</v>
      </c>
      <c r="I2066" s="79"/>
    </row>
    <row r="2067" spans="1:9" ht="12.6" customHeight="1" x14ac:dyDescent="0.25">
      <c r="A2067" s="71">
        <v>1997</v>
      </c>
      <c r="B2067" s="78"/>
      <c r="C2067" s="79"/>
      <c r="D2067" s="95">
        <v>51.170999999999999</v>
      </c>
      <c r="E2067" s="78" t="s">
        <v>3109</v>
      </c>
      <c r="F2067" s="75" t="s">
        <v>17</v>
      </c>
      <c r="G2067" s="76">
        <v>57133</v>
      </c>
      <c r="H2067" s="84" t="s">
        <v>45</v>
      </c>
      <c r="I2067" s="79"/>
    </row>
    <row r="2068" spans="1:9" ht="12.6" customHeight="1" x14ac:dyDescent="0.25">
      <c r="A2068" s="81"/>
      <c r="B2068" s="72" t="s">
        <v>1794</v>
      </c>
      <c r="C2068" s="75" t="s">
        <v>1460</v>
      </c>
      <c r="D2068" s="85"/>
      <c r="E2068" s="72" t="s">
        <v>978</v>
      </c>
      <c r="F2068" s="79"/>
      <c r="G2068" s="86"/>
      <c r="H2068" s="87"/>
      <c r="I2068" s="75" t="s">
        <v>1719</v>
      </c>
    </row>
    <row r="2069" spans="1:9" ht="12.6" customHeight="1" x14ac:dyDescent="0.25">
      <c r="A2069" s="71">
        <v>1998</v>
      </c>
      <c r="B2069" s="78"/>
      <c r="C2069" s="79"/>
      <c r="D2069" s="95">
        <v>51.171999999999997</v>
      </c>
      <c r="E2069" s="72" t="s">
        <v>979</v>
      </c>
      <c r="F2069" s="75" t="s">
        <v>311</v>
      </c>
      <c r="G2069" s="76">
        <v>1895</v>
      </c>
      <c r="H2069" s="77">
        <v>503</v>
      </c>
      <c r="I2069" s="79"/>
    </row>
    <row r="2070" spans="1:9" ht="12.6" customHeight="1" x14ac:dyDescent="0.25">
      <c r="A2070" s="71">
        <v>1999</v>
      </c>
      <c r="B2070" s="78"/>
      <c r="C2070" s="79"/>
      <c r="D2070" s="95">
        <v>51.173000000000002</v>
      </c>
      <c r="E2070" s="72" t="s">
        <v>980</v>
      </c>
      <c r="F2070" s="75" t="s">
        <v>17</v>
      </c>
      <c r="G2070" s="76">
        <v>15145</v>
      </c>
      <c r="H2070" s="77">
        <v>2547</v>
      </c>
      <c r="I2070" s="75" t="s">
        <v>1719</v>
      </c>
    </row>
    <row r="2071" spans="1:9" ht="12.6" customHeight="1" x14ac:dyDescent="0.25">
      <c r="A2071" s="71">
        <v>2000</v>
      </c>
      <c r="B2071" s="72" t="s">
        <v>1794</v>
      </c>
      <c r="C2071" s="75" t="s">
        <v>1460</v>
      </c>
      <c r="D2071" s="95">
        <v>51.173999999999999</v>
      </c>
      <c r="E2071" s="78" t="s">
        <v>3110</v>
      </c>
      <c r="F2071" s="75" t="s">
        <v>17</v>
      </c>
      <c r="G2071" s="76">
        <v>10327</v>
      </c>
      <c r="H2071" s="77">
        <v>1189</v>
      </c>
      <c r="I2071" s="75" t="s">
        <v>1719</v>
      </c>
    </row>
    <row r="2072" spans="1:9" ht="12.6" customHeight="1" x14ac:dyDescent="0.25">
      <c r="A2072" s="71">
        <v>2001</v>
      </c>
      <c r="B2072" s="72" t="s">
        <v>1794</v>
      </c>
      <c r="C2072" s="75" t="s">
        <v>1460</v>
      </c>
      <c r="D2072" s="95">
        <v>51.174999999999997</v>
      </c>
      <c r="E2072" s="78" t="s">
        <v>3111</v>
      </c>
      <c r="F2072" s="75" t="s">
        <v>3</v>
      </c>
      <c r="G2072" s="76">
        <v>10052</v>
      </c>
      <c r="H2072" s="77">
        <v>1412</v>
      </c>
      <c r="I2072" s="75" t="s">
        <v>1719</v>
      </c>
    </row>
    <row r="2073" spans="1:9" ht="12.6" customHeight="1" x14ac:dyDescent="0.25">
      <c r="A2073" s="71">
        <v>2002</v>
      </c>
      <c r="B2073" s="72" t="s">
        <v>1794</v>
      </c>
      <c r="C2073" s="75" t="s">
        <v>1460</v>
      </c>
      <c r="D2073" s="95">
        <v>51.176000000000002</v>
      </c>
      <c r="E2073" s="78" t="s">
        <v>3112</v>
      </c>
      <c r="F2073" s="75" t="s">
        <v>3</v>
      </c>
      <c r="G2073" s="76">
        <v>3870</v>
      </c>
      <c r="H2073" s="77">
        <v>376</v>
      </c>
      <c r="I2073" s="75" t="s">
        <v>1719</v>
      </c>
    </row>
    <row r="2074" spans="1:9" ht="12.6" customHeight="1" x14ac:dyDescent="0.25">
      <c r="A2074" s="71">
        <v>2003</v>
      </c>
      <c r="B2074" s="72" t="s">
        <v>1794</v>
      </c>
      <c r="C2074" s="75" t="s">
        <v>1460</v>
      </c>
      <c r="D2074" s="95">
        <v>51.177</v>
      </c>
      <c r="E2074" s="78" t="s">
        <v>3113</v>
      </c>
      <c r="F2074" s="75" t="s">
        <v>3</v>
      </c>
      <c r="G2074" s="76">
        <v>2016</v>
      </c>
      <c r="H2074" s="77">
        <v>250</v>
      </c>
      <c r="I2074" s="75" t="s">
        <v>1719</v>
      </c>
    </row>
    <row r="2075" spans="1:9" ht="12.6" customHeight="1" x14ac:dyDescent="0.25">
      <c r="A2075" s="71">
        <v>2004</v>
      </c>
      <c r="B2075" s="72" t="s">
        <v>1820</v>
      </c>
      <c r="C2075" s="75" t="s">
        <v>1472</v>
      </c>
      <c r="D2075" s="95">
        <v>51.177999999999997</v>
      </c>
      <c r="E2075" s="78" t="s">
        <v>3114</v>
      </c>
      <c r="F2075" s="75" t="s">
        <v>5</v>
      </c>
      <c r="G2075" s="76">
        <v>5673</v>
      </c>
      <c r="H2075" s="77">
        <v>35</v>
      </c>
      <c r="I2075" s="79" t="s">
        <v>3115</v>
      </c>
    </row>
    <row r="2076" spans="1:9" ht="12.6" customHeight="1" x14ac:dyDescent="0.25">
      <c r="A2076" s="71">
        <v>2005</v>
      </c>
      <c r="B2076" s="72" t="s">
        <v>1736</v>
      </c>
      <c r="C2076" s="75" t="s">
        <v>1472</v>
      </c>
      <c r="D2076" s="95">
        <v>51.179000000000002</v>
      </c>
      <c r="E2076" s="78" t="s">
        <v>3116</v>
      </c>
      <c r="F2076" s="75" t="s">
        <v>3</v>
      </c>
      <c r="G2076" s="76">
        <v>1329</v>
      </c>
      <c r="H2076" s="77">
        <v>356</v>
      </c>
      <c r="I2076" s="75" t="s">
        <v>1723</v>
      </c>
    </row>
    <row r="2077" spans="1:9" ht="12.6" customHeight="1" x14ac:dyDescent="0.25">
      <c r="A2077" s="71">
        <v>2006</v>
      </c>
      <c r="B2077" s="72" t="s">
        <v>1736</v>
      </c>
      <c r="C2077" s="75" t="s">
        <v>1472</v>
      </c>
      <c r="D2077" s="95">
        <v>51.18</v>
      </c>
      <c r="E2077" s="78" t="s">
        <v>3117</v>
      </c>
      <c r="F2077" s="75" t="s">
        <v>3</v>
      </c>
      <c r="G2077" s="76">
        <v>405</v>
      </c>
      <c r="H2077" s="84" t="s">
        <v>45</v>
      </c>
      <c r="I2077" s="75" t="s">
        <v>1724</v>
      </c>
    </row>
    <row r="2078" spans="1:9" ht="12.6" customHeight="1" x14ac:dyDescent="0.25">
      <c r="A2078" s="71">
        <v>2007</v>
      </c>
      <c r="B2078" s="72" t="s">
        <v>1820</v>
      </c>
      <c r="C2078" s="79"/>
      <c r="D2078" s="95">
        <v>51.180999999999997</v>
      </c>
      <c r="E2078" s="72" t="s">
        <v>981</v>
      </c>
      <c r="F2078" s="75" t="s">
        <v>982</v>
      </c>
      <c r="G2078" s="76">
        <v>12480</v>
      </c>
      <c r="H2078" s="77">
        <v>75</v>
      </c>
      <c r="I2078" s="75" t="s">
        <v>1719</v>
      </c>
    </row>
    <row r="2079" spans="1:9" ht="12.6" customHeight="1" x14ac:dyDescent="0.25">
      <c r="A2079" s="71">
        <v>2008</v>
      </c>
      <c r="B2079" s="78"/>
      <c r="C2079" s="79"/>
      <c r="D2079" s="95">
        <v>51.182000000000002</v>
      </c>
      <c r="E2079" s="72" t="s">
        <v>983</v>
      </c>
      <c r="F2079" s="75" t="s">
        <v>226</v>
      </c>
      <c r="G2079" s="76">
        <v>4326</v>
      </c>
      <c r="H2079" s="77">
        <v>66</v>
      </c>
      <c r="I2079" s="75" t="s">
        <v>1719</v>
      </c>
    </row>
    <row r="2080" spans="1:9" ht="12.6" customHeight="1" x14ac:dyDescent="0.25">
      <c r="A2080" s="71">
        <v>2009</v>
      </c>
      <c r="B2080" s="78"/>
      <c r="C2080" s="79"/>
      <c r="D2080" s="95">
        <v>51.183</v>
      </c>
      <c r="E2080" s="72" t="s">
        <v>984</v>
      </c>
      <c r="F2080" s="75" t="s">
        <v>226</v>
      </c>
      <c r="G2080" s="76">
        <v>6079</v>
      </c>
      <c r="H2080" s="77">
        <v>63</v>
      </c>
      <c r="I2080" s="75" t="s">
        <v>1719</v>
      </c>
    </row>
    <row r="2081" spans="1:9" ht="12.6" customHeight="1" x14ac:dyDescent="0.25">
      <c r="A2081" s="71">
        <v>2010</v>
      </c>
      <c r="B2081" s="78"/>
      <c r="C2081" s="79"/>
      <c r="D2081" s="95">
        <v>51.183999999999997</v>
      </c>
      <c r="E2081" s="72" t="s">
        <v>985</v>
      </c>
      <c r="F2081" s="75" t="s">
        <v>226</v>
      </c>
      <c r="G2081" s="76">
        <v>7482</v>
      </c>
      <c r="H2081" s="77">
        <v>87</v>
      </c>
      <c r="I2081" s="75" t="s">
        <v>1719</v>
      </c>
    </row>
    <row r="2082" spans="1:9" ht="12.6" customHeight="1" x14ac:dyDescent="0.25">
      <c r="A2082" s="71">
        <v>2011</v>
      </c>
      <c r="B2082" s="78"/>
      <c r="C2082" s="79"/>
      <c r="D2082" s="95">
        <v>51.185000000000002</v>
      </c>
      <c r="E2082" s="72" t="s">
        <v>986</v>
      </c>
      <c r="F2082" s="75" t="s">
        <v>226</v>
      </c>
      <c r="G2082" s="76">
        <v>6391</v>
      </c>
      <c r="H2082" s="77">
        <v>49</v>
      </c>
      <c r="I2082" s="75" t="s">
        <v>1719</v>
      </c>
    </row>
    <row r="2083" spans="1:9" ht="12.6" customHeight="1" x14ac:dyDescent="0.25">
      <c r="A2083" s="71">
        <v>2012</v>
      </c>
      <c r="B2083" s="78"/>
      <c r="C2083" s="79"/>
      <c r="D2083" s="95">
        <v>51.186</v>
      </c>
      <c r="E2083" s="72" t="s">
        <v>987</v>
      </c>
      <c r="F2083" s="75" t="s">
        <v>226</v>
      </c>
      <c r="G2083" s="76">
        <v>10884</v>
      </c>
      <c r="H2083" s="77">
        <v>61</v>
      </c>
      <c r="I2083" s="75" t="s">
        <v>1719</v>
      </c>
    </row>
    <row r="2084" spans="1:9" ht="12.6" customHeight="1" x14ac:dyDescent="0.25">
      <c r="A2084" s="71">
        <v>2013</v>
      </c>
      <c r="B2084" s="72" t="s">
        <v>1821</v>
      </c>
      <c r="C2084" s="79"/>
      <c r="D2084" s="95">
        <v>51.186999999999998</v>
      </c>
      <c r="E2084" s="72" t="s">
        <v>988</v>
      </c>
      <c r="F2084" s="75" t="s">
        <v>17</v>
      </c>
      <c r="G2084" s="76">
        <v>3938</v>
      </c>
      <c r="H2084" s="77">
        <v>448</v>
      </c>
      <c r="I2084" s="75" t="s">
        <v>1719</v>
      </c>
    </row>
    <row r="2085" spans="1:9" ht="12.6" customHeight="1" x14ac:dyDescent="0.25">
      <c r="A2085" s="71">
        <v>2014</v>
      </c>
      <c r="B2085" s="72" t="s">
        <v>1821</v>
      </c>
      <c r="C2085" s="79"/>
      <c r="D2085" s="95">
        <v>51.188000000000002</v>
      </c>
      <c r="E2085" s="72" t="s">
        <v>989</v>
      </c>
      <c r="F2085" s="75" t="s">
        <v>17</v>
      </c>
      <c r="G2085" s="76">
        <v>4992</v>
      </c>
      <c r="H2085" s="77">
        <v>448</v>
      </c>
      <c r="I2085" s="75" t="s">
        <v>1719</v>
      </c>
    </row>
    <row r="2086" spans="1:9" ht="12.6" customHeight="1" x14ac:dyDescent="0.25">
      <c r="A2086" s="71">
        <v>2015</v>
      </c>
      <c r="B2086" s="72" t="s">
        <v>1821</v>
      </c>
      <c r="C2086" s="79"/>
      <c r="D2086" s="95">
        <v>51.189</v>
      </c>
      <c r="E2086" s="78" t="s">
        <v>3118</v>
      </c>
      <c r="F2086" s="75" t="s">
        <v>17</v>
      </c>
      <c r="G2086" s="76">
        <v>5411</v>
      </c>
      <c r="H2086" s="77">
        <v>448</v>
      </c>
      <c r="I2086" s="75" t="s">
        <v>1719</v>
      </c>
    </row>
    <row r="2087" spans="1:9" ht="12.6" customHeight="1" x14ac:dyDescent="0.25">
      <c r="A2087" s="71">
        <v>2016</v>
      </c>
      <c r="B2087" s="72" t="s">
        <v>1821</v>
      </c>
      <c r="C2087" s="79"/>
      <c r="D2087" s="95">
        <v>51.19</v>
      </c>
      <c r="E2087" s="78" t="s">
        <v>3119</v>
      </c>
      <c r="F2087" s="75" t="s">
        <v>17</v>
      </c>
      <c r="G2087" s="76">
        <v>6086</v>
      </c>
      <c r="H2087" s="77">
        <v>448</v>
      </c>
      <c r="I2087" s="75" t="s">
        <v>1719</v>
      </c>
    </row>
    <row r="2088" spans="1:9" ht="12.6" customHeight="1" x14ac:dyDescent="0.25">
      <c r="A2088" s="71">
        <v>2017</v>
      </c>
      <c r="B2088" s="72" t="s">
        <v>1822</v>
      </c>
      <c r="C2088" s="79"/>
      <c r="D2088" s="95">
        <v>51.191000000000003</v>
      </c>
      <c r="E2088" s="72" t="s">
        <v>990</v>
      </c>
      <c r="F2088" s="75" t="s">
        <v>17</v>
      </c>
      <c r="G2088" s="76">
        <v>272</v>
      </c>
      <c r="H2088" s="77">
        <v>147</v>
      </c>
      <c r="I2088" s="75" t="s">
        <v>1719</v>
      </c>
    </row>
    <row r="2089" spans="1:9" ht="12.6" customHeight="1" x14ac:dyDescent="0.25">
      <c r="A2089" s="71">
        <v>2018</v>
      </c>
      <c r="B2089" s="72" t="s">
        <v>1822</v>
      </c>
      <c r="C2089" s="79"/>
      <c r="D2089" s="95">
        <v>51.192</v>
      </c>
      <c r="E2089" s="72" t="s">
        <v>991</v>
      </c>
      <c r="F2089" s="75" t="s">
        <v>17</v>
      </c>
      <c r="G2089" s="76">
        <v>8581</v>
      </c>
      <c r="H2089" s="77">
        <v>178</v>
      </c>
      <c r="I2089" s="75" t="s">
        <v>1719</v>
      </c>
    </row>
    <row r="2090" spans="1:9" ht="12.6" customHeight="1" x14ac:dyDescent="0.25">
      <c r="A2090" s="71">
        <v>2019</v>
      </c>
      <c r="B2090" s="72" t="s">
        <v>1823</v>
      </c>
      <c r="C2090" s="79"/>
      <c r="D2090" s="95">
        <v>51.192999999999998</v>
      </c>
      <c r="E2090" s="72" t="s">
        <v>992</v>
      </c>
      <c r="F2090" s="75" t="s">
        <v>311</v>
      </c>
      <c r="G2090" s="76">
        <v>3292</v>
      </c>
      <c r="H2090" s="77">
        <v>378</v>
      </c>
      <c r="I2090" s="75" t="s">
        <v>1719</v>
      </c>
    </row>
    <row r="2091" spans="1:9" ht="12.6" customHeight="1" x14ac:dyDescent="0.25">
      <c r="A2091" s="71">
        <v>2020</v>
      </c>
      <c r="B2091" s="72" t="s">
        <v>1823</v>
      </c>
      <c r="C2091" s="79"/>
      <c r="D2091" s="95">
        <v>51.194000000000003</v>
      </c>
      <c r="E2091" s="78" t="s">
        <v>3120</v>
      </c>
      <c r="F2091" s="75" t="s">
        <v>311</v>
      </c>
      <c r="G2091" s="76">
        <v>4752</v>
      </c>
      <c r="H2091" s="77">
        <v>484</v>
      </c>
      <c r="I2091" s="75" t="s">
        <v>1719</v>
      </c>
    </row>
    <row r="2092" spans="1:9" ht="12.6" customHeight="1" x14ac:dyDescent="0.25">
      <c r="A2092" s="71">
        <v>2021</v>
      </c>
      <c r="B2092" s="72" t="s">
        <v>1822</v>
      </c>
      <c r="C2092" s="75" t="s">
        <v>1473</v>
      </c>
      <c r="D2092" s="95">
        <v>51.228000000000002</v>
      </c>
      <c r="E2092" s="72" t="s">
        <v>993</v>
      </c>
      <c r="F2092" s="79"/>
      <c r="G2092" s="86"/>
      <c r="H2092" s="87"/>
      <c r="I2092" s="75" t="s">
        <v>1473</v>
      </c>
    </row>
    <row r="2093" spans="1:9" ht="12.6" customHeight="1" x14ac:dyDescent="0.25">
      <c r="A2093" s="71">
        <v>2022</v>
      </c>
      <c r="B2093" s="72" t="s">
        <v>1822</v>
      </c>
      <c r="C2093" s="75" t="s">
        <v>1473</v>
      </c>
      <c r="D2093" s="85" t="s">
        <v>994</v>
      </c>
      <c r="E2093" s="72" t="s">
        <v>995</v>
      </c>
      <c r="F2093" s="75" t="s">
        <v>3</v>
      </c>
      <c r="G2093" s="76">
        <v>7203</v>
      </c>
      <c r="H2093" s="77">
        <v>0</v>
      </c>
      <c r="I2093" s="75" t="s">
        <v>1473</v>
      </c>
    </row>
    <row r="2094" spans="1:9" ht="12.6" customHeight="1" x14ac:dyDescent="0.25">
      <c r="A2094" s="71">
        <v>2023</v>
      </c>
      <c r="B2094" s="72" t="s">
        <v>1822</v>
      </c>
      <c r="C2094" s="75" t="s">
        <v>1473</v>
      </c>
      <c r="D2094" s="85" t="s">
        <v>996</v>
      </c>
      <c r="E2094" s="72" t="s">
        <v>997</v>
      </c>
      <c r="F2094" s="75" t="s">
        <v>3</v>
      </c>
      <c r="G2094" s="76">
        <v>9746</v>
      </c>
      <c r="H2094" s="77">
        <v>0</v>
      </c>
      <c r="I2094" s="75" t="s">
        <v>1473</v>
      </c>
    </row>
    <row r="2095" spans="1:9" ht="12.6" customHeight="1" x14ac:dyDescent="0.25">
      <c r="A2095" s="71">
        <v>2024</v>
      </c>
      <c r="B2095" s="72" t="s">
        <v>1822</v>
      </c>
      <c r="C2095" s="75" t="s">
        <v>1473</v>
      </c>
      <c r="D2095" s="85" t="s">
        <v>998</v>
      </c>
      <c r="E2095" s="72" t="s">
        <v>999</v>
      </c>
      <c r="F2095" s="75" t="s">
        <v>3</v>
      </c>
      <c r="G2095" s="76">
        <v>10381</v>
      </c>
      <c r="H2095" s="77">
        <v>0</v>
      </c>
      <c r="I2095" s="75" t="s">
        <v>1473</v>
      </c>
    </row>
    <row r="2096" spans="1:9" ht="12.6" customHeight="1" x14ac:dyDescent="0.25">
      <c r="A2096" s="71">
        <v>2025</v>
      </c>
      <c r="B2096" s="72" t="s">
        <v>1822</v>
      </c>
      <c r="C2096" s="75" t="s">
        <v>1473</v>
      </c>
      <c r="D2096" s="85" t="s">
        <v>1000</v>
      </c>
      <c r="E2096" s="72" t="s">
        <v>1001</v>
      </c>
      <c r="F2096" s="75" t="s">
        <v>3</v>
      </c>
      <c r="G2096" s="76">
        <v>14195</v>
      </c>
      <c r="H2096" s="77">
        <v>0</v>
      </c>
      <c r="I2096" s="75" t="s">
        <v>1473</v>
      </c>
    </row>
    <row r="2097" spans="1:9" ht="12.6" customHeight="1" x14ac:dyDescent="0.25">
      <c r="A2097" s="71">
        <v>2026</v>
      </c>
      <c r="B2097" s="72" t="s">
        <v>1822</v>
      </c>
      <c r="C2097" s="75" t="s">
        <v>1473</v>
      </c>
      <c r="D2097" s="85" t="s">
        <v>1002</v>
      </c>
      <c r="E2097" s="72" t="s">
        <v>1003</v>
      </c>
      <c r="F2097" s="75" t="s">
        <v>3</v>
      </c>
      <c r="G2097" s="76">
        <v>20275</v>
      </c>
      <c r="H2097" s="77">
        <v>0</v>
      </c>
      <c r="I2097" s="75" t="s">
        <v>1473</v>
      </c>
    </row>
    <row r="2098" spans="1:9" ht="12.6" customHeight="1" x14ac:dyDescent="0.25">
      <c r="A2098" s="71">
        <v>2027</v>
      </c>
      <c r="B2098" s="72" t="s">
        <v>1824</v>
      </c>
      <c r="C2098" s="75" t="s">
        <v>1473</v>
      </c>
      <c r="D2098" s="95">
        <v>51.228999999999999</v>
      </c>
      <c r="E2098" s="78" t="s">
        <v>3121</v>
      </c>
      <c r="F2098" s="75" t="s">
        <v>1004</v>
      </c>
      <c r="G2098" s="76">
        <v>8500</v>
      </c>
      <c r="H2098" s="77">
        <v>0</v>
      </c>
      <c r="I2098" s="75" t="s">
        <v>1473</v>
      </c>
    </row>
    <row r="2099" spans="1:9" ht="12.6" customHeight="1" x14ac:dyDescent="0.25">
      <c r="A2099" s="71">
        <v>2028</v>
      </c>
      <c r="B2099" s="72" t="s">
        <v>1824</v>
      </c>
      <c r="C2099" s="75" t="s">
        <v>1473</v>
      </c>
      <c r="D2099" s="85" t="s">
        <v>1005</v>
      </c>
      <c r="E2099" s="78" t="s">
        <v>3122</v>
      </c>
      <c r="F2099" s="75" t="s">
        <v>1006</v>
      </c>
      <c r="G2099" s="76">
        <v>22500</v>
      </c>
      <c r="H2099" s="77">
        <v>0</v>
      </c>
      <c r="I2099" s="75" t="s">
        <v>1473</v>
      </c>
    </row>
    <row r="2100" spans="1:9" ht="12.6" customHeight="1" x14ac:dyDescent="0.25">
      <c r="A2100" s="71">
        <v>2029</v>
      </c>
      <c r="B2100" s="72" t="s">
        <v>1824</v>
      </c>
      <c r="C2100" s="75" t="s">
        <v>1473</v>
      </c>
      <c r="D2100" s="95">
        <v>51.23</v>
      </c>
      <c r="E2100" s="72" t="s">
        <v>1007</v>
      </c>
      <c r="F2100" s="75" t="s">
        <v>1006</v>
      </c>
      <c r="G2100" s="76">
        <v>4000</v>
      </c>
      <c r="H2100" s="77">
        <v>0</v>
      </c>
      <c r="I2100" s="75" t="s">
        <v>1473</v>
      </c>
    </row>
    <row r="2101" spans="1:9" ht="12.6" customHeight="1" x14ac:dyDescent="0.25">
      <c r="A2101" s="71">
        <v>2030</v>
      </c>
      <c r="B2101" s="72" t="s">
        <v>1825</v>
      </c>
      <c r="C2101" s="75" t="s">
        <v>1473</v>
      </c>
      <c r="D2101" s="95">
        <v>51.231000000000002</v>
      </c>
      <c r="E2101" s="78" t="s">
        <v>3123</v>
      </c>
      <c r="F2101" s="75" t="s">
        <v>17</v>
      </c>
      <c r="G2101" s="76">
        <v>2709</v>
      </c>
      <c r="H2101" s="77">
        <v>237</v>
      </c>
      <c r="I2101" s="75" t="s">
        <v>1473</v>
      </c>
    </row>
    <row r="2102" spans="1:9" ht="12.6" customHeight="1" x14ac:dyDescent="0.25">
      <c r="A2102" s="71">
        <v>2031</v>
      </c>
      <c r="B2102" s="72" t="s">
        <v>1825</v>
      </c>
      <c r="C2102" s="75" t="s">
        <v>1473</v>
      </c>
      <c r="D2102" s="95">
        <v>51.231999999999999</v>
      </c>
      <c r="E2102" s="78" t="s">
        <v>3124</v>
      </c>
      <c r="F2102" s="75" t="s">
        <v>17</v>
      </c>
      <c r="G2102" s="76">
        <v>6545</v>
      </c>
      <c r="H2102" s="77">
        <v>0</v>
      </c>
      <c r="I2102" s="75" t="s">
        <v>1473</v>
      </c>
    </row>
    <row r="2103" spans="1:9" ht="12.6" customHeight="1" x14ac:dyDescent="0.25">
      <c r="A2103" s="71">
        <v>2032</v>
      </c>
      <c r="B2103" s="72" t="s">
        <v>1825</v>
      </c>
      <c r="C2103" s="75" t="s">
        <v>1473</v>
      </c>
      <c r="D2103" s="95">
        <v>51.232999999999997</v>
      </c>
      <c r="E2103" s="78" t="s">
        <v>3125</v>
      </c>
      <c r="F2103" s="75" t="s">
        <v>17</v>
      </c>
      <c r="G2103" s="76">
        <v>4867</v>
      </c>
      <c r="H2103" s="77">
        <v>0</v>
      </c>
      <c r="I2103" s="75" t="s">
        <v>1473</v>
      </c>
    </row>
    <row r="2104" spans="1:9" ht="12.6" customHeight="1" x14ac:dyDescent="0.25">
      <c r="A2104" s="71">
        <v>2033</v>
      </c>
      <c r="B2104" s="78"/>
      <c r="C2104" s="79"/>
      <c r="D2104" s="85"/>
      <c r="E2104" s="72" t="s">
        <v>1008</v>
      </c>
      <c r="F2104" s="79"/>
      <c r="G2104" s="86"/>
      <c r="H2104" s="87"/>
      <c r="I2104" s="79"/>
    </row>
    <row r="2105" spans="1:9" ht="12.6" customHeight="1" x14ac:dyDescent="0.25">
      <c r="A2105" s="71">
        <v>2034</v>
      </c>
      <c r="B2105" s="72" t="s">
        <v>1825</v>
      </c>
      <c r="C2105" s="75" t="s">
        <v>1473</v>
      </c>
      <c r="D2105" s="95">
        <v>51.234000000000002</v>
      </c>
      <c r="E2105" s="78" t="s">
        <v>3126</v>
      </c>
      <c r="F2105" s="75" t="s">
        <v>311</v>
      </c>
      <c r="G2105" s="76">
        <v>1196</v>
      </c>
      <c r="H2105" s="77">
        <v>0</v>
      </c>
      <c r="I2105" s="75" t="s">
        <v>1473</v>
      </c>
    </row>
    <row r="2106" spans="1:9" ht="12.6" customHeight="1" x14ac:dyDescent="0.25">
      <c r="A2106" s="71">
        <v>2035</v>
      </c>
      <c r="B2106" s="72" t="s">
        <v>1805</v>
      </c>
      <c r="C2106" s="75" t="s">
        <v>1473</v>
      </c>
      <c r="D2106" s="95">
        <v>51.234999999999999</v>
      </c>
      <c r="E2106" s="72" t="s">
        <v>1009</v>
      </c>
      <c r="F2106" s="75" t="s">
        <v>790</v>
      </c>
      <c r="G2106" s="76">
        <v>3302</v>
      </c>
      <c r="H2106" s="77">
        <v>610</v>
      </c>
      <c r="I2106" s="75" t="s">
        <v>1473</v>
      </c>
    </row>
    <row r="2107" spans="1:9" ht="12.6" customHeight="1" x14ac:dyDescent="0.25">
      <c r="A2107" s="71">
        <v>2036</v>
      </c>
      <c r="B2107" s="72" t="s">
        <v>1805</v>
      </c>
      <c r="C2107" s="75" t="s">
        <v>1473</v>
      </c>
      <c r="D2107" s="95">
        <v>51.235999999999997</v>
      </c>
      <c r="E2107" s="72" t="s">
        <v>1010</v>
      </c>
      <c r="F2107" s="75" t="s">
        <v>790</v>
      </c>
      <c r="G2107" s="76">
        <v>5672</v>
      </c>
      <c r="H2107" s="77">
        <v>610</v>
      </c>
      <c r="I2107" s="75" t="s">
        <v>1473</v>
      </c>
    </row>
    <row r="2108" spans="1:9" ht="12.6" customHeight="1" x14ac:dyDescent="0.25">
      <c r="A2108" s="71">
        <v>2037</v>
      </c>
      <c r="B2108" s="72" t="s">
        <v>1826</v>
      </c>
      <c r="C2108" s="75" t="s">
        <v>1473</v>
      </c>
      <c r="D2108" s="95">
        <v>51.237000000000002</v>
      </c>
      <c r="E2108" s="72" t="s">
        <v>1011</v>
      </c>
      <c r="F2108" s="75" t="s">
        <v>790</v>
      </c>
      <c r="G2108" s="76">
        <v>4582</v>
      </c>
      <c r="H2108" s="77">
        <v>49</v>
      </c>
      <c r="I2108" s="75" t="s">
        <v>1473</v>
      </c>
    </row>
    <row r="2109" spans="1:9" ht="12.6" customHeight="1" x14ac:dyDescent="0.25">
      <c r="A2109" s="81"/>
      <c r="B2109" s="72" t="s">
        <v>1818</v>
      </c>
      <c r="C2109" s="79"/>
      <c r="D2109" s="74">
        <v>52.01</v>
      </c>
      <c r="E2109" s="72" t="s">
        <v>1012</v>
      </c>
      <c r="F2109" s="79"/>
      <c r="G2109" s="86"/>
      <c r="H2109" s="87"/>
      <c r="I2109" s="79"/>
    </row>
    <row r="2110" spans="1:9" ht="12.6" customHeight="1" x14ac:dyDescent="0.25">
      <c r="A2110" s="71">
        <v>2038</v>
      </c>
      <c r="B2110" s="98"/>
      <c r="C2110" s="73"/>
      <c r="D2110" s="85" t="s">
        <v>112</v>
      </c>
      <c r="E2110" s="72" t="s">
        <v>1013</v>
      </c>
      <c r="F2110" s="75" t="s">
        <v>226</v>
      </c>
      <c r="G2110" s="76">
        <v>3849</v>
      </c>
      <c r="H2110" s="77">
        <v>1155</v>
      </c>
      <c r="I2110" s="79" t="s">
        <v>2472</v>
      </c>
    </row>
    <row r="2111" spans="1:9" ht="12.6" customHeight="1" x14ac:dyDescent="0.25">
      <c r="A2111" s="71">
        <v>2039</v>
      </c>
      <c r="B2111" s="98"/>
      <c r="C2111" s="73"/>
      <c r="D2111" s="85" t="s">
        <v>113</v>
      </c>
      <c r="E2111" s="72" t="s">
        <v>1014</v>
      </c>
      <c r="F2111" s="75" t="s">
        <v>226</v>
      </c>
      <c r="G2111" s="76">
        <v>4337</v>
      </c>
      <c r="H2111" s="77">
        <v>1301</v>
      </c>
      <c r="I2111" s="79" t="s">
        <v>2472</v>
      </c>
    </row>
    <row r="2112" spans="1:9" ht="12.6" customHeight="1" x14ac:dyDescent="0.25">
      <c r="A2112" s="81"/>
      <c r="B2112" s="72" t="s">
        <v>1818</v>
      </c>
      <c r="C2112" s="79"/>
      <c r="D2112" s="74">
        <v>52.02</v>
      </c>
      <c r="E2112" s="72" t="s">
        <v>1015</v>
      </c>
      <c r="F2112" s="79"/>
      <c r="G2112" s="86"/>
      <c r="H2112" s="87"/>
      <c r="I2112" s="79"/>
    </row>
    <row r="2113" spans="1:9" ht="12.6" customHeight="1" x14ac:dyDescent="0.25">
      <c r="A2113" s="71">
        <v>2040</v>
      </c>
      <c r="B2113" s="98"/>
      <c r="C2113" s="73"/>
      <c r="D2113" s="85" t="s">
        <v>112</v>
      </c>
      <c r="E2113" s="72" t="s">
        <v>1016</v>
      </c>
      <c r="F2113" s="75" t="s">
        <v>226</v>
      </c>
      <c r="G2113" s="76">
        <v>4179</v>
      </c>
      <c r="H2113" s="77">
        <v>1254</v>
      </c>
      <c r="I2113" s="79" t="s">
        <v>2472</v>
      </c>
    </row>
    <row r="2114" spans="1:9" ht="12.6" customHeight="1" x14ac:dyDescent="0.25">
      <c r="A2114" s="71">
        <v>2041</v>
      </c>
      <c r="B2114" s="98"/>
      <c r="C2114" s="73"/>
      <c r="D2114" s="85" t="s">
        <v>113</v>
      </c>
      <c r="E2114" s="72" t="s">
        <v>1017</v>
      </c>
      <c r="F2114" s="75" t="s">
        <v>226</v>
      </c>
      <c r="G2114" s="76">
        <v>4976</v>
      </c>
      <c r="H2114" s="77">
        <v>1493</v>
      </c>
      <c r="I2114" s="79" t="s">
        <v>2472</v>
      </c>
    </row>
    <row r="2115" spans="1:9" ht="12.6" customHeight="1" x14ac:dyDescent="0.25">
      <c r="A2115" s="71">
        <v>2042</v>
      </c>
      <c r="B2115" s="72" t="s">
        <v>1818</v>
      </c>
      <c r="C2115" s="79"/>
      <c r="D2115" s="74">
        <v>52.03</v>
      </c>
      <c r="E2115" s="72" t="s">
        <v>1018</v>
      </c>
      <c r="F2115" s="75" t="s">
        <v>1019</v>
      </c>
      <c r="G2115" s="76">
        <v>7000</v>
      </c>
      <c r="H2115" s="77">
        <v>0</v>
      </c>
      <c r="I2115" s="75" t="s">
        <v>1473</v>
      </c>
    </row>
    <row r="2116" spans="1:9" ht="12.6" customHeight="1" x14ac:dyDescent="0.25">
      <c r="A2116" s="71">
        <v>2043</v>
      </c>
      <c r="B2116" s="72" t="s">
        <v>1818</v>
      </c>
      <c r="C2116" s="79"/>
      <c r="D2116" s="74">
        <v>52.04</v>
      </c>
      <c r="E2116" s="78" t="s">
        <v>3127</v>
      </c>
      <c r="F2116" s="75" t="s">
        <v>1020</v>
      </c>
      <c r="G2116" s="76">
        <v>126012</v>
      </c>
      <c r="H2116" s="77">
        <v>0</v>
      </c>
      <c r="I2116" s="75" t="s">
        <v>1473</v>
      </c>
    </row>
    <row r="2117" spans="1:9" ht="12.6" customHeight="1" x14ac:dyDescent="0.25">
      <c r="A2117" s="71">
        <v>2044</v>
      </c>
      <c r="B2117" s="72" t="s">
        <v>1827</v>
      </c>
      <c r="C2117" s="79"/>
      <c r="D2117" s="74">
        <v>52.05</v>
      </c>
      <c r="E2117" s="72" t="s">
        <v>1021</v>
      </c>
      <c r="F2117" s="75" t="s">
        <v>1022</v>
      </c>
      <c r="G2117" s="76">
        <v>11300</v>
      </c>
      <c r="H2117" s="77">
        <v>6540</v>
      </c>
      <c r="I2117" s="75" t="s">
        <v>1473</v>
      </c>
    </row>
    <row r="2118" spans="1:9" ht="12.6" customHeight="1" x14ac:dyDescent="0.25">
      <c r="A2118" s="71">
        <v>2045</v>
      </c>
      <c r="B2118" s="72" t="s">
        <v>1827</v>
      </c>
      <c r="C2118" s="79"/>
      <c r="D2118" s="74">
        <v>52.06</v>
      </c>
      <c r="E2118" s="72" t="s">
        <v>1023</v>
      </c>
      <c r="F2118" s="75" t="s">
        <v>226</v>
      </c>
      <c r="G2118" s="76">
        <v>10150</v>
      </c>
      <c r="H2118" s="77">
        <v>1100</v>
      </c>
      <c r="I2118" s="75" t="s">
        <v>1473</v>
      </c>
    </row>
    <row r="2119" spans="1:9" ht="12.6" customHeight="1" x14ac:dyDescent="0.25">
      <c r="A2119" s="71">
        <v>2046</v>
      </c>
      <c r="B2119" s="72" t="s">
        <v>1827</v>
      </c>
      <c r="C2119" s="79"/>
      <c r="D2119" s="74">
        <v>52.07</v>
      </c>
      <c r="E2119" s="72" t="s">
        <v>1024</v>
      </c>
      <c r="F2119" s="75" t="s">
        <v>226</v>
      </c>
      <c r="G2119" s="76">
        <v>5006</v>
      </c>
      <c r="H2119" s="77">
        <v>64</v>
      </c>
      <c r="I2119" s="75" t="s">
        <v>1473</v>
      </c>
    </row>
    <row r="2120" spans="1:9" ht="12.6" customHeight="1" x14ac:dyDescent="0.25">
      <c r="A2120" s="71">
        <v>2047</v>
      </c>
      <c r="B2120" s="72" t="s">
        <v>1827</v>
      </c>
      <c r="C2120" s="79"/>
      <c r="D2120" s="74">
        <v>52.08</v>
      </c>
      <c r="E2120" s="72" t="s">
        <v>1025</v>
      </c>
      <c r="F2120" s="75" t="s">
        <v>1026</v>
      </c>
      <c r="G2120" s="76">
        <v>9650</v>
      </c>
      <c r="H2120" s="77">
        <v>110</v>
      </c>
      <c r="I2120" s="75" t="s">
        <v>1473</v>
      </c>
    </row>
    <row r="2121" spans="1:9" ht="12.6" customHeight="1" x14ac:dyDescent="0.25">
      <c r="A2121" s="71">
        <v>2048</v>
      </c>
      <c r="B2121" s="72" t="s">
        <v>1827</v>
      </c>
      <c r="C2121" s="79"/>
      <c r="D2121" s="74">
        <v>52.09</v>
      </c>
      <c r="E2121" s="72" t="s">
        <v>1027</v>
      </c>
      <c r="F2121" s="75" t="s">
        <v>311</v>
      </c>
      <c r="G2121" s="76">
        <v>1225</v>
      </c>
      <c r="H2121" s="77">
        <v>571</v>
      </c>
      <c r="I2121" s="75" t="s">
        <v>1473</v>
      </c>
    </row>
    <row r="2122" spans="1:9" ht="12.6" customHeight="1" x14ac:dyDescent="0.25">
      <c r="A2122" s="71">
        <v>2049</v>
      </c>
      <c r="B2122" s="72" t="s">
        <v>1827</v>
      </c>
      <c r="C2122" s="79"/>
      <c r="D2122" s="80">
        <v>52.1</v>
      </c>
      <c r="E2122" s="72" t="s">
        <v>1028</v>
      </c>
      <c r="F2122" s="75" t="s">
        <v>226</v>
      </c>
      <c r="G2122" s="76">
        <v>1430</v>
      </c>
      <c r="H2122" s="77">
        <v>208</v>
      </c>
      <c r="I2122" s="75" t="s">
        <v>1473</v>
      </c>
    </row>
    <row r="2123" spans="1:9" ht="12.6" customHeight="1" x14ac:dyDescent="0.25">
      <c r="A2123" s="71">
        <v>2050</v>
      </c>
      <c r="B2123" s="72" t="s">
        <v>1827</v>
      </c>
      <c r="C2123" s="79"/>
      <c r="D2123" s="74">
        <v>52.11</v>
      </c>
      <c r="E2123" s="72" t="s">
        <v>1029</v>
      </c>
      <c r="F2123" s="75" t="s">
        <v>226</v>
      </c>
      <c r="G2123" s="76">
        <v>1512</v>
      </c>
      <c r="H2123" s="77">
        <v>195</v>
      </c>
      <c r="I2123" s="75" t="s">
        <v>1473</v>
      </c>
    </row>
    <row r="2124" spans="1:9" ht="12.6" customHeight="1" x14ac:dyDescent="0.25">
      <c r="A2124" s="71">
        <v>2051</v>
      </c>
      <c r="B2124" s="72" t="s">
        <v>1828</v>
      </c>
      <c r="C2124" s="79"/>
      <c r="D2124" s="74">
        <v>52.12</v>
      </c>
      <c r="E2124" s="78" t="s">
        <v>3128</v>
      </c>
      <c r="F2124" s="75" t="s">
        <v>17</v>
      </c>
      <c r="G2124" s="76">
        <v>1510</v>
      </c>
      <c r="H2124" s="77">
        <v>817</v>
      </c>
      <c r="I2124" s="75" t="s">
        <v>1473</v>
      </c>
    </row>
    <row r="2125" spans="1:9" ht="12.6" customHeight="1" x14ac:dyDescent="0.25">
      <c r="A2125" s="71">
        <v>2052</v>
      </c>
      <c r="B2125" s="72" t="s">
        <v>1828</v>
      </c>
      <c r="C2125" s="79"/>
      <c r="D2125" s="74">
        <v>52.13</v>
      </c>
      <c r="E2125" s="72" t="s">
        <v>1030</v>
      </c>
      <c r="F2125" s="75" t="s">
        <v>17</v>
      </c>
      <c r="G2125" s="76">
        <v>1510</v>
      </c>
      <c r="H2125" s="77">
        <v>817</v>
      </c>
      <c r="I2125" s="75" t="s">
        <v>1473</v>
      </c>
    </row>
    <row r="2126" spans="1:9" ht="12.6" customHeight="1" x14ac:dyDescent="0.25">
      <c r="A2126" s="71">
        <v>2053</v>
      </c>
      <c r="B2126" s="72" t="s">
        <v>1828</v>
      </c>
      <c r="C2126" s="79"/>
      <c r="D2126" s="74">
        <v>52.14</v>
      </c>
      <c r="E2126" s="78" t="s">
        <v>3129</v>
      </c>
      <c r="F2126" s="75" t="s">
        <v>17</v>
      </c>
      <c r="G2126" s="76">
        <v>3003</v>
      </c>
      <c r="H2126" s="77">
        <v>817</v>
      </c>
      <c r="I2126" s="75" t="s">
        <v>1473</v>
      </c>
    </row>
    <row r="2127" spans="1:9" ht="12.6" customHeight="1" x14ac:dyDescent="0.25">
      <c r="A2127" s="71">
        <v>2054</v>
      </c>
      <c r="B2127" s="72" t="s">
        <v>1828</v>
      </c>
      <c r="C2127" s="79"/>
      <c r="D2127" s="74">
        <v>52.15</v>
      </c>
      <c r="E2127" s="78" t="s">
        <v>3130</v>
      </c>
      <c r="F2127" s="75" t="s">
        <v>17</v>
      </c>
      <c r="G2127" s="76">
        <v>2102</v>
      </c>
      <c r="H2127" s="77">
        <v>817</v>
      </c>
      <c r="I2127" s="75" t="s">
        <v>1473</v>
      </c>
    </row>
    <row r="2128" spans="1:9" ht="12.6" customHeight="1" x14ac:dyDescent="0.25">
      <c r="A2128" s="71">
        <v>2055</v>
      </c>
      <c r="B2128" s="72" t="s">
        <v>1828</v>
      </c>
      <c r="C2128" s="79"/>
      <c r="D2128" s="74">
        <v>52.16</v>
      </c>
      <c r="E2128" s="78" t="s">
        <v>3131</v>
      </c>
      <c r="F2128" s="75" t="s">
        <v>17</v>
      </c>
      <c r="G2128" s="76">
        <v>2184</v>
      </c>
      <c r="H2128" s="77">
        <v>420</v>
      </c>
      <c r="I2128" s="75" t="s">
        <v>1473</v>
      </c>
    </row>
    <row r="2129" spans="1:9" ht="12.6" customHeight="1" x14ac:dyDescent="0.25">
      <c r="A2129" s="71">
        <v>2056</v>
      </c>
      <c r="B2129" s="72" t="s">
        <v>1828</v>
      </c>
      <c r="C2129" s="79"/>
      <c r="D2129" s="74">
        <v>52.17</v>
      </c>
      <c r="E2129" s="78" t="s">
        <v>3132</v>
      </c>
      <c r="F2129" s="75" t="s">
        <v>17</v>
      </c>
      <c r="G2129" s="76">
        <v>1457</v>
      </c>
      <c r="H2129" s="77">
        <v>202</v>
      </c>
      <c r="I2129" s="75" t="s">
        <v>1473</v>
      </c>
    </row>
    <row r="2130" spans="1:9" ht="12.6" customHeight="1" x14ac:dyDescent="0.25">
      <c r="A2130" s="71">
        <v>2057</v>
      </c>
      <c r="B2130" s="72" t="s">
        <v>1828</v>
      </c>
      <c r="C2130" s="79"/>
      <c r="D2130" s="74">
        <v>52.18</v>
      </c>
      <c r="E2130" s="78" t="s">
        <v>3133</v>
      </c>
      <c r="F2130" s="75" t="s">
        <v>1031</v>
      </c>
      <c r="G2130" s="76">
        <v>1958</v>
      </c>
      <c r="H2130" s="77">
        <v>1009</v>
      </c>
      <c r="I2130" s="75" t="s">
        <v>1473</v>
      </c>
    </row>
    <row r="2131" spans="1:9" ht="12.6" customHeight="1" x14ac:dyDescent="0.25">
      <c r="A2131" s="71">
        <v>2058</v>
      </c>
      <c r="B2131" s="72" t="s">
        <v>1828</v>
      </c>
      <c r="C2131" s="79"/>
      <c r="D2131" s="74">
        <v>52.19</v>
      </c>
      <c r="E2131" s="72" t="s">
        <v>1032</v>
      </c>
      <c r="F2131" s="75" t="s">
        <v>17</v>
      </c>
      <c r="G2131" s="76">
        <v>381</v>
      </c>
      <c r="H2131" s="77">
        <v>205</v>
      </c>
      <c r="I2131" s="75" t="s">
        <v>1473</v>
      </c>
    </row>
    <row r="2132" spans="1:9" ht="12.6" customHeight="1" x14ac:dyDescent="0.25">
      <c r="A2132" s="71">
        <v>2059</v>
      </c>
      <c r="B2132" s="72" t="s">
        <v>1828</v>
      </c>
      <c r="C2132" s="79"/>
      <c r="D2132" s="74">
        <v>52.2</v>
      </c>
      <c r="E2132" s="78" t="s">
        <v>3134</v>
      </c>
      <c r="F2132" s="75" t="s">
        <v>17</v>
      </c>
      <c r="G2132" s="76">
        <v>1085</v>
      </c>
      <c r="H2132" s="77">
        <v>34</v>
      </c>
      <c r="I2132" s="75" t="s">
        <v>1473</v>
      </c>
    </row>
    <row r="2133" spans="1:9" ht="12.6" customHeight="1" x14ac:dyDescent="0.25">
      <c r="A2133" s="71">
        <v>2060</v>
      </c>
      <c r="B2133" s="72" t="s">
        <v>1828</v>
      </c>
      <c r="C2133" s="79"/>
      <c r="D2133" s="74">
        <v>52.21</v>
      </c>
      <c r="E2133" s="78" t="s">
        <v>3135</v>
      </c>
      <c r="F2133" s="75" t="s">
        <v>17</v>
      </c>
      <c r="G2133" s="76">
        <v>159</v>
      </c>
      <c r="H2133" s="77">
        <v>29</v>
      </c>
      <c r="I2133" s="75" t="s">
        <v>1473</v>
      </c>
    </row>
    <row r="2134" spans="1:9" ht="12.6" customHeight="1" x14ac:dyDescent="0.25">
      <c r="A2134" s="71">
        <v>2061</v>
      </c>
      <c r="B2134" s="72" t="s">
        <v>1828</v>
      </c>
      <c r="C2134" s="79"/>
      <c r="D2134" s="74">
        <v>52.22</v>
      </c>
      <c r="E2134" s="78" t="s">
        <v>3136</v>
      </c>
      <c r="F2134" s="75" t="s">
        <v>1031</v>
      </c>
      <c r="G2134" s="76">
        <v>618</v>
      </c>
      <c r="H2134" s="77">
        <v>342</v>
      </c>
      <c r="I2134" s="75" t="s">
        <v>1473</v>
      </c>
    </row>
    <row r="2135" spans="1:9" ht="12.6" customHeight="1" x14ac:dyDescent="0.25">
      <c r="A2135" s="71">
        <v>2062</v>
      </c>
      <c r="B2135" s="72" t="s">
        <v>1828</v>
      </c>
      <c r="C2135" s="79"/>
      <c r="D2135" s="74">
        <v>52.23</v>
      </c>
      <c r="E2135" s="78" t="s">
        <v>3137</v>
      </c>
      <c r="F2135" s="75" t="s">
        <v>17</v>
      </c>
      <c r="G2135" s="76">
        <v>439</v>
      </c>
      <c r="H2135" s="77">
        <v>187</v>
      </c>
      <c r="I2135" s="75" t="s">
        <v>1473</v>
      </c>
    </row>
    <row r="2136" spans="1:9" ht="12.6" customHeight="1" x14ac:dyDescent="0.25">
      <c r="A2136" s="71">
        <v>2063</v>
      </c>
      <c r="B2136" s="72" t="s">
        <v>1828</v>
      </c>
      <c r="C2136" s="79"/>
      <c r="D2136" s="74">
        <v>52.24</v>
      </c>
      <c r="E2136" s="72" t="s">
        <v>1033</v>
      </c>
      <c r="F2136" s="75" t="s">
        <v>432</v>
      </c>
      <c r="G2136" s="76">
        <v>525</v>
      </c>
      <c r="H2136" s="77">
        <v>58</v>
      </c>
      <c r="I2136" s="75" t="s">
        <v>1473</v>
      </c>
    </row>
    <row r="2137" spans="1:9" ht="12.6" customHeight="1" x14ac:dyDescent="0.25">
      <c r="A2137" s="71">
        <v>2064</v>
      </c>
      <c r="B2137" s="72" t="s">
        <v>1828</v>
      </c>
      <c r="C2137" s="79"/>
      <c r="D2137" s="74">
        <v>52.25</v>
      </c>
      <c r="E2137" s="78" t="s">
        <v>3138</v>
      </c>
      <c r="F2137" s="75" t="s">
        <v>135</v>
      </c>
      <c r="G2137" s="88">
        <v>703.95</v>
      </c>
      <c r="H2137" s="89">
        <v>194.62</v>
      </c>
      <c r="I2137" s="75" t="s">
        <v>1473</v>
      </c>
    </row>
    <row r="2138" spans="1:9" ht="12.6" customHeight="1" x14ac:dyDescent="0.25">
      <c r="A2138" s="71">
        <v>2065</v>
      </c>
      <c r="B2138" s="72" t="s">
        <v>1828</v>
      </c>
      <c r="C2138" s="79"/>
      <c r="D2138" s="74">
        <v>52.26</v>
      </c>
      <c r="E2138" s="72" t="s">
        <v>1034</v>
      </c>
      <c r="F2138" s="75" t="s">
        <v>135</v>
      </c>
      <c r="G2138" s="76">
        <v>1909</v>
      </c>
      <c r="H2138" s="77">
        <v>244</v>
      </c>
      <c r="I2138" s="75" t="s">
        <v>1725</v>
      </c>
    </row>
    <row r="2139" spans="1:9" ht="12.6" customHeight="1" x14ac:dyDescent="0.25">
      <c r="A2139" s="71">
        <v>2066</v>
      </c>
      <c r="B2139" s="72" t="s">
        <v>1828</v>
      </c>
      <c r="C2139" s="79"/>
      <c r="D2139" s="74">
        <v>52.27</v>
      </c>
      <c r="E2139" s="72" t="s">
        <v>1035</v>
      </c>
      <c r="F2139" s="75" t="s">
        <v>135</v>
      </c>
      <c r="G2139" s="76">
        <v>1214</v>
      </c>
      <c r="H2139" s="77">
        <v>199</v>
      </c>
      <c r="I2139" s="75" t="s">
        <v>1547</v>
      </c>
    </row>
    <row r="2140" spans="1:9" ht="12.6" customHeight="1" x14ac:dyDescent="0.25">
      <c r="A2140" s="71">
        <v>2067</v>
      </c>
      <c r="B2140" s="72" t="s">
        <v>1828</v>
      </c>
      <c r="C2140" s="79"/>
      <c r="D2140" s="74">
        <v>52.28</v>
      </c>
      <c r="E2140" s="72" t="s">
        <v>1036</v>
      </c>
      <c r="F2140" s="75" t="s">
        <v>1031</v>
      </c>
      <c r="G2140" s="76">
        <v>392</v>
      </c>
      <c r="H2140" s="77">
        <v>79</v>
      </c>
      <c r="I2140" s="75" t="s">
        <v>1726</v>
      </c>
    </row>
    <row r="2141" spans="1:9" ht="12.6" customHeight="1" x14ac:dyDescent="0.25">
      <c r="A2141" s="71">
        <v>2068</v>
      </c>
      <c r="B2141" s="72" t="s">
        <v>1829</v>
      </c>
      <c r="C2141" s="79"/>
      <c r="D2141" s="74">
        <v>52.29</v>
      </c>
      <c r="E2141" s="72" t="s">
        <v>1037</v>
      </c>
      <c r="F2141" s="75" t="s">
        <v>1031</v>
      </c>
      <c r="G2141" s="76">
        <v>210</v>
      </c>
      <c r="H2141" s="77">
        <v>0</v>
      </c>
      <c r="I2141" s="75" t="s">
        <v>1473</v>
      </c>
    </row>
    <row r="2142" spans="1:9" ht="12.6" customHeight="1" x14ac:dyDescent="0.25">
      <c r="A2142" s="71">
        <v>2069</v>
      </c>
      <c r="B2142" s="72" t="s">
        <v>1829</v>
      </c>
      <c r="C2142" s="79"/>
      <c r="D2142" s="80">
        <v>52.3</v>
      </c>
      <c r="E2142" s="78" t="s">
        <v>3139</v>
      </c>
      <c r="F2142" s="75" t="s">
        <v>1031</v>
      </c>
      <c r="G2142" s="76">
        <v>1958</v>
      </c>
      <c r="H2142" s="77">
        <v>1009</v>
      </c>
      <c r="I2142" s="75" t="s">
        <v>1473</v>
      </c>
    </row>
    <row r="2143" spans="1:9" ht="12.6" customHeight="1" x14ac:dyDescent="0.25">
      <c r="A2143" s="71">
        <v>2070</v>
      </c>
      <c r="B2143" s="72" t="s">
        <v>1829</v>
      </c>
      <c r="C2143" s="79"/>
      <c r="D2143" s="74">
        <v>52.31</v>
      </c>
      <c r="E2143" s="78" t="s">
        <v>3140</v>
      </c>
      <c r="F2143" s="75" t="s">
        <v>17</v>
      </c>
      <c r="G2143" s="76">
        <v>636</v>
      </c>
      <c r="H2143" s="77">
        <v>176</v>
      </c>
      <c r="I2143" s="75" t="s">
        <v>1473</v>
      </c>
    </row>
    <row r="2144" spans="1:9" ht="12.6" customHeight="1" x14ac:dyDescent="0.25">
      <c r="A2144" s="71">
        <v>2071</v>
      </c>
      <c r="B2144" s="72" t="s">
        <v>1829</v>
      </c>
      <c r="C2144" s="79"/>
      <c r="D2144" s="74">
        <v>52.32</v>
      </c>
      <c r="E2144" s="78" t="s">
        <v>3141</v>
      </c>
      <c r="F2144" s="75" t="s">
        <v>17</v>
      </c>
      <c r="G2144" s="76">
        <v>649</v>
      </c>
      <c r="H2144" s="77">
        <v>176</v>
      </c>
      <c r="I2144" s="75" t="s">
        <v>1473</v>
      </c>
    </row>
    <row r="2145" spans="1:9" ht="12.6" customHeight="1" x14ac:dyDescent="0.25">
      <c r="A2145" s="71">
        <v>2072</v>
      </c>
      <c r="B2145" s="72" t="s">
        <v>1829</v>
      </c>
      <c r="C2145" s="79"/>
      <c r="D2145" s="74">
        <v>52.33</v>
      </c>
      <c r="E2145" s="78" t="s">
        <v>3142</v>
      </c>
      <c r="F2145" s="75" t="s">
        <v>1031</v>
      </c>
      <c r="G2145" s="76">
        <v>2583</v>
      </c>
      <c r="H2145" s="77">
        <v>684</v>
      </c>
      <c r="I2145" s="75" t="s">
        <v>1473</v>
      </c>
    </row>
    <row r="2146" spans="1:9" ht="12.6" customHeight="1" x14ac:dyDescent="0.25">
      <c r="A2146" s="71">
        <v>2073</v>
      </c>
      <c r="B2146" s="72" t="s">
        <v>1829</v>
      </c>
      <c r="C2146" s="79"/>
      <c r="D2146" s="74">
        <v>52.34</v>
      </c>
      <c r="E2146" s="78" t="s">
        <v>3143</v>
      </c>
      <c r="F2146" s="75" t="s">
        <v>1031</v>
      </c>
      <c r="G2146" s="76">
        <v>618</v>
      </c>
      <c r="H2146" s="77">
        <v>342</v>
      </c>
      <c r="I2146" s="75" t="s">
        <v>1473</v>
      </c>
    </row>
    <row r="2147" spans="1:9" ht="12.6" customHeight="1" x14ac:dyDescent="0.25">
      <c r="A2147" s="71">
        <v>2074</v>
      </c>
      <c r="B2147" s="72" t="s">
        <v>1829</v>
      </c>
      <c r="C2147" s="79"/>
      <c r="D2147" s="74">
        <v>52.35</v>
      </c>
      <c r="E2147" s="78" t="s">
        <v>3131</v>
      </c>
      <c r="F2147" s="75" t="s">
        <v>17</v>
      </c>
      <c r="G2147" s="76">
        <v>2184</v>
      </c>
      <c r="H2147" s="77">
        <v>420</v>
      </c>
      <c r="I2147" s="75" t="s">
        <v>1473</v>
      </c>
    </row>
    <row r="2148" spans="1:9" ht="12.6" customHeight="1" x14ac:dyDescent="0.25">
      <c r="A2148" s="71">
        <v>2075</v>
      </c>
      <c r="B2148" s="72" t="s">
        <v>1829</v>
      </c>
      <c r="C2148" s="79"/>
      <c r="D2148" s="74">
        <v>52.36</v>
      </c>
      <c r="E2148" s="78" t="s">
        <v>3132</v>
      </c>
      <c r="F2148" s="75" t="s">
        <v>17</v>
      </c>
      <c r="G2148" s="76">
        <v>1457</v>
      </c>
      <c r="H2148" s="77">
        <v>202</v>
      </c>
      <c r="I2148" s="75" t="s">
        <v>1473</v>
      </c>
    </row>
    <row r="2149" spans="1:9" ht="12.6" customHeight="1" x14ac:dyDescent="0.25">
      <c r="A2149" s="71">
        <v>2076</v>
      </c>
      <c r="B2149" s="72" t="s">
        <v>1829</v>
      </c>
      <c r="C2149" s="79"/>
      <c r="D2149" s="74">
        <v>52.37</v>
      </c>
      <c r="E2149" s="78" t="s">
        <v>3144</v>
      </c>
      <c r="F2149" s="75" t="s">
        <v>1031</v>
      </c>
      <c r="G2149" s="76">
        <v>1085</v>
      </c>
      <c r="H2149" s="77">
        <v>34</v>
      </c>
      <c r="I2149" s="75" t="s">
        <v>1473</v>
      </c>
    </row>
    <row r="2150" spans="1:9" ht="12.6" customHeight="1" x14ac:dyDescent="0.25">
      <c r="A2150" s="71">
        <v>2077</v>
      </c>
      <c r="B2150" s="72" t="s">
        <v>1829</v>
      </c>
      <c r="C2150" s="79"/>
      <c r="D2150" s="74">
        <v>52.38</v>
      </c>
      <c r="E2150" s="72" t="s">
        <v>1038</v>
      </c>
      <c r="F2150" s="75" t="s">
        <v>1039</v>
      </c>
      <c r="G2150" s="76">
        <v>69</v>
      </c>
      <c r="H2150" s="77">
        <v>34</v>
      </c>
      <c r="I2150" s="75" t="s">
        <v>1473</v>
      </c>
    </row>
    <row r="2151" spans="1:9" ht="12.6" customHeight="1" x14ac:dyDescent="0.25">
      <c r="A2151" s="71">
        <v>2078</v>
      </c>
      <c r="B2151" s="72" t="s">
        <v>1829</v>
      </c>
      <c r="C2151" s="79"/>
      <c r="D2151" s="74">
        <v>52.39</v>
      </c>
      <c r="E2151" s="72" t="s">
        <v>1040</v>
      </c>
      <c r="F2151" s="75" t="s">
        <v>1039</v>
      </c>
      <c r="G2151" s="76">
        <v>490</v>
      </c>
      <c r="H2151" s="77">
        <v>342</v>
      </c>
      <c r="I2151" s="75" t="s">
        <v>1473</v>
      </c>
    </row>
    <row r="2152" spans="1:9" ht="12.6" customHeight="1" x14ac:dyDescent="0.25">
      <c r="A2152" s="71">
        <v>2079</v>
      </c>
      <c r="B2152" s="72" t="s">
        <v>1829</v>
      </c>
      <c r="C2152" s="79"/>
      <c r="D2152" s="80">
        <v>52.4</v>
      </c>
      <c r="E2152" s="78" t="s">
        <v>3145</v>
      </c>
      <c r="F2152" s="75" t="s">
        <v>1031</v>
      </c>
      <c r="G2152" s="76">
        <v>490</v>
      </c>
      <c r="H2152" s="77">
        <v>342</v>
      </c>
      <c r="I2152" s="75" t="s">
        <v>1473</v>
      </c>
    </row>
    <row r="2153" spans="1:9" ht="12.6" customHeight="1" x14ac:dyDescent="0.25">
      <c r="A2153" s="71">
        <v>2080</v>
      </c>
      <c r="B2153" s="72" t="s">
        <v>1829</v>
      </c>
      <c r="C2153" s="79"/>
      <c r="D2153" s="74">
        <v>52.41</v>
      </c>
      <c r="E2153" s="78" t="s">
        <v>3146</v>
      </c>
      <c r="F2153" s="75" t="s">
        <v>1031</v>
      </c>
      <c r="G2153" s="76">
        <v>802</v>
      </c>
      <c r="H2153" s="77">
        <v>342</v>
      </c>
      <c r="I2153" s="75" t="s">
        <v>1473</v>
      </c>
    </row>
    <row r="2154" spans="1:9" ht="12.6" customHeight="1" x14ac:dyDescent="0.25">
      <c r="A2154" s="71">
        <v>2081</v>
      </c>
      <c r="B2154" s="72" t="s">
        <v>1830</v>
      </c>
      <c r="C2154" s="79"/>
      <c r="D2154" s="74">
        <v>52.42</v>
      </c>
      <c r="E2154" s="72" t="s">
        <v>1041</v>
      </c>
      <c r="F2154" s="75" t="s">
        <v>1019</v>
      </c>
      <c r="G2154" s="76">
        <v>25000</v>
      </c>
      <c r="H2154" s="77">
        <v>0</v>
      </c>
      <c r="I2154" s="75" t="s">
        <v>1473</v>
      </c>
    </row>
    <row r="2155" spans="1:9" ht="12.6" customHeight="1" x14ac:dyDescent="0.25">
      <c r="A2155" s="71">
        <v>2082</v>
      </c>
      <c r="B2155" s="72" t="s">
        <v>1830</v>
      </c>
      <c r="C2155" s="79"/>
      <c r="D2155" s="74">
        <v>52.43</v>
      </c>
      <c r="E2155" s="72" t="s">
        <v>1042</v>
      </c>
      <c r="F2155" s="75" t="s">
        <v>1043</v>
      </c>
      <c r="G2155" s="76">
        <v>126012</v>
      </c>
      <c r="H2155" s="77">
        <v>0</v>
      </c>
      <c r="I2155" s="75" t="s">
        <v>1473</v>
      </c>
    </row>
    <row r="2156" spans="1:9" ht="12.6" customHeight="1" x14ac:dyDescent="0.25">
      <c r="A2156" s="71">
        <v>2083</v>
      </c>
      <c r="B2156" s="72" t="s">
        <v>1831</v>
      </c>
      <c r="C2156" s="79"/>
      <c r="D2156" s="74">
        <v>52.44</v>
      </c>
      <c r="E2156" s="78" t="s">
        <v>3147</v>
      </c>
      <c r="F2156" s="75" t="s">
        <v>1044</v>
      </c>
      <c r="G2156" s="76">
        <v>8500</v>
      </c>
      <c r="H2156" s="77">
        <v>0</v>
      </c>
      <c r="I2156" s="75" t="s">
        <v>1473</v>
      </c>
    </row>
    <row r="2157" spans="1:9" ht="12.6" customHeight="1" x14ac:dyDescent="0.25">
      <c r="A2157" s="71">
        <v>2084</v>
      </c>
      <c r="B2157" s="72" t="s">
        <v>1831</v>
      </c>
      <c r="C2157" s="79"/>
      <c r="D2157" s="74">
        <v>52.45</v>
      </c>
      <c r="E2157" s="78" t="s">
        <v>3148</v>
      </c>
      <c r="F2157" s="75" t="s">
        <v>1044</v>
      </c>
      <c r="G2157" s="76">
        <v>22900</v>
      </c>
      <c r="H2157" s="77">
        <v>0</v>
      </c>
      <c r="I2157" s="75" t="s">
        <v>1473</v>
      </c>
    </row>
    <row r="2158" spans="1:9" ht="12.6" customHeight="1" x14ac:dyDescent="0.25">
      <c r="A2158" s="71">
        <v>2085</v>
      </c>
      <c r="B2158" s="72" t="s">
        <v>1832</v>
      </c>
      <c r="C2158" s="79"/>
      <c r="D2158" s="74">
        <v>52.46</v>
      </c>
      <c r="E2158" s="72" t="s">
        <v>1045</v>
      </c>
      <c r="F2158" s="75" t="s">
        <v>292</v>
      </c>
      <c r="G2158" s="76">
        <v>1401</v>
      </c>
      <c r="H2158" s="77">
        <v>174</v>
      </c>
      <c r="I2158" s="75" t="s">
        <v>1473</v>
      </c>
    </row>
    <row r="2159" spans="1:9" ht="12.6" customHeight="1" x14ac:dyDescent="0.25">
      <c r="A2159" s="71">
        <v>2086</v>
      </c>
      <c r="B2159" s="72" t="s">
        <v>1832</v>
      </c>
      <c r="C2159" s="79"/>
      <c r="D2159" s="74">
        <v>52.47</v>
      </c>
      <c r="E2159" s="72" t="s">
        <v>1046</v>
      </c>
      <c r="F2159" s="75" t="s">
        <v>292</v>
      </c>
      <c r="G2159" s="76">
        <v>1241</v>
      </c>
      <c r="H2159" s="77">
        <v>174</v>
      </c>
      <c r="I2159" s="75" t="s">
        <v>1473</v>
      </c>
    </row>
    <row r="2160" spans="1:9" ht="12.6" customHeight="1" x14ac:dyDescent="0.25">
      <c r="A2160" s="71">
        <v>2087</v>
      </c>
      <c r="B2160" s="72" t="s">
        <v>1833</v>
      </c>
      <c r="C2160" s="79"/>
      <c r="D2160" s="74">
        <v>52.48</v>
      </c>
      <c r="E2160" s="78" t="s">
        <v>3149</v>
      </c>
      <c r="F2160" s="75" t="s">
        <v>17</v>
      </c>
      <c r="G2160" s="76">
        <v>5741</v>
      </c>
      <c r="H2160" s="77">
        <v>0</v>
      </c>
      <c r="I2160" s="75" t="s">
        <v>1473</v>
      </c>
    </row>
    <row r="2161" spans="1:9" ht="12.6" customHeight="1" x14ac:dyDescent="0.25">
      <c r="A2161" s="71">
        <v>2088</v>
      </c>
      <c r="B2161" s="72" t="s">
        <v>1833</v>
      </c>
      <c r="C2161" s="79"/>
      <c r="D2161" s="74">
        <v>52.49</v>
      </c>
      <c r="E2161" s="78" t="s">
        <v>3150</v>
      </c>
      <c r="F2161" s="75" t="s">
        <v>17</v>
      </c>
      <c r="G2161" s="76">
        <v>6459</v>
      </c>
      <c r="H2161" s="77">
        <v>0</v>
      </c>
      <c r="I2161" s="75" t="s">
        <v>1473</v>
      </c>
    </row>
    <row r="2162" spans="1:9" ht="12.6" customHeight="1" x14ac:dyDescent="0.25">
      <c r="A2162" s="71">
        <v>2089</v>
      </c>
      <c r="B2162" s="72" t="s">
        <v>1833</v>
      </c>
      <c r="C2162" s="79"/>
      <c r="D2162" s="80">
        <v>52.5</v>
      </c>
      <c r="E2162" s="78" t="s">
        <v>3151</v>
      </c>
      <c r="F2162" s="75" t="s">
        <v>17</v>
      </c>
      <c r="G2162" s="76">
        <v>7894</v>
      </c>
      <c r="H2162" s="77">
        <v>0</v>
      </c>
      <c r="I2162" s="79"/>
    </row>
    <row r="2163" spans="1:9" ht="12.6" customHeight="1" x14ac:dyDescent="0.25">
      <c r="A2163" s="71">
        <v>2090</v>
      </c>
      <c r="B2163" s="72" t="s">
        <v>1834</v>
      </c>
      <c r="C2163" s="79"/>
      <c r="D2163" s="74">
        <v>52.51</v>
      </c>
      <c r="E2163" s="78" t="s">
        <v>3152</v>
      </c>
      <c r="F2163" s="75" t="s">
        <v>17</v>
      </c>
      <c r="G2163" s="76">
        <v>3627</v>
      </c>
      <c r="H2163" s="77">
        <v>495</v>
      </c>
      <c r="I2163" s="97">
        <v>3627</v>
      </c>
    </row>
    <row r="2164" spans="1:9" ht="12.6" customHeight="1" x14ac:dyDescent="0.25">
      <c r="A2164" s="71">
        <v>2091</v>
      </c>
      <c r="B2164" s="72" t="s">
        <v>1835</v>
      </c>
      <c r="C2164" s="79"/>
      <c r="D2164" s="74">
        <v>52.52</v>
      </c>
      <c r="E2164" s="72" t="s">
        <v>1047</v>
      </c>
      <c r="F2164" s="75" t="s">
        <v>17</v>
      </c>
      <c r="G2164" s="76">
        <v>3933</v>
      </c>
      <c r="H2164" s="77">
        <v>798</v>
      </c>
      <c r="I2164" s="75" t="s">
        <v>1473</v>
      </c>
    </row>
    <row r="2165" spans="1:9" ht="12.6" customHeight="1" x14ac:dyDescent="0.25">
      <c r="A2165" s="71">
        <v>2092</v>
      </c>
      <c r="B2165" s="72" t="s">
        <v>1835</v>
      </c>
      <c r="C2165" s="79"/>
      <c r="D2165" s="74">
        <v>52.53</v>
      </c>
      <c r="E2165" s="72" t="s">
        <v>1048</v>
      </c>
      <c r="F2165" s="75" t="s">
        <v>17</v>
      </c>
      <c r="G2165" s="76">
        <v>4605</v>
      </c>
      <c r="H2165" s="77">
        <v>798</v>
      </c>
      <c r="I2165" s="75" t="s">
        <v>1473</v>
      </c>
    </row>
    <row r="2166" spans="1:9" ht="12.6" customHeight="1" x14ac:dyDescent="0.25">
      <c r="A2166" s="71">
        <v>2093</v>
      </c>
      <c r="B2166" s="72" t="s">
        <v>1836</v>
      </c>
      <c r="C2166" s="75" t="s">
        <v>1211</v>
      </c>
      <c r="D2166" s="74">
        <v>53.01</v>
      </c>
      <c r="E2166" s="72" t="s">
        <v>1049</v>
      </c>
      <c r="F2166" s="75" t="s">
        <v>3</v>
      </c>
      <c r="G2166" s="76">
        <v>243</v>
      </c>
      <c r="H2166" s="77">
        <v>19</v>
      </c>
      <c r="I2166" s="75" t="s">
        <v>1727</v>
      </c>
    </row>
    <row r="2167" spans="1:9" ht="12.6" customHeight="1" x14ac:dyDescent="0.25">
      <c r="A2167" s="71">
        <v>2094</v>
      </c>
      <c r="B2167" s="72" t="s">
        <v>1836</v>
      </c>
      <c r="C2167" s="75" t="s">
        <v>1211</v>
      </c>
      <c r="D2167" s="74">
        <v>53.02</v>
      </c>
      <c r="E2167" s="72" t="s">
        <v>1050</v>
      </c>
      <c r="F2167" s="75" t="s">
        <v>3</v>
      </c>
      <c r="G2167" s="76">
        <v>436</v>
      </c>
      <c r="H2167" s="77">
        <v>19</v>
      </c>
      <c r="I2167" s="75" t="s">
        <v>1727</v>
      </c>
    </row>
    <row r="2168" spans="1:9" ht="12.6" customHeight="1" x14ac:dyDescent="0.25">
      <c r="A2168" s="71">
        <v>2095</v>
      </c>
      <c r="B2168" s="72" t="s">
        <v>1836</v>
      </c>
      <c r="C2168" s="75" t="s">
        <v>1211</v>
      </c>
      <c r="D2168" s="74">
        <v>53.03</v>
      </c>
      <c r="E2168" s="72" t="s">
        <v>1051</v>
      </c>
      <c r="F2168" s="75" t="s">
        <v>3</v>
      </c>
      <c r="G2168" s="76">
        <v>541</v>
      </c>
      <c r="H2168" s="77">
        <v>19</v>
      </c>
      <c r="I2168" s="75" t="s">
        <v>1727</v>
      </c>
    </row>
    <row r="2169" spans="1:9" ht="12.6" customHeight="1" x14ac:dyDescent="0.25">
      <c r="A2169" s="71">
        <v>2096</v>
      </c>
      <c r="B2169" s="72" t="s">
        <v>1836</v>
      </c>
      <c r="C2169" s="75" t="s">
        <v>1211</v>
      </c>
      <c r="D2169" s="74">
        <v>53.04</v>
      </c>
      <c r="E2169" s="72" t="s">
        <v>1052</v>
      </c>
      <c r="F2169" s="75" t="s">
        <v>3</v>
      </c>
      <c r="G2169" s="76">
        <v>791</v>
      </c>
      <c r="H2169" s="77">
        <v>21</v>
      </c>
      <c r="I2169" s="75" t="s">
        <v>1727</v>
      </c>
    </row>
    <row r="2170" spans="1:9" ht="12.6" customHeight="1" x14ac:dyDescent="0.25">
      <c r="A2170" s="71">
        <v>2097</v>
      </c>
      <c r="B2170" s="72" t="s">
        <v>1836</v>
      </c>
      <c r="C2170" s="75" t="s">
        <v>1211</v>
      </c>
      <c r="D2170" s="74">
        <v>53.05</v>
      </c>
      <c r="E2170" s="72" t="s">
        <v>1053</v>
      </c>
      <c r="F2170" s="75" t="s">
        <v>3</v>
      </c>
      <c r="G2170" s="76">
        <v>1179</v>
      </c>
      <c r="H2170" s="77">
        <v>23</v>
      </c>
      <c r="I2170" s="75" t="s">
        <v>1727</v>
      </c>
    </row>
    <row r="2171" spans="1:9" ht="12.6" customHeight="1" x14ac:dyDescent="0.25">
      <c r="A2171" s="71">
        <v>2098</v>
      </c>
      <c r="B2171" s="72" t="s">
        <v>1836</v>
      </c>
      <c r="C2171" s="75" t="s">
        <v>1211</v>
      </c>
      <c r="D2171" s="74">
        <v>53.06</v>
      </c>
      <c r="E2171" s="72" t="s">
        <v>1054</v>
      </c>
      <c r="F2171" s="75" t="s">
        <v>3</v>
      </c>
      <c r="G2171" s="76">
        <v>3285</v>
      </c>
      <c r="H2171" s="77">
        <v>48</v>
      </c>
      <c r="I2171" s="75" t="s">
        <v>1727</v>
      </c>
    </row>
    <row r="2172" spans="1:9" ht="12.6" customHeight="1" x14ac:dyDescent="0.25">
      <c r="A2172" s="71">
        <v>2099</v>
      </c>
      <c r="B2172" s="72" t="s">
        <v>1836</v>
      </c>
      <c r="C2172" s="75" t="s">
        <v>1211</v>
      </c>
      <c r="D2172" s="74">
        <v>53.07</v>
      </c>
      <c r="E2172" s="72" t="s">
        <v>1055</v>
      </c>
      <c r="F2172" s="75" t="s">
        <v>3</v>
      </c>
      <c r="G2172" s="76">
        <v>6240</v>
      </c>
      <c r="H2172" s="77">
        <v>64</v>
      </c>
      <c r="I2172" s="75" t="s">
        <v>1727</v>
      </c>
    </row>
    <row r="2173" spans="1:9" ht="12.6" customHeight="1" x14ac:dyDescent="0.25">
      <c r="A2173" s="71">
        <v>2100</v>
      </c>
      <c r="B2173" s="72" t="s">
        <v>1836</v>
      </c>
      <c r="C2173" s="75" t="s">
        <v>1211</v>
      </c>
      <c r="D2173" s="74">
        <v>53.08</v>
      </c>
      <c r="E2173" s="72" t="s">
        <v>1056</v>
      </c>
      <c r="F2173" s="75" t="s">
        <v>3</v>
      </c>
      <c r="G2173" s="76">
        <v>218</v>
      </c>
      <c r="H2173" s="77">
        <v>19</v>
      </c>
      <c r="I2173" s="75" t="s">
        <v>1727</v>
      </c>
    </row>
    <row r="2174" spans="1:9" ht="12.6" customHeight="1" x14ac:dyDescent="0.25">
      <c r="A2174" s="71">
        <v>2101</v>
      </c>
      <c r="B2174" s="72" t="s">
        <v>1836</v>
      </c>
      <c r="C2174" s="75" t="s">
        <v>1211</v>
      </c>
      <c r="D2174" s="74">
        <v>53.09</v>
      </c>
      <c r="E2174" s="72" t="s">
        <v>1057</v>
      </c>
      <c r="F2174" s="75" t="s">
        <v>3</v>
      </c>
      <c r="G2174" s="76">
        <v>392</v>
      </c>
      <c r="H2174" s="77">
        <v>19</v>
      </c>
      <c r="I2174" s="75" t="s">
        <v>1727</v>
      </c>
    </row>
    <row r="2175" spans="1:9" ht="12.6" customHeight="1" x14ac:dyDescent="0.25">
      <c r="A2175" s="71">
        <v>2102</v>
      </c>
      <c r="B2175" s="72" t="s">
        <v>1836</v>
      </c>
      <c r="C2175" s="75" t="s">
        <v>1211</v>
      </c>
      <c r="D2175" s="74">
        <v>53.1</v>
      </c>
      <c r="E2175" s="72" t="s">
        <v>1058</v>
      </c>
      <c r="F2175" s="75" t="s">
        <v>3</v>
      </c>
      <c r="G2175" s="76">
        <v>480</v>
      </c>
      <c r="H2175" s="77">
        <v>19</v>
      </c>
      <c r="I2175" s="75" t="s">
        <v>1727</v>
      </c>
    </row>
    <row r="2176" spans="1:9" ht="12.6" customHeight="1" x14ac:dyDescent="0.25">
      <c r="A2176" s="71">
        <v>2103</v>
      </c>
      <c r="B2176" s="72" t="s">
        <v>1836</v>
      </c>
      <c r="C2176" s="75" t="s">
        <v>1211</v>
      </c>
      <c r="D2176" s="74">
        <v>53.11</v>
      </c>
      <c r="E2176" s="72" t="s">
        <v>1059</v>
      </c>
      <c r="F2176" s="75" t="s">
        <v>3</v>
      </c>
      <c r="G2176" s="76">
        <v>663</v>
      </c>
      <c r="H2176" s="77">
        <v>21</v>
      </c>
      <c r="I2176" s="75" t="s">
        <v>1727</v>
      </c>
    </row>
    <row r="2177" spans="1:9" ht="12.6" customHeight="1" x14ac:dyDescent="0.25">
      <c r="A2177" s="71">
        <v>2104</v>
      </c>
      <c r="B2177" s="72" t="s">
        <v>1836</v>
      </c>
      <c r="C2177" s="75" t="s">
        <v>1211</v>
      </c>
      <c r="D2177" s="74">
        <v>53.12</v>
      </c>
      <c r="E2177" s="72" t="s">
        <v>1060</v>
      </c>
      <c r="F2177" s="75" t="s">
        <v>3</v>
      </c>
      <c r="G2177" s="76">
        <v>892</v>
      </c>
      <c r="H2177" s="77">
        <v>23</v>
      </c>
      <c r="I2177" s="75" t="s">
        <v>1727</v>
      </c>
    </row>
    <row r="2178" spans="1:9" ht="12.6" customHeight="1" x14ac:dyDescent="0.25">
      <c r="A2178" s="71">
        <v>2105</v>
      </c>
      <c r="B2178" s="72" t="s">
        <v>1836</v>
      </c>
      <c r="C2178" s="75" t="s">
        <v>1211</v>
      </c>
      <c r="D2178" s="74">
        <v>53.13</v>
      </c>
      <c r="E2178" s="72" t="s">
        <v>1061</v>
      </c>
      <c r="F2178" s="75" t="s">
        <v>3</v>
      </c>
      <c r="G2178" s="76">
        <v>2240</v>
      </c>
      <c r="H2178" s="77">
        <v>75</v>
      </c>
      <c r="I2178" s="75" t="s">
        <v>1727</v>
      </c>
    </row>
    <row r="2179" spans="1:9" ht="12.6" customHeight="1" x14ac:dyDescent="0.25">
      <c r="A2179" s="71">
        <v>2106</v>
      </c>
      <c r="B2179" s="72" t="s">
        <v>1836</v>
      </c>
      <c r="C2179" s="75" t="s">
        <v>1211</v>
      </c>
      <c r="D2179" s="74">
        <v>53.14</v>
      </c>
      <c r="E2179" s="72" t="s">
        <v>1062</v>
      </c>
      <c r="F2179" s="75" t="s">
        <v>3</v>
      </c>
      <c r="G2179" s="76">
        <v>149</v>
      </c>
      <c r="H2179" s="77">
        <v>7</v>
      </c>
      <c r="I2179" s="75" t="s">
        <v>1727</v>
      </c>
    </row>
    <row r="2180" spans="1:9" ht="12.6" customHeight="1" x14ac:dyDescent="0.25">
      <c r="A2180" s="71">
        <v>2107</v>
      </c>
      <c r="B2180" s="72" t="s">
        <v>1836</v>
      </c>
      <c r="C2180" s="75" t="s">
        <v>1211</v>
      </c>
      <c r="D2180" s="74">
        <v>53.15</v>
      </c>
      <c r="E2180" s="72" t="s">
        <v>1063</v>
      </c>
      <c r="F2180" s="75" t="s">
        <v>3</v>
      </c>
      <c r="G2180" s="76">
        <v>379</v>
      </c>
      <c r="H2180" s="77">
        <v>7</v>
      </c>
      <c r="I2180" s="75" t="s">
        <v>1727</v>
      </c>
    </row>
    <row r="2181" spans="1:9" ht="12.6" customHeight="1" x14ac:dyDescent="0.25">
      <c r="A2181" s="71">
        <v>2108</v>
      </c>
      <c r="B2181" s="72" t="s">
        <v>1836</v>
      </c>
      <c r="C2181" s="75" t="s">
        <v>1211</v>
      </c>
      <c r="D2181" s="74">
        <v>53.16</v>
      </c>
      <c r="E2181" s="72" t="s">
        <v>1064</v>
      </c>
      <c r="F2181" s="75" t="s">
        <v>3</v>
      </c>
      <c r="G2181" s="76">
        <v>224</v>
      </c>
      <c r="H2181" s="77">
        <v>7</v>
      </c>
      <c r="I2181" s="75" t="s">
        <v>1727</v>
      </c>
    </row>
    <row r="2182" spans="1:9" ht="12.6" customHeight="1" x14ac:dyDescent="0.25">
      <c r="A2182" s="71">
        <v>2109</v>
      </c>
      <c r="B2182" s="72" t="s">
        <v>1836</v>
      </c>
      <c r="C2182" s="75" t="s">
        <v>1211</v>
      </c>
      <c r="D2182" s="74">
        <v>53.17</v>
      </c>
      <c r="E2182" s="72" t="s">
        <v>1065</v>
      </c>
      <c r="F2182" s="75" t="s">
        <v>3</v>
      </c>
      <c r="G2182" s="76">
        <v>467</v>
      </c>
      <c r="H2182" s="77">
        <v>7</v>
      </c>
      <c r="I2182" s="75" t="s">
        <v>1727</v>
      </c>
    </row>
    <row r="2183" spans="1:9" ht="12.6" customHeight="1" x14ac:dyDescent="0.25">
      <c r="A2183" s="71">
        <v>2110</v>
      </c>
      <c r="B2183" s="72" t="s">
        <v>1836</v>
      </c>
      <c r="C2183" s="75" t="s">
        <v>1211</v>
      </c>
      <c r="D2183" s="74">
        <v>53.18</v>
      </c>
      <c r="E2183" s="72" t="s">
        <v>1066</v>
      </c>
      <c r="F2183" s="75" t="s">
        <v>3</v>
      </c>
      <c r="G2183" s="76">
        <v>238</v>
      </c>
      <c r="H2183" s="77">
        <v>7</v>
      </c>
      <c r="I2183" s="75" t="s">
        <v>1727</v>
      </c>
    </row>
    <row r="2184" spans="1:9" ht="12.6" customHeight="1" x14ac:dyDescent="0.25">
      <c r="A2184" s="71">
        <v>2111</v>
      </c>
      <c r="B2184" s="72" t="s">
        <v>1836</v>
      </c>
      <c r="C2184" s="75" t="s">
        <v>1211</v>
      </c>
      <c r="D2184" s="74">
        <v>53.19</v>
      </c>
      <c r="E2184" s="72" t="s">
        <v>1067</v>
      </c>
      <c r="F2184" s="75" t="s">
        <v>3</v>
      </c>
      <c r="G2184" s="76">
        <v>716</v>
      </c>
      <c r="H2184" s="77">
        <v>7</v>
      </c>
      <c r="I2184" s="75" t="s">
        <v>1727</v>
      </c>
    </row>
    <row r="2185" spans="1:9" ht="12.6" customHeight="1" x14ac:dyDescent="0.25">
      <c r="A2185" s="71">
        <v>2112</v>
      </c>
      <c r="B2185" s="72" t="s">
        <v>1836</v>
      </c>
      <c r="C2185" s="75" t="s">
        <v>1211</v>
      </c>
      <c r="D2185" s="74">
        <v>53.2</v>
      </c>
      <c r="E2185" s="72" t="s">
        <v>1068</v>
      </c>
      <c r="F2185" s="75" t="s">
        <v>3</v>
      </c>
      <c r="G2185" s="76">
        <v>464</v>
      </c>
      <c r="H2185" s="77">
        <v>7</v>
      </c>
      <c r="I2185" s="75" t="s">
        <v>1727</v>
      </c>
    </row>
    <row r="2186" spans="1:9" ht="12.6" customHeight="1" x14ac:dyDescent="0.25">
      <c r="A2186" s="71">
        <v>2113</v>
      </c>
      <c r="B2186" s="72" t="s">
        <v>1836</v>
      </c>
      <c r="C2186" s="75" t="s">
        <v>1211</v>
      </c>
      <c r="D2186" s="74">
        <v>53.21</v>
      </c>
      <c r="E2186" s="72" t="s">
        <v>1069</v>
      </c>
      <c r="F2186" s="75" t="s">
        <v>3</v>
      </c>
      <c r="G2186" s="76">
        <v>1112</v>
      </c>
      <c r="H2186" s="77">
        <v>9</v>
      </c>
      <c r="I2186" s="75" t="s">
        <v>1727</v>
      </c>
    </row>
    <row r="2187" spans="1:9" ht="12.6" customHeight="1" x14ac:dyDescent="0.25">
      <c r="A2187" s="71">
        <v>2114</v>
      </c>
      <c r="B2187" s="72" t="s">
        <v>1836</v>
      </c>
      <c r="C2187" s="75" t="s">
        <v>1211</v>
      </c>
      <c r="D2187" s="74">
        <v>53.22</v>
      </c>
      <c r="E2187" s="72" t="s">
        <v>1070</v>
      </c>
      <c r="F2187" s="75" t="s">
        <v>3</v>
      </c>
      <c r="G2187" s="76">
        <v>785</v>
      </c>
      <c r="H2187" s="77">
        <v>11</v>
      </c>
      <c r="I2187" s="75" t="s">
        <v>1727</v>
      </c>
    </row>
    <row r="2188" spans="1:9" ht="12.6" customHeight="1" x14ac:dyDescent="0.25">
      <c r="A2188" s="71">
        <v>2115</v>
      </c>
      <c r="B2188" s="72" t="s">
        <v>1836</v>
      </c>
      <c r="C2188" s="75" t="s">
        <v>1211</v>
      </c>
      <c r="D2188" s="74">
        <v>53.23</v>
      </c>
      <c r="E2188" s="72" t="s">
        <v>1071</v>
      </c>
      <c r="F2188" s="75" t="s">
        <v>3</v>
      </c>
      <c r="G2188" s="76">
        <v>2581</v>
      </c>
      <c r="H2188" s="77">
        <v>11</v>
      </c>
      <c r="I2188" s="75" t="s">
        <v>1727</v>
      </c>
    </row>
    <row r="2189" spans="1:9" ht="12.6" customHeight="1" x14ac:dyDescent="0.25">
      <c r="A2189" s="71">
        <v>2116</v>
      </c>
      <c r="B2189" s="72" t="s">
        <v>1836</v>
      </c>
      <c r="C2189" s="75" t="s">
        <v>1211</v>
      </c>
      <c r="D2189" s="74">
        <v>53.24</v>
      </c>
      <c r="E2189" s="72" t="s">
        <v>1072</v>
      </c>
      <c r="F2189" s="75" t="s">
        <v>3</v>
      </c>
      <c r="G2189" s="76">
        <v>144</v>
      </c>
      <c r="H2189" s="77">
        <v>38</v>
      </c>
      <c r="I2189" s="75" t="s">
        <v>1727</v>
      </c>
    </row>
    <row r="2190" spans="1:9" ht="12.6" customHeight="1" x14ac:dyDescent="0.25">
      <c r="A2190" s="71">
        <v>2117</v>
      </c>
      <c r="B2190" s="72" t="s">
        <v>1836</v>
      </c>
      <c r="C2190" s="75" t="s">
        <v>1211</v>
      </c>
      <c r="D2190" s="74">
        <v>53.25</v>
      </c>
      <c r="E2190" s="72" t="s">
        <v>1073</v>
      </c>
      <c r="F2190" s="75" t="s">
        <v>3</v>
      </c>
      <c r="G2190" s="76">
        <v>3326</v>
      </c>
      <c r="H2190" s="77">
        <v>13</v>
      </c>
      <c r="I2190" s="75" t="s">
        <v>1727</v>
      </c>
    </row>
    <row r="2191" spans="1:9" ht="12.6" customHeight="1" x14ac:dyDescent="0.25">
      <c r="A2191" s="71">
        <v>2118</v>
      </c>
      <c r="B2191" s="72" t="s">
        <v>1836</v>
      </c>
      <c r="C2191" s="75" t="s">
        <v>1211</v>
      </c>
      <c r="D2191" s="74">
        <v>53.26</v>
      </c>
      <c r="E2191" s="72" t="s">
        <v>1074</v>
      </c>
      <c r="F2191" s="75" t="s">
        <v>3</v>
      </c>
      <c r="G2191" s="76">
        <v>390</v>
      </c>
      <c r="H2191" s="77">
        <v>8</v>
      </c>
      <c r="I2191" s="75" t="s">
        <v>1727</v>
      </c>
    </row>
    <row r="2192" spans="1:9" ht="12.6" customHeight="1" x14ac:dyDescent="0.25">
      <c r="A2192" s="71">
        <v>2119</v>
      </c>
      <c r="B2192" s="72" t="s">
        <v>1836</v>
      </c>
      <c r="C2192" s="75" t="s">
        <v>1211</v>
      </c>
      <c r="D2192" s="74">
        <v>53.27</v>
      </c>
      <c r="E2192" s="72" t="s">
        <v>1075</v>
      </c>
      <c r="F2192" s="75" t="s">
        <v>3</v>
      </c>
      <c r="G2192" s="76">
        <v>584</v>
      </c>
      <c r="H2192" s="77">
        <v>8</v>
      </c>
      <c r="I2192" s="75" t="s">
        <v>1727</v>
      </c>
    </row>
    <row r="2193" spans="1:9" ht="12.6" customHeight="1" x14ac:dyDescent="0.25">
      <c r="A2193" s="71">
        <v>2120</v>
      </c>
      <c r="B2193" s="72" t="s">
        <v>1836</v>
      </c>
      <c r="C2193" s="75" t="s">
        <v>1211</v>
      </c>
      <c r="D2193" s="74">
        <v>53.28</v>
      </c>
      <c r="E2193" s="72" t="s">
        <v>1076</v>
      </c>
      <c r="F2193" s="75" t="s">
        <v>3</v>
      </c>
      <c r="G2193" s="76">
        <v>926</v>
      </c>
      <c r="H2193" s="77">
        <v>9</v>
      </c>
      <c r="I2193" s="75" t="s">
        <v>1727</v>
      </c>
    </row>
    <row r="2194" spans="1:9" ht="12.6" customHeight="1" x14ac:dyDescent="0.25">
      <c r="A2194" s="71">
        <v>2121</v>
      </c>
      <c r="B2194" s="72" t="s">
        <v>1836</v>
      </c>
      <c r="C2194" s="75" t="s">
        <v>1211</v>
      </c>
      <c r="D2194" s="74">
        <v>53.29</v>
      </c>
      <c r="E2194" s="72" t="s">
        <v>1077</v>
      </c>
      <c r="F2194" s="75" t="s">
        <v>3</v>
      </c>
      <c r="G2194" s="76">
        <v>1561</v>
      </c>
      <c r="H2194" s="77">
        <v>11</v>
      </c>
      <c r="I2194" s="75" t="s">
        <v>1727</v>
      </c>
    </row>
    <row r="2195" spans="1:9" ht="12.6" customHeight="1" x14ac:dyDescent="0.25">
      <c r="A2195" s="71">
        <v>2122</v>
      </c>
      <c r="B2195" s="72" t="s">
        <v>1836</v>
      </c>
      <c r="C2195" s="75" t="s">
        <v>1211</v>
      </c>
      <c r="D2195" s="74">
        <v>53.3</v>
      </c>
      <c r="E2195" s="72" t="s">
        <v>1078</v>
      </c>
      <c r="F2195" s="75" t="s">
        <v>3</v>
      </c>
      <c r="G2195" s="76">
        <v>2132</v>
      </c>
      <c r="H2195" s="77">
        <v>14</v>
      </c>
      <c r="I2195" s="75" t="s">
        <v>1727</v>
      </c>
    </row>
    <row r="2196" spans="1:9" ht="12.6" customHeight="1" x14ac:dyDescent="0.25">
      <c r="A2196" s="71">
        <v>2123</v>
      </c>
      <c r="B2196" s="72" t="s">
        <v>1836</v>
      </c>
      <c r="C2196" s="75" t="s">
        <v>1211</v>
      </c>
      <c r="D2196" s="74">
        <v>53.31</v>
      </c>
      <c r="E2196" s="72" t="s">
        <v>1079</v>
      </c>
      <c r="F2196" s="75" t="s">
        <v>3</v>
      </c>
      <c r="G2196" s="76">
        <v>6300</v>
      </c>
      <c r="H2196" s="77">
        <v>19</v>
      </c>
      <c r="I2196" s="75" t="s">
        <v>1727</v>
      </c>
    </row>
    <row r="2197" spans="1:9" ht="12.6" customHeight="1" x14ac:dyDescent="0.25">
      <c r="A2197" s="71">
        <v>2124</v>
      </c>
      <c r="B2197" s="72" t="s">
        <v>1837</v>
      </c>
      <c r="C2197" s="75" t="s">
        <v>1473</v>
      </c>
      <c r="D2197" s="74">
        <v>53.32</v>
      </c>
      <c r="E2197" s="72" t="s">
        <v>1080</v>
      </c>
      <c r="F2197" s="75" t="s">
        <v>17</v>
      </c>
      <c r="G2197" s="76">
        <v>6585</v>
      </c>
      <c r="H2197" s="77">
        <v>301</v>
      </c>
      <c r="I2197" s="75" t="s">
        <v>1473</v>
      </c>
    </row>
    <row r="2198" spans="1:9" ht="12.6" customHeight="1" x14ac:dyDescent="0.25">
      <c r="A2198" s="71">
        <v>2125</v>
      </c>
      <c r="B2198" s="72" t="s">
        <v>1837</v>
      </c>
      <c r="C2198" s="75" t="s">
        <v>1473</v>
      </c>
      <c r="D2198" s="74">
        <v>53.33</v>
      </c>
      <c r="E2198" s="72" t="s">
        <v>1081</v>
      </c>
      <c r="F2198" s="75" t="s">
        <v>17</v>
      </c>
      <c r="G2198" s="76">
        <v>7632</v>
      </c>
      <c r="H2198" s="77">
        <v>301</v>
      </c>
      <c r="I2198" s="75" t="s">
        <v>1473</v>
      </c>
    </row>
    <row r="2199" spans="1:9" ht="12.6" customHeight="1" x14ac:dyDescent="0.25">
      <c r="A2199" s="71">
        <v>2126</v>
      </c>
      <c r="B2199" s="72" t="s">
        <v>1837</v>
      </c>
      <c r="C2199" s="75" t="s">
        <v>1473</v>
      </c>
      <c r="D2199" s="74">
        <v>53.34</v>
      </c>
      <c r="E2199" s="78" t="s">
        <v>3153</v>
      </c>
      <c r="F2199" s="75" t="s">
        <v>17</v>
      </c>
      <c r="G2199" s="76">
        <v>6511</v>
      </c>
      <c r="H2199" s="77">
        <v>376</v>
      </c>
      <c r="I2199" s="75" t="s">
        <v>1473</v>
      </c>
    </row>
    <row r="2200" spans="1:9" ht="12.6" customHeight="1" x14ac:dyDescent="0.25">
      <c r="A2200" s="71">
        <v>2127</v>
      </c>
      <c r="B2200" s="72" t="s">
        <v>1837</v>
      </c>
      <c r="C2200" s="75" t="s">
        <v>1473</v>
      </c>
      <c r="D2200" s="74">
        <v>53.35</v>
      </c>
      <c r="E2200" s="78" t="s">
        <v>3154</v>
      </c>
      <c r="F2200" s="75" t="s">
        <v>17</v>
      </c>
      <c r="G2200" s="76">
        <v>13131</v>
      </c>
      <c r="H2200" s="77">
        <v>301</v>
      </c>
      <c r="I2200" s="75" t="s">
        <v>1473</v>
      </c>
    </row>
    <row r="2201" spans="1:9" ht="12.6" customHeight="1" x14ac:dyDescent="0.25">
      <c r="A2201" s="71">
        <v>2128</v>
      </c>
      <c r="B2201" s="72" t="s">
        <v>1837</v>
      </c>
      <c r="C2201" s="75" t="s">
        <v>1473</v>
      </c>
      <c r="D2201" s="74">
        <v>53.36</v>
      </c>
      <c r="E2201" s="78" t="s">
        <v>3155</v>
      </c>
      <c r="F2201" s="75" t="s">
        <v>17</v>
      </c>
      <c r="G2201" s="76">
        <v>3530</v>
      </c>
      <c r="H2201" s="77">
        <v>301</v>
      </c>
      <c r="I2201" s="75" t="s">
        <v>1473</v>
      </c>
    </row>
    <row r="2202" spans="1:9" ht="12.6" customHeight="1" x14ac:dyDescent="0.25">
      <c r="A2202" s="71">
        <v>2129</v>
      </c>
      <c r="B2202" s="72" t="s">
        <v>1837</v>
      </c>
      <c r="C2202" s="75" t="s">
        <v>1473</v>
      </c>
      <c r="D2202" s="74">
        <v>53.37</v>
      </c>
      <c r="E2202" s="78" t="s">
        <v>3156</v>
      </c>
      <c r="F2202" s="75" t="s">
        <v>17</v>
      </c>
      <c r="G2202" s="76">
        <v>17457</v>
      </c>
      <c r="H2202" s="77">
        <v>301</v>
      </c>
      <c r="I2202" s="75" t="s">
        <v>1473</v>
      </c>
    </row>
    <row r="2203" spans="1:9" ht="12.6" customHeight="1" x14ac:dyDescent="0.25">
      <c r="A2203" s="71">
        <v>2130</v>
      </c>
      <c r="B2203" s="72" t="s">
        <v>1837</v>
      </c>
      <c r="C2203" s="75" t="s">
        <v>1473</v>
      </c>
      <c r="D2203" s="74">
        <v>53.38</v>
      </c>
      <c r="E2203" s="78" t="s">
        <v>3157</v>
      </c>
      <c r="F2203" s="75" t="s">
        <v>17</v>
      </c>
      <c r="G2203" s="76">
        <v>17751</v>
      </c>
      <c r="H2203" s="77">
        <v>226</v>
      </c>
      <c r="I2203" s="75" t="s">
        <v>1473</v>
      </c>
    </row>
    <row r="2204" spans="1:9" ht="12.6" customHeight="1" x14ac:dyDescent="0.25">
      <c r="A2204" s="71">
        <v>2131</v>
      </c>
      <c r="B2204" s="72" t="s">
        <v>1837</v>
      </c>
      <c r="C2204" s="75" t="s">
        <v>1473</v>
      </c>
      <c r="D2204" s="74">
        <v>53.39</v>
      </c>
      <c r="E2204" s="72" t="s">
        <v>1082</v>
      </c>
      <c r="F2204" s="75" t="s">
        <v>17</v>
      </c>
      <c r="G2204" s="76">
        <v>7410</v>
      </c>
      <c r="H2204" s="77">
        <v>226</v>
      </c>
      <c r="I2204" s="75" t="s">
        <v>1473</v>
      </c>
    </row>
    <row r="2205" spans="1:9" ht="12.6" customHeight="1" x14ac:dyDescent="0.25">
      <c r="A2205" s="71">
        <v>2132</v>
      </c>
      <c r="B2205" s="72" t="s">
        <v>1837</v>
      </c>
      <c r="C2205" s="75" t="s">
        <v>1473</v>
      </c>
      <c r="D2205" s="74">
        <v>53.4</v>
      </c>
      <c r="E2205" s="78" t="s">
        <v>3158</v>
      </c>
      <c r="F2205" s="75" t="s">
        <v>17</v>
      </c>
      <c r="G2205" s="76">
        <v>12770</v>
      </c>
      <c r="H2205" s="77">
        <v>301</v>
      </c>
      <c r="I2205" s="75" t="s">
        <v>1473</v>
      </c>
    </row>
    <row r="2206" spans="1:9" ht="12.6" customHeight="1" x14ac:dyDescent="0.25">
      <c r="A2206" s="71">
        <v>2133</v>
      </c>
      <c r="B2206" s="72" t="s">
        <v>1837</v>
      </c>
      <c r="C2206" s="75" t="s">
        <v>1473</v>
      </c>
      <c r="D2206" s="74">
        <v>53.41</v>
      </c>
      <c r="E2206" s="78" t="s">
        <v>3159</v>
      </c>
      <c r="F2206" s="75" t="s">
        <v>17</v>
      </c>
      <c r="G2206" s="76">
        <v>10884</v>
      </c>
      <c r="H2206" s="77">
        <v>301</v>
      </c>
      <c r="I2206" s="75" t="s">
        <v>1473</v>
      </c>
    </row>
    <row r="2207" spans="1:9" ht="12.6" customHeight="1" x14ac:dyDescent="0.25">
      <c r="A2207" s="71">
        <v>2134</v>
      </c>
      <c r="B2207" s="72" t="s">
        <v>1837</v>
      </c>
      <c r="C2207" s="75" t="s">
        <v>1473</v>
      </c>
      <c r="D2207" s="74">
        <v>53.42</v>
      </c>
      <c r="E2207" s="78" t="s">
        <v>3160</v>
      </c>
      <c r="F2207" s="75" t="s">
        <v>17</v>
      </c>
      <c r="G2207" s="76">
        <v>2998</v>
      </c>
      <c r="H2207" s="77">
        <v>301</v>
      </c>
      <c r="I2207" s="75" t="s">
        <v>1473</v>
      </c>
    </row>
    <row r="2208" spans="1:9" ht="12.6" customHeight="1" x14ac:dyDescent="0.25">
      <c r="A2208" s="71">
        <v>2135</v>
      </c>
      <c r="B2208" s="72" t="s">
        <v>1837</v>
      </c>
      <c r="C2208" s="75" t="s">
        <v>1473</v>
      </c>
      <c r="D2208" s="74">
        <v>53.43</v>
      </c>
      <c r="E2208" s="78" t="s">
        <v>3161</v>
      </c>
      <c r="F2208" s="75" t="s">
        <v>17</v>
      </c>
      <c r="G2208" s="76">
        <v>2077</v>
      </c>
      <c r="H2208" s="77">
        <v>301</v>
      </c>
      <c r="I2208" s="75" t="s">
        <v>1473</v>
      </c>
    </row>
    <row r="2209" spans="1:9" ht="12.6" customHeight="1" x14ac:dyDescent="0.25">
      <c r="A2209" s="71">
        <v>2136</v>
      </c>
      <c r="B2209" s="72" t="s">
        <v>1837</v>
      </c>
      <c r="C2209" s="75" t="s">
        <v>1473</v>
      </c>
      <c r="D2209" s="74">
        <v>53.44</v>
      </c>
      <c r="E2209" s="78" t="s">
        <v>3162</v>
      </c>
      <c r="F2209" s="75" t="s">
        <v>17</v>
      </c>
      <c r="G2209" s="76">
        <v>2380</v>
      </c>
      <c r="H2209" s="77">
        <v>301</v>
      </c>
      <c r="I2209" s="75" t="s">
        <v>1473</v>
      </c>
    </row>
    <row r="2210" spans="1:9" ht="12.6" customHeight="1" x14ac:dyDescent="0.25">
      <c r="A2210" s="71">
        <v>2137</v>
      </c>
      <c r="B2210" s="72" t="s">
        <v>1837</v>
      </c>
      <c r="C2210" s="75" t="s">
        <v>1473</v>
      </c>
      <c r="D2210" s="74">
        <v>53.45</v>
      </c>
      <c r="E2210" s="72" t="s">
        <v>1083</v>
      </c>
      <c r="F2210" s="75" t="s">
        <v>17</v>
      </c>
      <c r="G2210" s="76">
        <v>18751</v>
      </c>
      <c r="H2210" s="77">
        <v>226</v>
      </c>
      <c r="I2210" s="75" t="s">
        <v>1473</v>
      </c>
    </row>
    <row r="2211" spans="1:9" ht="12.6" customHeight="1" x14ac:dyDescent="0.25">
      <c r="A2211" s="71">
        <v>2138</v>
      </c>
      <c r="B2211" s="72" t="s">
        <v>1837</v>
      </c>
      <c r="C2211" s="75" t="s">
        <v>1473</v>
      </c>
      <c r="D2211" s="74">
        <v>53.46</v>
      </c>
      <c r="E2211" s="78" t="s">
        <v>3163</v>
      </c>
      <c r="F2211" s="75" t="s">
        <v>17</v>
      </c>
      <c r="G2211" s="76">
        <v>20953</v>
      </c>
      <c r="H2211" s="77">
        <v>301</v>
      </c>
      <c r="I2211" s="75" t="s">
        <v>1473</v>
      </c>
    </row>
    <row r="2212" spans="1:9" ht="12.6" customHeight="1" x14ac:dyDescent="0.25">
      <c r="A2212" s="71">
        <v>2139</v>
      </c>
      <c r="B2212" s="72" t="s">
        <v>1838</v>
      </c>
      <c r="C2212" s="75" t="s">
        <v>1473</v>
      </c>
      <c r="D2212" s="74">
        <v>53.47</v>
      </c>
      <c r="E2212" s="72" t="s">
        <v>1084</v>
      </c>
      <c r="F2212" s="75" t="s">
        <v>292</v>
      </c>
      <c r="G2212" s="76">
        <v>2329</v>
      </c>
      <c r="H2212" s="77">
        <v>1008</v>
      </c>
      <c r="I2212" s="75" t="s">
        <v>1473</v>
      </c>
    </row>
    <row r="2213" spans="1:9" ht="12.6" customHeight="1" x14ac:dyDescent="0.25">
      <c r="A2213" s="71">
        <v>2140</v>
      </c>
      <c r="B2213" s="72" t="s">
        <v>1838</v>
      </c>
      <c r="C2213" s="75" t="s">
        <v>1473</v>
      </c>
      <c r="D2213" s="74">
        <v>53.48</v>
      </c>
      <c r="E2213" s="72" t="s">
        <v>1085</v>
      </c>
      <c r="F2213" s="75" t="s">
        <v>292</v>
      </c>
      <c r="G2213" s="76">
        <v>2689</v>
      </c>
      <c r="H2213" s="77">
        <v>1008</v>
      </c>
      <c r="I2213" s="75" t="s">
        <v>1473</v>
      </c>
    </row>
    <row r="2214" spans="1:9" ht="12.6" customHeight="1" x14ac:dyDescent="0.25">
      <c r="A2214" s="71">
        <v>2141</v>
      </c>
      <c r="B2214" s="72" t="s">
        <v>1838</v>
      </c>
      <c r="C2214" s="75" t="s">
        <v>1473</v>
      </c>
      <c r="D2214" s="74">
        <v>53.49</v>
      </c>
      <c r="E2214" s="72" t="s">
        <v>1086</v>
      </c>
      <c r="F2214" s="75" t="s">
        <v>292</v>
      </c>
      <c r="G2214" s="76">
        <v>2987</v>
      </c>
      <c r="H2214" s="77">
        <v>1008</v>
      </c>
      <c r="I2214" s="75" t="s">
        <v>1473</v>
      </c>
    </row>
    <row r="2215" spans="1:9" ht="12.6" customHeight="1" x14ac:dyDescent="0.25">
      <c r="A2215" s="71">
        <v>2142</v>
      </c>
      <c r="B2215" s="72" t="s">
        <v>1838</v>
      </c>
      <c r="C2215" s="75" t="s">
        <v>1473</v>
      </c>
      <c r="D2215" s="74">
        <v>53.5</v>
      </c>
      <c r="E2215" s="72" t="s">
        <v>1087</v>
      </c>
      <c r="F2215" s="75" t="s">
        <v>292</v>
      </c>
      <c r="G2215" s="76">
        <v>6242</v>
      </c>
      <c r="H2215" s="77">
        <v>1008</v>
      </c>
      <c r="I2215" s="75" t="s">
        <v>1473</v>
      </c>
    </row>
    <row r="2216" spans="1:9" ht="12.6" customHeight="1" x14ac:dyDescent="0.25">
      <c r="A2216" s="71">
        <v>2143</v>
      </c>
      <c r="B2216" s="72" t="s">
        <v>1839</v>
      </c>
      <c r="C2216" s="75" t="s">
        <v>1473</v>
      </c>
      <c r="D2216" s="74">
        <v>53.51</v>
      </c>
      <c r="E2216" s="78" t="s">
        <v>3164</v>
      </c>
      <c r="F2216" s="75" t="s">
        <v>227</v>
      </c>
      <c r="G2216" s="76">
        <v>15319</v>
      </c>
      <c r="H2216" s="77">
        <v>2565</v>
      </c>
      <c r="I2216" s="75" t="s">
        <v>1473</v>
      </c>
    </row>
    <row r="2217" spans="1:9" ht="12.6" customHeight="1" x14ac:dyDescent="0.25">
      <c r="A2217" s="71">
        <v>2144</v>
      </c>
      <c r="B2217" s="72" t="s">
        <v>1840</v>
      </c>
      <c r="C2217" s="75" t="s">
        <v>1473</v>
      </c>
      <c r="D2217" s="74">
        <v>53.52</v>
      </c>
      <c r="E2217" s="78" t="s">
        <v>3165</v>
      </c>
      <c r="F2217" s="75" t="s">
        <v>17</v>
      </c>
      <c r="G2217" s="76">
        <v>2553</v>
      </c>
      <c r="H2217" s="77">
        <v>0</v>
      </c>
      <c r="I2217" s="75" t="s">
        <v>1473</v>
      </c>
    </row>
    <row r="2218" spans="1:9" ht="12.6" customHeight="1" x14ac:dyDescent="0.25">
      <c r="A2218" s="71">
        <v>2145</v>
      </c>
      <c r="B2218" s="72" t="s">
        <v>1840</v>
      </c>
      <c r="C2218" s="75" t="s">
        <v>1473</v>
      </c>
      <c r="D2218" s="74">
        <v>53.53</v>
      </c>
      <c r="E2218" s="78" t="s">
        <v>3166</v>
      </c>
      <c r="F2218" s="75" t="s">
        <v>17</v>
      </c>
      <c r="G2218" s="76">
        <v>2861</v>
      </c>
      <c r="H2218" s="77">
        <v>0</v>
      </c>
      <c r="I2218" s="75" t="s">
        <v>1473</v>
      </c>
    </row>
    <row r="2219" spans="1:9" ht="12.6" customHeight="1" x14ac:dyDescent="0.25">
      <c r="A2219" s="71">
        <v>2146</v>
      </c>
      <c r="B2219" s="72" t="s">
        <v>1840</v>
      </c>
      <c r="C2219" s="75" t="s">
        <v>1473</v>
      </c>
      <c r="D2219" s="74">
        <v>53.54</v>
      </c>
      <c r="E2219" s="78" t="s">
        <v>3167</v>
      </c>
      <c r="F2219" s="75" t="s">
        <v>17</v>
      </c>
      <c r="G2219" s="76">
        <v>3314</v>
      </c>
      <c r="H2219" s="77">
        <v>0</v>
      </c>
      <c r="I2219" s="75" t="s">
        <v>1473</v>
      </c>
    </row>
    <row r="2220" spans="1:9" ht="12.6" customHeight="1" x14ac:dyDescent="0.25">
      <c r="A2220" s="71">
        <v>2147</v>
      </c>
      <c r="B2220" s="72" t="s">
        <v>1840</v>
      </c>
      <c r="C2220" s="75" t="s">
        <v>1473</v>
      </c>
      <c r="D2220" s="74">
        <v>53.55</v>
      </c>
      <c r="E2220" s="78" t="s">
        <v>3168</v>
      </c>
      <c r="F2220" s="75" t="s">
        <v>17</v>
      </c>
      <c r="G2220" s="76">
        <v>3767</v>
      </c>
      <c r="H2220" s="77">
        <v>0</v>
      </c>
      <c r="I2220" s="75" t="s">
        <v>1473</v>
      </c>
    </row>
    <row r="2221" spans="1:9" ht="12.6" customHeight="1" x14ac:dyDescent="0.25">
      <c r="A2221" s="71">
        <v>2148</v>
      </c>
      <c r="B2221" s="72" t="s">
        <v>1736</v>
      </c>
      <c r="C2221" s="75" t="s">
        <v>1126</v>
      </c>
      <c r="D2221" s="74">
        <v>53.56</v>
      </c>
      <c r="E2221" s="78" t="s">
        <v>3169</v>
      </c>
      <c r="F2221" s="75" t="s">
        <v>135</v>
      </c>
      <c r="G2221" s="76">
        <v>7494</v>
      </c>
      <c r="H2221" s="77">
        <v>27</v>
      </c>
      <c r="I2221" s="75" t="s">
        <v>1126</v>
      </c>
    </row>
    <row r="2222" spans="1:9" ht="12.6" customHeight="1" x14ac:dyDescent="0.25">
      <c r="A2222" s="71">
        <v>2149</v>
      </c>
      <c r="B2222" s="72" t="s">
        <v>1736</v>
      </c>
      <c r="C2222" s="75" t="s">
        <v>1126</v>
      </c>
      <c r="D2222" s="74">
        <v>53.57</v>
      </c>
      <c r="E2222" s="78" t="s">
        <v>3170</v>
      </c>
      <c r="F2222" s="75" t="s">
        <v>135</v>
      </c>
      <c r="G2222" s="76">
        <v>9345</v>
      </c>
      <c r="H2222" s="77">
        <v>27</v>
      </c>
      <c r="I2222" s="75" t="s">
        <v>1126</v>
      </c>
    </row>
    <row r="2223" spans="1:9" ht="12.6" customHeight="1" x14ac:dyDescent="0.25">
      <c r="A2223" s="71">
        <v>2150</v>
      </c>
      <c r="B2223" s="72" t="s">
        <v>1736</v>
      </c>
      <c r="C2223" s="75" t="s">
        <v>1123</v>
      </c>
      <c r="D2223" s="74">
        <v>53.58</v>
      </c>
      <c r="E2223" s="78" t="s">
        <v>3171</v>
      </c>
      <c r="F2223" s="75" t="s">
        <v>3</v>
      </c>
      <c r="G2223" s="76">
        <v>5460</v>
      </c>
      <c r="H2223" s="77">
        <v>341</v>
      </c>
      <c r="I2223" s="75" t="s">
        <v>1123</v>
      </c>
    </row>
    <row r="2224" spans="1:9" ht="12.6" customHeight="1" x14ac:dyDescent="0.25">
      <c r="A2224" s="71">
        <v>2151</v>
      </c>
      <c r="B2224" s="72" t="s">
        <v>1736</v>
      </c>
      <c r="C2224" s="75" t="s">
        <v>1123</v>
      </c>
      <c r="D2224" s="74">
        <v>53.59</v>
      </c>
      <c r="E2224" s="78" t="s">
        <v>3172</v>
      </c>
      <c r="F2224" s="75" t="s">
        <v>3</v>
      </c>
      <c r="G2224" s="76">
        <v>7482</v>
      </c>
      <c r="H2224" s="77">
        <v>341</v>
      </c>
      <c r="I2224" s="75" t="s">
        <v>1123</v>
      </c>
    </row>
    <row r="2225" spans="1:9" ht="12.6" customHeight="1" x14ac:dyDescent="0.25">
      <c r="A2225" s="71">
        <v>2152</v>
      </c>
      <c r="B2225" s="72" t="s">
        <v>1736</v>
      </c>
      <c r="C2225" s="75" t="s">
        <v>1123</v>
      </c>
      <c r="D2225" s="74">
        <v>53.6</v>
      </c>
      <c r="E2225" s="78" t="s">
        <v>3173</v>
      </c>
      <c r="F2225" s="75" t="s">
        <v>3</v>
      </c>
      <c r="G2225" s="76">
        <v>9700</v>
      </c>
      <c r="H2225" s="77">
        <v>341</v>
      </c>
      <c r="I2225" s="75" t="s">
        <v>1123</v>
      </c>
    </row>
    <row r="2226" spans="1:9" ht="12.6" customHeight="1" x14ac:dyDescent="0.25">
      <c r="A2226" s="71">
        <v>2153</v>
      </c>
      <c r="B2226" s="72" t="s">
        <v>1736</v>
      </c>
      <c r="C2226" s="75" t="s">
        <v>1123</v>
      </c>
      <c r="D2226" s="74">
        <v>53.61</v>
      </c>
      <c r="E2226" s="78" t="s">
        <v>3174</v>
      </c>
      <c r="F2226" s="75" t="s">
        <v>3</v>
      </c>
      <c r="G2226" s="76">
        <v>15105</v>
      </c>
      <c r="H2226" s="77">
        <v>341</v>
      </c>
      <c r="I2226" s="75" t="s">
        <v>1123</v>
      </c>
    </row>
    <row r="2227" spans="1:9" ht="12.6" customHeight="1" x14ac:dyDescent="0.25">
      <c r="A2227" s="71">
        <v>2154</v>
      </c>
      <c r="B2227" s="72" t="s">
        <v>1736</v>
      </c>
      <c r="C2227" s="75" t="s">
        <v>1123</v>
      </c>
      <c r="D2227" s="74">
        <v>53.62</v>
      </c>
      <c r="E2227" s="78" t="s">
        <v>3175</v>
      </c>
      <c r="F2227" s="75" t="s">
        <v>3</v>
      </c>
      <c r="G2227" s="76">
        <v>5993</v>
      </c>
      <c r="H2227" s="77">
        <v>341</v>
      </c>
      <c r="I2227" s="75" t="s">
        <v>1123</v>
      </c>
    </row>
    <row r="2228" spans="1:9" ht="12.6" customHeight="1" x14ac:dyDescent="0.25">
      <c r="A2228" s="71">
        <v>2155</v>
      </c>
      <c r="B2228" s="72" t="s">
        <v>1736</v>
      </c>
      <c r="C2228" s="75" t="s">
        <v>1123</v>
      </c>
      <c r="D2228" s="74">
        <v>53.63</v>
      </c>
      <c r="E2228" s="78" t="s">
        <v>3176</v>
      </c>
      <c r="F2228" s="75" t="s">
        <v>3</v>
      </c>
      <c r="G2228" s="76">
        <v>8318</v>
      </c>
      <c r="H2228" s="77">
        <v>341</v>
      </c>
      <c r="I2228" s="75" t="s">
        <v>1123</v>
      </c>
    </row>
    <row r="2229" spans="1:9" ht="12.6" customHeight="1" x14ac:dyDescent="0.25">
      <c r="A2229" s="71">
        <v>2156</v>
      </c>
      <c r="B2229" s="72" t="s">
        <v>1736</v>
      </c>
      <c r="C2229" s="75" t="s">
        <v>1123</v>
      </c>
      <c r="D2229" s="74">
        <v>53.64</v>
      </c>
      <c r="E2229" s="78" t="s">
        <v>3177</v>
      </c>
      <c r="F2229" s="75" t="s">
        <v>3</v>
      </c>
      <c r="G2229" s="76">
        <v>11689</v>
      </c>
      <c r="H2229" s="77">
        <v>341</v>
      </c>
      <c r="I2229" s="75" t="s">
        <v>1123</v>
      </c>
    </row>
    <row r="2230" spans="1:9" ht="12.6" customHeight="1" x14ac:dyDescent="0.25">
      <c r="A2230" s="71">
        <v>2157</v>
      </c>
      <c r="B2230" s="72" t="s">
        <v>1736</v>
      </c>
      <c r="C2230" s="75" t="s">
        <v>1123</v>
      </c>
      <c r="D2230" s="74">
        <v>53.65</v>
      </c>
      <c r="E2230" s="78" t="s">
        <v>3178</v>
      </c>
      <c r="F2230" s="75" t="s">
        <v>3</v>
      </c>
      <c r="G2230" s="76">
        <v>17254</v>
      </c>
      <c r="H2230" s="77">
        <v>341</v>
      </c>
      <c r="I2230" s="75" t="s">
        <v>1123</v>
      </c>
    </row>
    <row r="2231" spans="1:9" ht="12.6" customHeight="1" x14ac:dyDescent="0.25">
      <c r="A2231" s="71">
        <v>2158</v>
      </c>
      <c r="B2231" s="72" t="s">
        <v>1736</v>
      </c>
      <c r="C2231" s="75" t="s">
        <v>1123</v>
      </c>
      <c r="D2231" s="74">
        <v>53.66</v>
      </c>
      <c r="E2231" s="78" t="s">
        <v>3179</v>
      </c>
      <c r="F2231" s="75" t="s">
        <v>3</v>
      </c>
      <c r="G2231" s="76">
        <v>4229</v>
      </c>
      <c r="H2231" s="77">
        <v>341</v>
      </c>
      <c r="I2231" s="75" t="s">
        <v>1123</v>
      </c>
    </row>
    <row r="2232" spans="1:9" ht="12.6" customHeight="1" x14ac:dyDescent="0.25">
      <c r="A2232" s="71">
        <v>2159</v>
      </c>
      <c r="B2232" s="72" t="s">
        <v>1736</v>
      </c>
      <c r="C2232" s="75" t="s">
        <v>1123</v>
      </c>
      <c r="D2232" s="74">
        <v>53.67</v>
      </c>
      <c r="E2232" s="78" t="s">
        <v>3180</v>
      </c>
      <c r="F2232" s="75" t="s">
        <v>3</v>
      </c>
      <c r="G2232" s="76">
        <v>5006</v>
      </c>
      <c r="H2232" s="77">
        <v>341</v>
      </c>
      <c r="I2232" s="75" t="s">
        <v>1123</v>
      </c>
    </row>
    <row r="2233" spans="1:9" ht="12.6" customHeight="1" x14ac:dyDescent="0.25">
      <c r="A2233" s="71">
        <v>2160</v>
      </c>
      <c r="B2233" s="72" t="s">
        <v>1736</v>
      </c>
      <c r="C2233" s="75" t="s">
        <v>1123</v>
      </c>
      <c r="D2233" s="74">
        <v>53.68</v>
      </c>
      <c r="E2233" s="78" t="s">
        <v>3181</v>
      </c>
      <c r="F2233" s="75" t="s">
        <v>3</v>
      </c>
      <c r="G2233" s="76">
        <v>6557</v>
      </c>
      <c r="H2233" s="77">
        <v>341</v>
      </c>
      <c r="I2233" s="75" t="s">
        <v>1123</v>
      </c>
    </row>
    <row r="2234" spans="1:9" ht="12.6" customHeight="1" x14ac:dyDescent="0.25">
      <c r="A2234" s="71">
        <v>2161</v>
      </c>
      <c r="B2234" s="72" t="s">
        <v>1736</v>
      </c>
      <c r="C2234" s="75" t="s">
        <v>1123</v>
      </c>
      <c r="D2234" s="74">
        <v>53.69</v>
      </c>
      <c r="E2234" s="78" t="s">
        <v>3182</v>
      </c>
      <c r="F2234" s="75" t="s">
        <v>3</v>
      </c>
      <c r="G2234" s="76">
        <v>9604</v>
      </c>
      <c r="H2234" s="77">
        <v>341</v>
      </c>
      <c r="I2234" s="75" t="s">
        <v>1123</v>
      </c>
    </row>
    <row r="2235" spans="1:9" ht="12.6" customHeight="1" x14ac:dyDescent="0.25">
      <c r="A2235" s="71">
        <v>2162</v>
      </c>
      <c r="B2235" s="72" t="s">
        <v>1736</v>
      </c>
      <c r="C2235" s="75" t="s">
        <v>1123</v>
      </c>
      <c r="D2235" s="74">
        <v>53.7</v>
      </c>
      <c r="E2235" s="78" t="s">
        <v>3183</v>
      </c>
      <c r="F2235" s="75" t="s">
        <v>3</v>
      </c>
      <c r="G2235" s="76">
        <v>4526</v>
      </c>
      <c r="H2235" s="77">
        <v>341</v>
      </c>
      <c r="I2235" s="75" t="s">
        <v>1123</v>
      </c>
    </row>
    <row r="2236" spans="1:9" ht="12.6" customHeight="1" x14ac:dyDescent="0.25">
      <c r="A2236" s="71">
        <v>2163</v>
      </c>
      <c r="B2236" s="72" t="s">
        <v>1736</v>
      </c>
      <c r="C2236" s="75" t="s">
        <v>1123</v>
      </c>
      <c r="D2236" s="74">
        <v>53.71</v>
      </c>
      <c r="E2236" s="78" t="s">
        <v>3184</v>
      </c>
      <c r="F2236" s="75" t="s">
        <v>3</v>
      </c>
      <c r="G2236" s="76">
        <v>5410</v>
      </c>
      <c r="H2236" s="77">
        <v>341</v>
      </c>
      <c r="I2236" s="75" t="s">
        <v>1123</v>
      </c>
    </row>
    <row r="2237" spans="1:9" ht="12.6" customHeight="1" x14ac:dyDescent="0.25">
      <c r="A2237" s="71">
        <v>2164</v>
      </c>
      <c r="B2237" s="72" t="s">
        <v>1736</v>
      </c>
      <c r="C2237" s="75" t="s">
        <v>1123</v>
      </c>
      <c r="D2237" s="74">
        <v>53.72</v>
      </c>
      <c r="E2237" s="78" t="s">
        <v>3185</v>
      </c>
      <c r="F2237" s="75" t="s">
        <v>3</v>
      </c>
      <c r="G2237" s="76">
        <v>7224</v>
      </c>
      <c r="H2237" s="77">
        <v>341</v>
      </c>
      <c r="I2237" s="75" t="s">
        <v>1123</v>
      </c>
    </row>
    <row r="2238" spans="1:9" ht="12.6" customHeight="1" x14ac:dyDescent="0.25">
      <c r="A2238" s="71">
        <v>2165</v>
      </c>
      <c r="B2238" s="72" t="s">
        <v>1736</v>
      </c>
      <c r="C2238" s="75" t="s">
        <v>1123</v>
      </c>
      <c r="D2238" s="74">
        <v>53.73</v>
      </c>
      <c r="E2238" s="78" t="s">
        <v>3186</v>
      </c>
      <c r="F2238" s="75" t="s">
        <v>3</v>
      </c>
      <c r="G2238" s="76">
        <v>10791</v>
      </c>
      <c r="H2238" s="77">
        <v>341</v>
      </c>
      <c r="I2238" s="75" t="s">
        <v>1123</v>
      </c>
    </row>
    <row r="2239" spans="1:9" ht="12.6" customHeight="1" x14ac:dyDescent="0.25">
      <c r="A2239" s="71">
        <v>2166</v>
      </c>
      <c r="B2239" s="72" t="s">
        <v>1736</v>
      </c>
      <c r="C2239" s="75" t="s">
        <v>1123</v>
      </c>
      <c r="D2239" s="74">
        <v>53.74</v>
      </c>
      <c r="E2239" s="78" t="s">
        <v>3187</v>
      </c>
      <c r="F2239" s="75" t="s">
        <v>3</v>
      </c>
      <c r="G2239" s="76">
        <v>8822</v>
      </c>
      <c r="H2239" s="77">
        <v>341</v>
      </c>
      <c r="I2239" s="75" t="s">
        <v>1123</v>
      </c>
    </row>
    <row r="2240" spans="1:9" ht="12.6" customHeight="1" x14ac:dyDescent="0.25">
      <c r="A2240" s="71">
        <v>2167</v>
      </c>
      <c r="B2240" s="72" t="s">
        <v>1736</v>
      </c>
      <c r="C2240" s="75" t="s">
        <v>1123</v>
      </c>
      <c r="D2240" s="74">
        <v>53.75</v>
      </c>
      <c r="E2240" s="78" t="s">
        <v>3188</v>
      </c>
      <c r="F2240" s="75" t="s">
        <v>3</v>
      </c>
      <c r="G2240" s="76">
        <v>11553</v>
      </c>
      <c r="H2240" s="77">
        <v>341</v>
      </c>
      <c r="I2240" s="75" t="s">
        <v>1123</v>
      </c>
    </row>
    <row r="2241" spans="1:9" ht="12.6" customHeight="1" x14ac:dyDescent="0.25">
      <c r="A2241" s="71">
        <v>2168</v>
      </c>
      <c r="B2241" s="72" t="s">
        <v>1736</v>
      </c>
      <c r="C2241" s="75" t="s">
        <v>1123</v>
      </c>
      <c r="D2241" s="74">
        <v>53.76</v>
      </c>
      <c r="E2241" s="78" t="s">
        <v>3189</v>
      </c>
      <c r="F2241" s="75" t="s">
        <v>3</v>
      </c>
      <c r="G2241" s="76">
        <v>9893</v>
      </c>
      <c r="H2241" s="77">
        <v>341</v>
      </c>
      <c r="I2241" s="75" t="s">
        <v>1123</v>
      </c>
    </row>
    <row r="2242" spans="1:9" ht="12.6" customHeight="1" x14ac:dyDescent="0.25">
      <c r="A2242" s="71">
        <v>2169</v>
      </c>
      <c r="B2242" s="72" t="s">
        <v>1736</v>
      </c>
      <c r="C2242" s="75" t="s">
        <v>1123</v>
      </c>
      <c r="D2242" s="74">
        <v>53.77</v>
      </c>
      <c r="E2242" s="78" t="s">
        <v>3190</v>
      </c>
      <c r="F2242" s="75" t="s">
        <v>3</v>
      </c>
      <c r="G2242" s="76">
        <v>13094</v>
      </c>
      <c r="H2242" s="77">
        <v>341</v>
      </c>
      <c r="I2242" s="75" t="s">
        <v>1123</v>
      </c>
    </row>
    <row r="2243" spans="1:9" ht="12.6" customHeight="1" x14ac:dyDescent="0.25">
      <c r="A2243" s="71">
        <v>2170</v>
      </c>
      <c r="B2243" s="72" t="s">
        <v>1736</v>
      </c>
      <c r="C2243" s="75" t="s">
        <v>1123</v>
      </c>
      <c r="D2243" s="74">
        <v>53.78</v>
      </c>
      <c r="E2243" s="78" t="s">
        <v>3191</v>
      </c>
      <c r="F2243" s="75" t="s">
        <v>135</v>
      </c>
      <c r="G2243" s="76">
        <v>13700</v>
      </c>
      <c r="H2243" s="77">
        <v>312</v>
      </c>
      <c r="I2243" s="75" t="s">
        <v>1123</v>
      </c>
    </row>
    <row r="2244" spans="1:9" ht="12.6" customHeight="1" x14ac:dyDescent="0.25">
      <c r="A2244" s="71">
        <v>2171</v>
      </c>
      <c r="B2244" s="72" t="s">
        <v>1736</v>
      </c>
      <c r="C2244" s="75" t="s">
        <v>1123</v>
      </c>
      <c r="D2244" s="74">
        <v>53.79</v>
      </c>
      <c r="E2244" s="78" t="s">
        <v>3192</v>
      </c>
      <c r="F2244" s="75" t="s">
        <v>135</v>
      </c>
      <c r="G2244" s="76">
        <v>16105</v>
      </c>
      <c r="H2244" s="77">
        <v>312</v>
      </c>
      <c r="I2244" s="75" t="s">
        <v>1123</v>
      </c>
    </row>
    <row r="2245" spans="1:9" ht="12.6" customHeight="1" x14ac:dyDescent="0.25">
      <c r="A2245" s="71">
        <v>2172</v>
      </c>
      <c r="B2245" s="72" t="s">
        <v>1736</v>
      </c>
      <c r="C2245" s="75" t="s">
        <v>1123</v>
      </c>
      <c r="D2245" s="74">
        <v>53.8</v>
      </c>
      <c r="E2245" s="78" t="s">
        <v>3193</v>
      </c>
      <c r="F2245" s="75" t="s">
        <v>135</v>
      </c>
      <c r="G2245" s="76">
        <v>15602</v>
      </c>
      <c r="H2245" s="77">
        <v>120</v>
      </c>
      <c r="I2245" s="75" t="s">
        <v>1123</v>
      </c>
    </row>
    <row r="2246" spans="1:9" ht="12.6" customHeight="1" x14ac:dyDescent="0.25">
      <c r="A2246" s="71">
        <v>2173</v>
      </c>
      <c r="B2246" s="72" t="s">
        <v>1736</v>
      </c>
      <c r="C2246" s="75" t="s">
        <v>1123</v>
      </c>
      <c r="D2246" s="74">
        <v>53.81</v>
      </c>
      <c r="E2246" s="78" t="s">
        <v>3194</v>
      </c>
      <c r="F2246" s="75" t="s">
        <v>135</v>
      </c>
      <c r="G2246" s="76">
        <v>18007</v>
      </c>
      <c r="H2246" s="77">
        <v>373</v>
      </c>
      <c r="I2246" s="75" t="s">
        <v>1123</v>
      </c>
    </row>
    <row r="2247" spans="1:9" ht="12.6" customHeight="1" x14ac:dyDescent="0.25">
      <c r="A2247" s="71">
        <v>2174</v>
      </c>
      <c r="B2247" s="72" t="s">
        <v>1736</v>
      </c>
      <c r="C2247" s="75" t="s">
        <v>1123</v>
      </c>
      <c r="D2247" s="74">
        <v>53.82</v>
      </c>
      <c r="E2247" s="78" t="s">
        <v>3195</v>
      </c>
      <c r="F2247" s="75" t="s">
        <v>135</v>
      </c>
      <c r="G2247" s="76">
        <v>11099</v>
      </c>
      <c r="H2247" s="77">
        <v>161</v>
      </c>
      <c r="I2247" s="75" t="s">
        <v>1123</v>
      </c>
    </row>
    <row r="2248" spans="1:9" ht="12.6" customHeight="1" x14ac:dyDescent="0.25">
      <c r="A2248" s="71">
        <v>2175</v>
      </c>
      <c r="B2248" s="72" t="s">
        <v>1736</v>
      </c>
      <c r="C2248" s="75" t="s">
        <v>1123</v>
      </c>
      <c r="D2248" s="74">
        <v>53.83</v>
      </c>
      <c r="E2248" s="78" t="s">
        <v>3196</v>
      </c>
      <c r="F2248" s="75" t="s">
        <v>135</v>
      </c>
      <c r="G2248" s="76">
        <v>13001</v>
      </c>
      <c r="H2248" s="77">
        <v>161</v>
      </c>
      <c r="I2248" s="75" t="s">
        <v>1123</v>
      </c>
    </row>
    <row r="2249" spans="1:9" ht="12.6" customHeight="1" x14ac:dyDescent="0.25">
      <c r="A2249" s="71">
        <v>2176</v>
      </c>
      <c r="B2249" s="72" t="s">
        <v>1736</v>
      </c>
      <c r="C2249" s="75" t="s">
        <v>1123</v>
      </c>
      <c r="D2249" s="74">
        <v>53.84</v>
      </c>
      <c r="E2249" s="78" t="s">
        <v>3197</v>
      </c>
      <c r="F2249" s="75" t="s">
        <v>135</v>
      </c>
      <c r="G2249" s="76">
        <v>12896</v>
      </c>
      <c r="H2249" s="77">
        <v>2543</v>
      </c>
      <c r="I2249" s="75" t="s">
        <v>1123</v>
      </c>
    </row>
    <row r="2250" spans="1:9" ht="12.6" customHeight="1" x14ac:dyDescent="0.25">
      <c r="A2250" s="71">
        <v>2177</v>
      </c>
      <c r="B2250" s="72" t="s">
        <v>1736</v>
      </c>
      <c r="C2250" s="75" t="s">
        <v>1123</v>
      </c>
      <c r="D2250" s="74">
        <v>53.85</v>
      </c>
      <c r="E2250" s="78" t="s">
        <v>3198</v>
      </c>
      <c r="F2250" s="75" t="s">
        <v>135</v>
      </c>
      <c r="G2250" s="76">
        <v>14933</v>
      </c>
      <c r="H2250" s="77">
        <v>2543</v>
      </c>
      <c r="I2250" s="75" t="s">
        <v>1123</v>
      </c>
    </row>
    <row r="2251" spans="1:9" ht="12.6" customHeight="1" x14ac:dyDescent="0.25">
      <c r="A2251" s="71">
        <v>2178</v>
      </c>
      <c r="B2251" s="72" t="s">
        <v>1736</v>
      </c>
      <c r="C2251" s="75" t="s">
        <v>1123</v>
      </c>
      <c r="D2251" s="74">
        <v>53.86</v>
      </c>
      <c r="E2251" s="78" t="s">
        <v>3199</v>
      </c>
      <c r="F2251" s="75" t="s">
        <v>135</v>
      </c>
      <c r="G2251" s="76">
        <v>24573</v>
      </c>
      <c r="H2251" s="77">
        <v>2543</v>
      </c>
      <c r="I2251" s="75" t="s">
        <v>1123</v>
      </c>
    </row>
    <row r="2252" spans="1:9" ht="12.6" customHeight="1" x14ac:dyDescent="0.25">
      <c r="A2252" s="71">
        <v>2179</v>
      </c>
      <c r="B2252" s="72" t="s">
        <v>1736</v>
      </c>
      <c r="C2252" s="75" t="s">
        <v>1123</v>
      </c>
      <c r="D2252" s="74">
        <v>53.87</v>
      </c>
      <c r="E2252" s="78" t="s">
        <v>3200</v>
      </c>
      <c r="F2252" s="75" t="s">
        <v>135</v>
      </c>
      <c r="G2252" s="76">
        <v>28648</v>
      </c>
      <c r="H2252" s="77">
        <v>2543</v>
      </c>
      <c r="I2252" s="75" t="s">
        <v>1123</v>
      </c>
    </row>
    <row r="2253" spans="1:9" ht="12.6" customHeight="1" x14ac:dyDescent="0.25"/>
  </sheetData>
  <sheetProtection algorithmName="SHA-512" hashValue="0duzS8mZ1vQ4KU5Db+peScpAL7qs2s0ewItp8Bdnt6nc81IGW3vnmA2X4MCHBbb6sSX05AHNHSdn0K6NgAj+UA==" saltValue="veH2ewwNdruufauAA8LL7A==" spinCount="100000" sheet="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SSR 2022-23</vt:lpstr>
      <vt:lpstr>LEAD 25-7-22 final Prmnt </vt:lpstr>
      <vt:lpstr>basic rates </vt:lpstr>
      <vt:lpstr>Q C CHARGES</vt:lpstr>
      <vt:lpstr>SSR 21-22 final Prmnt</vt:lpstr>
      <vt:lpstr>SSR 21-22 final Prmnt (short)</vt:lpstr>
      <vt:lpstr>'LEAD 25-7-22 final Prmnt '!Print_Area</vt:lpstr>
      <vt:lpstr>'Q C CHARGES'!Print_Area</vt:lpstr>
      <vt:lpstr>'SSR 2022-23'!Print_Area</vt:lpstr>
      <vt:lpstr>'SSR 2022-23'!Print_Titles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DELL</cp:lastModifiedBy>
  <cp:lastPrinted>2022-08-23T03:46:35Z</cp:lastPrinted>
  <dcterms:created xsi:type="dcterms:W3CDTF">2015-06-05T18:17:20Z</dcterms:created>
  <dcterms:modified xsi:type="dcterms:W3CDTF">2022-10-02T09:38:46Z</dcterms:modified>
</cp:coreProperties>
</file>