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7AB5138-897C-4AC9-BF97-69292AA037E2}" xr6:coauthVersionLast="47" xr6:coauthVersionMax="47" xr10:uidLastSave="{00000000-0000-0000-0000-000000000000}"/>
  <bookViews>
    <workbookView xWindow="-108" yWindow="-108" windowWidth="23256" windowHeight="12576" xr2:uid="{18B8356F-66CD-4C7D-829B-52B8620C3E78}"/>
  </bookViews>
  <sheets>
    <sheet name="Sheet1" sheetId="1" r:id="rId1"/>
    <sheet name="Sheet2" sheetId="2" r:id="rId2"/>
  </sheets>
  <definedNames>
    <definedName name="_xlchart.v1.0" hidden="1">Sheet1!$E$2:$E$6</definedName>
    <definedName name="_xlchart.v1.1" hidden="1">Sheet1!$F$2:$F$6</definedName>
    <definedName name="_xlchart.v1.2" hidden="1">Sheet1!$E$2:$E$6</definedName>
    <definedName name="_xlchart.v1.3" hidden="1">Sheet1!$F$2:$F$6</definedName>
    <definedName name="_xlchart.v1.4" hidden="1">Sheet1!$E$2:$E$6</definedName>
    <definedName name="_xlchart.v1.5" hidden="1">Sheet1!$F$2:$F$6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2" l="1"/>
  <c r="E39" i="2"/>
  <c r="E38" i="2"/>
  <c r="G12" i="2"/>
  <c r="G3" i="1"/>
  <c r="G4" i="1"/>
  <c r="G5" i="1"/>
  <c r="G6" i="1"/>
  <c r="G7" i="1"/>
  <c r="G8" i="1"/>
  <c r="G9" i="1"/>
  <c r="G10" i="1"/>
  <c r="G11" i="1"/>
  <c r="G2" i="1"/>
  <c r="E7" i="1"/>
  <c r="B16" i="1"/>
  <c r="B15" i="1"/>
  <c r="C14" i="1"/>
  <c r="C12" i="1"/>
  <c r="C11" i="1"/>
  <c r="C10" i="1"/>
  <c r="C9" i="1"/>
  <c r="C8" i="1"/>
  <c r="C7" i="1"/>
  <c r="C6" i="1"/>
  <c r="C5" i="1"/>
  <c r="D3" i="1"/>
  <c r="C3" i="1"/>
  <c r="B3" i="1"/>
  <c r="A12" i="1"/>
</calcChain>
</file>

<file path=xl/sharedStrings.xml><?xml version="1.0" encoding="utf-8"?>
<sst xmlns="http://schemas.openxmlformats.org/spreadsheetml/2006/main" count="71" uniqueCount="71">
  <si>
    <t>data</t>
  </si>
  <si>
    <t>mean</t>
  </si>
  <si>
    <t>median</t>
  </si>
  <si>
    <t>mode</t>
  </si>
  <si>
    <t>25th percentile</t>
  </si>
  <si>
    <t>50th</t>
  </si>
  <si>
    <t>75th</t>
  </si>
  <si>
    <t>IQR</t>
  </si>
  <si>
    <t>min</t>
  </si>
  <si>
    <t>max</t>
  </si>
  <si>
    <t>lowerbound</t>
  </si>
  <si>
    <t>upperbound</t>
  </si>
  <si>
    <t>outliers</t>
  </si>
  <si>
    <t xml:space="preserve">no </t>
  </si>
  <si>
    <t>range</t>
  </si>
  <si>
    <t>variance</t>
  </si>
  <si>
    <t>sd</t>
  </si>
  <si>
    <t>zscore</t>
  </si>
  <si>
    <t>x</t>
  </si>
  <si>
    <t>y</t>
  </si>
  <si>
    <t>pearson</t>
  </si>
  <si>
    <t>Sample mean=25</t>
  </si>
  <si>
    <t>population mean = 22</t>
  </si>
  <si>
    <t>n=40</t>
  </si>
  <si>
    <t>sd = 3</t>
  </si>
  <si>
    <t>Z = (25-22)/(3/sqrt(40))</t>
  </si>
  <si>
    <t>Z= 3/0.474</t>
  </si>
  <si>
    <t>QUESTION NO 15</t>
  </si>
  <si>
    <t>Z SCORE</t>
  </si>
  <si>
    <t>QUESTION NO 16</t>
  </si>
  <si>
    <t>since z=6.33 is not in btw -1.96 to +1.96 , our sample mean is significantly differ from population mean</t>
  </si>
  <si>
    <t>from the above question we got that sample mean is signicantly higher than the population mean , so we can fail the null hypothesis</t>
  </si>
  <si>
    <t>Question no 17</t>
  </si>
  <si>
    <t>sample standard eviation (s) = 6.74</t>
  </si>
  <si>
    <t>n = 7</t>
  </si>
  <si>
    <t>Null hypothesis : mean =50</t>
  </si>
  <si>
    <r>
      <t>sample mean(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= 53.14</t>
    </r>
  </si>
  <si>
    <r>
      <t>t=  (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-population mean)/(s/sqrt(n))</t>
    </r>
  </si>
  <si>
    <t>t=(53.14-50)/(6.74/sqrt(7))</t>
  </si>
  <si>
    <t>df= 6</t>
  </si>
  <si>
    <t xml:space="preserve">given  alpha = .05 which is two taild </t>
  </si>
  <si>
    <t>with this critical value I 2.45</t>
  </si>
  <si>
    <t xml:space="preserve">since t=1.33 &lt; 2.45 </t>
  </si>
  <si>
    <t>we fail to reject Null hypothesis</t>
  </si>
  <si>
    <t>Ttest</t>
  </si>
  <si>
    <t>Question 18</t>
  </si>
  <si>
    <t>Z = (sample mean - population mean)/(sd/sqrt(n))</t>
  </si>
  <si>
    <t xml:space="preserve">GROUP 1 </t>
  </si>
  <si>
    <t>GROUP2</t>
  </si>
  <si>
    <t xml:space="preserve">MEAN OF GROUP1= </t>
  </si>
  <si>
    <t>MEAN  OF GROUP2=</t>
  </si>
  <si>
    <t>STD GROUP1</t>
  </si>
  <si>
    <t>STD GROUP2</t>
  </si>
  <si>
    <t xml:space="preserve">n1=5 </t>
  </si>
  <si>
    <t>n2=5</t>
  </si>
  <si>
    <t>t=(88.2 - 79.0)/sqrt(((2.86)**2/5)+((3.16)**2/5))</t>
  </si>
  <si>
    <t>t=9.2/sqrt(1.6359 +1.9971)</t>
  </si>
  <si>
    <t>t= 9.2/sqrt(3.633)</t>
  </si>
  <si>
    <t>t=9.2/1.907</t>
  </si>
  <si>
    <t>t=5.03</t>
  </si>
  <si>
    <t>Question 19</t>
  </si>
  <si>
    <t>significance level alpha =.05</t>
  </si>
  <si>
    <t>df=8</t>
  </si>
  <si>
    <t>from table tcritical value =2.31</t>
  </si>
  <si>
    <t xml:space="preserve">t value is greater than t critical </t>
  </si>
  <si>
    <t>we reject the null hypothesis</t>
  </si>
  <si>
    <t>Question 20</t>
  </si>
  <si>
    <t>inferential statistics help make conclusions from small samples</t>
  </si>
  <si>
    <t xml:space="preserve">Z-test is for  a large samples </t>
  </si>
  <si>
    <t>t-test  is for small samples</t>
  </si>
  <si>
    <t>if p&lt;0.05 ,we reject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</si>
</sst>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C-4D72-A4FF-C1F1AEACA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24320"/>
        <c:axId val="381429360"/>
      </c:scatterChart>
      <c:valAx>
        <c:axId val="3814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Axis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29360"/>
        <c:crosses val="autoZero"/>
        <c:crossBetween val="midCat"/>
      </c:valAx>
      <c:valAx>
        <c:axId val="3814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 Axis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8C334320-8BDB-439C-A1DE-1F54D24FC02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2A6D86F-DF1F-4FD5-8C34-A3202F31338E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5A5B667E-618F-4DE4-85ED-5C9CFCED2BAD}" formatIdx="0">
          <cx:dataId val="0"/>
          <cx:layoutPr>
            <cx:binning intervalClosed="r"/>
          </cx:layoutPr>
        </cx:series>
        <cx:series layoutId="clusteredColumn" hidden="1" uniqueId="{CF73F49E-C1B4-450D-8323-989931B3AF36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310661</xdr:colOff>
      <xdr:row>0</xdr:row>
      <xdr:rowOff>111369</xdr:rowOff>
    </xdr:from>
    <xdr:to>
      <xdr:col>13</xdr:col>
      <xdr:colOff>137746</xdr:colOff>
      <xdr:row>10</xdr:row>
      <xdr:rowOff>87923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BEA83B-EA0E-5267-735A-7E75A712C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234462</xdr:colOff>
      <xdr:row>10</xdr:row>
      <xdr:rowOff>134814</xdr:rowOff>
    </xdr:from>
    <xdr:to>
      <xdr:col>13</xdr:col>
      <xdr:colOff>548054</xdr:colOff>
      <xdr:row>19</xdr:row>
      <xdr:rowOff>164122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1A3E4EC-9735-DFF9-8CA3-98D27F8209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8877" y="1951891"/>
              <a:ext cx="3971192" cy="16646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41031</xdr:colOff>
      <xdr:row>16</xdr:row>
      <xdr:rowOff>58615</xdr:rowOff>
    </xdr:from>
    <xdr:to>
      <xdr:col>4</xdr:col>
      <xdr:colOff>375139</xdr:colOff>
      <xdr:row>25</xdr:row>
      <xdr:rowOff>11723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989F265-6D1A-E84B-5805-4036DBD25C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31" y="2965938"/>
              <a:ext cx="3059723" cy="15884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3D19-B91E-46AA-9A96-DA4FEE5EAB8D}">
  <dimension ref="A1:G16"/>
  <sheetViews>
    <sheetView tabSelected="1" zoomScale="130" zoomScaleNormal="130" workbookViewId="0">
      <selection activeCell="C5" sqref="C5"/>
    </sheetView>
  </sheetViews>
  <sheetFormatPr defaultRowHeight="14.4" x14ac:dyDescent="0.3"/>
  <cols>
    <col min="2" max="2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17</v>
      </c>
    </row>
    <row r="2" spans="1:7" x14ac:dyDescent="0.3">
      <c r="A2">
        <v>10</v>
      </c>
      <c r="E2">
        <v>10</v>
      </c>
      <c r="F2">
        <v>5</v>
      </c>
      <c r="G2">
        <f>(A2 - AVERAGE($A$2:$A$11)) / _xlfn.STDEV.P($A$2:$A$11)</f>
        <v>-1.6977097544987774</v>
      </c>
    </row>
    <row r="3" spans="1:7" x14ac:dyDescent="0.3">
      <c r="A3">
        <v>12</v>
      </c>
      <c r="B3">
        <f>A12/10</f>
        <v>17.100000000000001</v>
      </c>
      <c r="C3">
        <f>MEDIAN(A2:A11)</f>
        <v>17.5</v>
      </c>
      <c r="D3" t="e">
        <f>MODE(A2:A11)</f>
        <v>#N/A</v>
      </c>
      <c r="E3">
        <v>20</v>
      </c>
      <c r="F3">
        <v>10</v>
      </c>
      <c r="G3">
        <f t="shared" ref="G3:G11" si="0">(A3 - AVERAGE($A$2:$A$11)) / _xlfn.STDEV.P($A$2:$A$11)</f>
        <v>-1.2194816546399669</v>
      </c>
    </row>
    <row r="4" spans="1:7" x14ac:dyDescent="0.3">
      <c r="A4">
        <v>14</v>
      </c>
      <c r="E4">
        <v>30</v>
      </c>
      <c r="F4">
        <v>15</v>
      </c>
      <c r="G4">
        <f t="shared" si="0"/>
        <v>-0.74125355478115651</v>
      </c>
    </row>
    <row r="5" spans="1:7" x14ac:dyDescent="0.3">
      <c r="A5">
        <v>15</v>
      </c>
      <c r="B5" t="s">
        <v>4</v>
      </c>
      <c r="C5">
        <f>PERCENTILE(A2:A11,0.25)</f>
        <v>14.25</v>
      </c>
      <c r="E5">
        <v>40</v>
      </c>
      <c r="F5">
        <v>20</v>
      </c>
      <c r="G5">
        <f t="shared" si="0"/>
        <v>-0.50213950485175129</v>
      </c>
    </row>
    <row r="6" spans="1:7" x14ac:dyDescent="0.3">
      <c r="A6">
        <v>17</v>
      </c>
      <c r="B6" t="s">
        <v>5</v>
      </c>
      <c r="C6">
        <f>_xlfn.PERCENTILE.EXC(A2:A11,0.5)</f>
        <v>17.5</v>
      </c>
      <c r="E6">
        <v>50</v>
      </c>
      <c r="F6">
        <v>25</v>
      </c>
      <c r="G6">
        <f t="shared" si="0"/>
        <v>-2.3911404992940862E-2</v>
      </c>
    </row>
    <row r="7" spans="1:7" x14ac:dyDescent="0.3">
      <c r="A7">
        <v>18</v>
      </c>
      <c r="B7" t="s">
        <v>6</v>
      </c>
      <c r="C7">
        <f>_xlfn.PERCENTILE.EXC(A2:A11,0.75)</f>
        <v>20.5</v>
      </c>
      <c r="D7" t="s">
        <v>20</v>
      </c>
      <c r="E7">
        <f>CORREL(E2:E6,F2:F6)</f>
        <v>0.99999999999999989</v>
      </c>
      <c r="G7">
        <f t="shared" si="0"/>
        <v>0.21520264493646438</v>
      </c>
    </row>
    <row r="8" spans="1:7" x14ac:dyDescent="0.3">
      <c r="A8">
        <v>19</v>
      </c>
      <c r="B8" t="s">
        <v>7</v>
      </c>
      <c r="C8">
        <f>C7-C5</f>
        <v>6.25</v>
      </c>
      <c r="G8">
        <f t="shared" si="0"/>
        <v>0.45431669486586962</v>
      </c>
    </row>
    <row r="9" spans="1:7" x14ac:dyDescent="0.3">
      <c r="A9">
        <v>20</v>
      </c>
      <c r="B9" t="s">
        <v>8</v>
      </c>
      <c r="C9">
        <f>MIN(A2:A11)</f>
        <v>10</v>
      </c>
      <c r="G9">
        <f t="shared" si="0"/>
        <v>0.69343074479527478</v>
      </c>
    </row>
    <row r="10" spans="1:7" x14ac:dyDescent="0.3">
      <c r="A10">
        <v>22</v>
      </c>
      <c r="B10" t="s">
        <v>9</v>
      </c>
      <c r="C10">
        <f>MAX(A2:A11)</f>
        <v>24</v>
      </c>
      <c r="G10">
        <f t="shared" si="0"/>
        <v>1.1716588446540852</v>
      </c>
    </row>
    <row r="11" spans="1:7" x14ac:dyDescent="0.3">
      <c r="A11">
        <v>24</v>
      </c>
      <c r="B11" t="s">
        <v>10</v>
      </c>
      <c r="C11">
        <f>C5-1.5*C8</f>
        <v>4.875</v>
      </c>
      <c r="G11">
        <f t="shared" si="0"/>
        <v>1.6498869445128956</v>
      </c>
    </row>
    <row r="12" spans="1:7" x14ac:dyDescent="0.3">
      <c r="A12">
        <f>SUM(A2:A11)</f>
        <v>171</v>
      </c>
      <c r="B12" t="s">
        <v>11</v>
      </c>
      <c r="C12">
        <f>C7+1.5*C8</f>
        <v>29.875</v>
      </c>
    </row>
    <row r="13" spans="1:7" x14ac:dyDescent="0.3">
      <c r="B13" t="s">
        <v>12</v>
      </c>
      <c r="C13" t="s">
        <v>13</v>
      </c>
    </row>
    <row r="14" spans="1:7" x14ac:dyDescent="0.3">
      <c r="B14" t="s">
        <v>14</v>
      </c>
      <c r="C14">
        <f>C10-C9</f>
        <v>14</v>
      </c>
    </row>
    <row r="15" spans="1:7" x14ac:dyDescent="0.3">
      <c r="A15" t="s">
        <v>15</v>
      </c>
      <c r="B15">
        <f>_xlfn.VAR.P(A2:A11)</f>
        <v>17.489999999999998</v>
      </c>
    </row>
    <row r="16" spans="1:7" x14ac:dyDescent="0.3">
      <c r="A16" t="s">
        <v>16</v>
      </c>
      <c r="B16">
        <f>_xlfn.STDEV.P(A2:A11)</f>
        <v>4.1821047332652963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0ED6-8EE1-4D63-B8DB-2FFFD97C1DD9}">
  <dimension ref="A2:G63"/>
  <sheetViews>
    <sheetView workbookViewId="0">
      <selection activeCell="E48" sqref="E48"/>
    </sheetView>
  </sheetViews>
  <sheetFormatPr defaultRowHeight="14.4" x14ac:dyDescent="0.3"/>
  <cols>
    <col min="3" max="3" width="16.21875" customWidth="1"/>
    <col min="4" max="4" width="52.21875" customWidth="1"/>
    <col min="7" max="7" width="42.77734375" customWidth="1"/>
  </cols>
  <sheetData>
    <row r="2" spans="3:7" x14ac:dyDescent="0.3">
      <c r="C2" s="6" t="s">
        <v>27</v>
      </c>
      <c r="D2" t="s">
        <v>28</v>
      </c>
    </row>
    <row r="4" spans="3:7" x14ac:dyDescent="0.3">
      <c r="D4" t="s">
        <v>21</v>
      </c>
    </row>
    <row r="5" spans="3:7" x14ac:dyDescent="0.3">
      <c r="D5" t="s">
        <v>22</v>
      </c>
    </row>
    <row r="6" spans="3:7" x14ac:dyDescent="0.3">
      <c r="D6" t="s">
        <v>24</v>
      </c>
    </row>
    <row r="7" spans="3:7" x14ac:dyDescent="0.3">
      <c r="D7" t="s">
        <v>23</v>
      </c>
    </row>
    <row r="9" spans="3:7" ht="57.6" customHeight="1" x14ac:dyDescent="0.3">
      <c r="G9" s="2" t="s">
        <v>46</v>
      </c>
    </row>
    <row r="10" spans="3:7" ht="42" customHeight="1" x14ac:dyDescent="0.3">
      <c r="G10" s="4" t="s">
        <v>25</v>
      </c>
    </row>
    <row r="11" spans="3:7" ht="33.6" customHeight="1" x14ac:dyDescent="0.3">
      <c r="G11" s="2" t="s">
        <v>26</v>
      </c>
    </row>
    <row r="12" spans="3:7" x14ac:dyDescent="0.3">
      <c r="G12" s="1">
        <f>6.33</f>
        <v>6.33</v>
      </c>
    </row>
    <row r="13" spans="3:7" ht="46.8" customHeight="1" x14ac:dyDescent="0.3">
      <c r="G13" s="5" t="s">
        <v>30</v>
      </c>
    </row>
    <row r="15" spans="3:7" x14ac:dyDescent="0.3">
      <c r="C15" s="6" t="s">
        <v>29</v>
      </c>
    </row>
    <row r="16" spans="3:7" ht="41.4" customHeight="1" x14ac:dyDescent="0.3">
      <c r="D16" s="3" t="s">
        <v>31</v>
      </c>
    </row>
    <row r="19" spans="3:4" x14ac:dyDescent="0.3">
      <c r="C19" s="6" t="s">
        <v>32</v>
      </c>
    </row>
    <row r="20" spans="3:4" x14ac:dyDescent="0.3">
      <c r="C20" t="s">
        <v>44</v>
      </c>
      <c r="D20" t="s">
        <v>36</v>
      </c>
    </row>
    <row r="21" spans="3:4" x14ac:dyDescent="0.3">
      <c r="D21" t="s">
        <v>33</v>
      </c>
    </row>
    <row r="22" spans="3:4" x14ac:dyDescent="0.3">
      <c r="D22" t="s">
        <v>34</v>
      </c>
    </row>
    <row r="23" spans="3:4" x14ac:dyDescent="0.3">
      <c r="D23" t="s">
        <v>35</v>
      </c>
    </row>
    <row r="24" spans="3:4" ht="33" customHeight="1" x14ac:dyDescent="0.3">
      <c r="D24" s="2" t="s">
        <v>37</v>
      </c>
    </row>
    <row r="25" spans="3:4" ht="36" customHeight="1" x14ac:dyDescent="0.3">
      <c r="D25" s="2" t="s">
        <v>38</v>
      </c>
    </row>
    <row r="26" spans="3:4" x14ac:dyDescent="0.3">
      <c r="D26" s="2">
        <v>1.33</v>
      </c>
    </row>
    <row r="29" spans="3:4" x14ac:dyDescent="0.3">
      <c r="D29" t="s">
        <v>40</v>
      </c>
    </row>
    <row r="30" spans="3:4" x14ac:dyDescent="0.3">
      <c r="D30" t="s">
        <v>39</v>
      </c>
    </row>
    <row r="31" spans="3:4" x14ac:dyDescent="0.3">
      <c r="D31" t="s">
        <v>41</v>
      </c>
    </row>
    <row r="32" spans="3:4" x14ac:dyDescent="0.3">
      <c r="D32" t="s">
        <v>42</v>
      </c>
    </row>
    <row r="33" spans="1:7" x14ac:dyDescent="0.3">
      <c r="D33" s="6" t="s">
        <v>43</v>
      </c>
    </row>
    <row r="36" spans="1:7" x14ac:dyDescent="0.3">
      <c r="C36" s="6" t="s">
        <v>45</v>
      </c>
    </row>
    <row r="38" spans="1:7" x14ac:dyDescent="0.3">
      <c r="A38" t="s">
        <v>47</v>
      </c>
      <c r="B38" t="s">
        <v>48</v>
      </c>
      <c r="D38" t="s">
        <v>49</v>
      </c>
      <c r="E38">
        <f>AVERAGE(A39:A43)</f>
        <v>88.2</v>
      </c>
    </row>
    <row r="39" spans="1:7" x14ac:dyDescent="0.3">
      <c r="A39">
        <v>85</v>
      </c>
      <c r="B39">
        <v>78</v>
      </c>
      <c r="D39" t="s">
        <v>50</v>
      </c>
      <c r="E39">
        <f>AVERAGE(B39:B43)</f>
        <v>79</v>
      </c>
    </row>
    <row r="40" spans="1:7" x14ac:dyDescent="0.3">
      <c r="A40">
        <v>90</v>
      </c>
      <c r="B40">
        <v>75</v>
      </c>
    </row>
    <row r="41" spans="1:7" x14ac:dyDescent="0.3">
      <c r="A41">
        <v>88</v>
      </c>
      <c r="B41">
        <v>80</v>
      </c>
      <c r="D41" t="s">
        <v>51</v>
      </c>
      <c r="E41">
        <f>_xlfn.STDEV.S(A39:A43)</f>
        <v>2.8635642126552705</v>
      </c>
    </row>
    <row r="42" spans="1:7" x14ac:dyDescent="0.3">
      <c r="A42">
        <v>92</v>
      </c>
      <c r="B42">
        <v>83</v>
      </c>
      <c r="D42" t="s">
        <v>52</v>
      </c>
      <c r="E42">
        <v>3.16</v>
      </c>
    </row>
    <row r="43" spans="1:7" x14ac:dyDescent="0.3">
      <c r="A43">
        <v>86</v>
      </c>
      <c r="B43">
        <v>79</v>
      </c>
    </row>
    <row r="45" spans="1:7" x14ac:dyDescent="0.3">
      <c r="D45" t="s">
        <v>53</v>
      </c>
    </row>
    <row r="46" spans="1:7" x14ac:dyDescent="0.3">
      <c r="D46" t="s">
        <v>54</v>
      </c>
    </row>
    <row r="47" spans="1:7" ht="37.799999999999997" customHeight="1" x14ac:dyDescent="0.3">
      <c r="G47" s="2" t="s">
        <v>55</v>
      </c>
    </row>
    <row r="49" spans="3:7" x14ac:dyDescent="0.3">
      <c r="G49" s="2" t="s">
        <v>56</v>
      </c>
    </row>
    <row r="51" spans="3:7" x14ac:dyDescent="0.3">
      <c r="G51" t="s">
        <v>57</v>
      </c>
    </row>
    <row r="52" spans="3:7" x14ac:dyDescent="0.3">
      <c r="G52" t="s">
        <v>58</v>
      </c>
    </row>
    <row r="53" spans="3:7" x14ac:dyDescent="0.3">
      <c r="G53" t="s">
        <v>59</v>
      </c>
    </row>
    <row r="54" spans="3:7" x14ac:dyDescent="0.3">
      <c r="C54" s="6" t="s">
        <v>60</v>
      </c>
    </row>
    <row r="55" spans="3:7" x14ac:dyDescent="0.3">
      <c r="D55" t="s">
        <v>61</v>
      </c>
    </row>
    <row r="56" spans="3:7" x14ac:dyDescent="0.3">
      <c r="D56" t="s">
        <v>62</v>
      </c>
    </row>
    <row r="57" spans="3:7" x14ac:dyDescent="0.3">
      <c r="D57" t="s">
        <v>63</v>
      </c>
      <c r="G57" t="s">
        <v>64</v>
      </c>
    </row>
    <row r="58" spans="3:7" x14ac:dyDescent="0.3">
      <c r="G58" t="s">
        <v>65</v>
      </c>
    </row>
    <row r="59" spans="3:7" x14ac:dyDescent="0.3">
      <c r="C59" s="6" t="s">
        <v>66</v>
      </c>
    </row>
    <row r="60" spans="3:7" x14ac:dyDescent="0.3">
      <c r="D60" t="s">
        <v>67</v>
      </c>
    </row>
    <row r="61" spans="3:7" x14ac:dyDescent="0.3">
      <c r="D61" t="s">
        <v>68</v>
      </c>
    </row>
    <row r="62" spans="3:7" x14ac:dyDescent="0.3">
      <c r="D62" t="s">
        <v>69</v>
      </c>
    </row>
    <row r="63" spans="3:7" x14ac:dyDescent="0.3">
      <c r="D6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nithinrajkallingal@gmail.com</dc:creator>
  <cp:lastModifiedBy>nithinrajkallingal@gmail.com</cp:lastModifiedBy>
  <dcterms:created xsi:type="dcterms:W3CDTF">2025-03-05T04:38:13Z</dcterms:created>
  <dcterms:modified xsi:type="dcterms:W3CDTF">2025-03-05T10:26:33Z</dcterms:modified>
</cp:coreProperties>
</file>