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hin/Documents/NEU/ALY 6050/Assignment-6/"/>
    </mc:Choice>
  </mc:AlternateContent>
  <xr:revisionPtr revIDLastSave="0" documentId="13_ncr:1_{A2054F0E-F584-EE4C-9DF6-301519CDAD76}" xr6:coauthVersionLast="47" xr6:coauthVersionMax="47" xr10:uidLastSave="{00000000-0000-0000-0000-000000000000}"/>
  <bookViews>
    <workbookView xWindow="0" yWindow="940" windowWidth="28800" windowHeight="15940" xr2:uid="{7AEC5213-303D-0540-92AB-43C9CF7CF98F}"/>
  </bookViews>
  <sheets>
    <sheet name="Sensitivity Report 1" sheetId="10" r:id="rId1"/>
    <sheet name="Part 1" sheetId="1" r:id="rId2"/>
    <sheet name="Sensitivity Report 2" sheetId="6" r:id="rId3"/>
    <sheet name="Part 2" sheetId="2" r:id="rId4"/>
  </sheets>
  <definedNames>
    <definedName name="solver_adj" localSheetId="1" hidden="1">'Part 1'!$X$20:$AF$28</definedName>
    <definedName name="solver_adj" localSheetId="3" hidden="1">'Part 2'!$W$7:$W$12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2</definedName>
    <definedName name="solver_eng" localSheetId="3" hidden="1">1</definedName>
    <definedName name="solver_itr" localSheetId="1" hidden="1">2147483647</definedName>
    <definedName name="solver_itr" localSheetId="3" hidden="1">2147483647</definedName>
    <definedName name="solver_lhs1" localSheetId="1" hidden="1">'Part 1'!$AD$29:$AF$29</definedName>
    <definedName name="solver_lhs1" localSheetId="3" hidden="1">'Part 2'!$Q$16</definedName>
    <definedName name="solver_lhs10" localSheetId="1" hidden="1">'Part 1'!$AG$28</definedName>
    <definedName name="solver_lhs11" localSheetId="1" hidden="1">'Part 1'!$AD$29:$AF$29</definedName>
    <definedName name="solver_lhs2" localSheetId="1" hidden="1">'Part 1'!$AD$34</definedName>
    <definedName name="solver_lhs2" localSheetId="3" hidden="1">'Part 2'!$W$13</definedName>
    <definedName name="solver_lhs3" localSheetId="1" hidden="1">'Part 1'!$AG$20:$AG$25</definedName>
    <definedName name="solver_lhs4" localSheetId="1" hidden="1">'Part 1'!$AG$22</definedName>
    <definedName name="solver_lhs5" localSheetId="1" hidden="1">'Part 1'!$AG$23</definedName>
    <definedName name="solver_lhs6" localSheetId="1" hidden="1">'Part 1'!$AG$24</definedName>
    <definedName name="solver_lhs7" localSheetId="1" hidden="1">'Part 1'!$AG$25</definedName>
    <definedName name="solver_lhs8" localSheetId="1" hidden="1">'Part 1'!$AG$26</definedName>
    <definedName name="solver_lhs9" localSheetId="1" hidden="1">'Part 1'!$AG$27</definedName>
    <definedName name="solver_lin" localSheetId="1" hidden="1">1</definedName>
    <definedName name="solver_lin" localSheetId="3" hidden="1">2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3</definedName>
    <definedName name="solver_num" localSheetId="3" hidden="1">2</definedName>
    <definedName name="solver_opt" localSheetId="1" hidden="1">'Part 1'!$AG$5</definedName>
    <definedName name="solver_opt" localSheetId="3" hidden="1">'Part 2'!$Q$18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el1" localSheetId="1" hidden="1">1</definedName>
    <definedName name="solver_rel1" localSheetId="3" hidden="1">3</definedName>
    <definedName name="solver_rel10" localSheetId="1" hidden="1">2</definedName>
    <definedName name="solver_rel11" localSheetId="1" hidden="1">1</definedName>
    <definedName name="solver_rel2" localSheetId="1" hidden="1">2</definedName>
    <definedName name="solver_rel2" localSheetId="3" hidden="1">2</definedName>
    <definedName name="solver_rel3" localSheetId="1" hidden="1">3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'Part 1'!$AD$31:$AF$31</definedName>
    <definedName name="solver_rhs1" localSheetId="3" hidden="1">'Part 2'!$Q$17</definedName>
    <definedName name="solver_rhs10" localSheetId="1" hidden="1">'Part 1'!$AF$29</definedName>
    <definedName name="solver_rhs11" localSheetId="1" hidden="1">'Part 1'!$AD$31:$AF$31</definedName>
    <definedName name="solver_rhs2" localSheetId="1" hidden="1">'Part 1'!$AJ$28</definedName>
    <definedName name="solver_rhs2" localSheetId="3" hidden="1">10000</definedName>
    <definedName name="solver_rhs3" localSheetId="1" hidden="1">'Part 1'!$AI$20:$AI$25</definedName>
    <definedName name="solver_rhs4" localSheetId="1" hidden="1">'Part 1'!$Z$29</definedName>
    <definedName name="solver_rhs5" localSheetId="1" hidden="1">'Part 1'!$AA$29</definedName>
    <definedName name="solver_rhs6" localSheetId="1" hidden="1">'Part 1'!$AB$29</definedName>
    <definedName name="solver_rhs7" localSheetId="1" hidden="1">'Part 1'!$AC$29</definedName>
    <definedName name="solver_rhs8" localSheetId="1" hidden="1">'Part 1'!$AD$29</definedName>
    <definedName name="solver_rhs9" localSheetId="1" hidden="1">'Part 1'!$AE$29</definedName>
    <definedName name="solver_rlx" localSheetId="1" hidden="1">1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2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2</definedName>
    <definedName name="solver_typ" localSheetId="3" hidden="1">2</definedName>
    <definedName name="solver_val" localSheetId="1" hidden="1">0</definedName>
    <definedName name="solver_val" localSheetId="3" hidden="1">0</definedName>
    <definedName name="solver_ver" localSheetId="1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" i="1" l="1"/>
  <c r="Y29" i="1"/>
  <c r="Z29" i="1"/>
  <c r="AA29" i="1"/>
  <c r="AB29" i="1"/>
  <c r="AC29" i="1"/>
  <c r="AD29" i="1"/>
  <c r="AE29" i="1"/>
  <c r="AF29" i="1"/>
  <c r="X29" i="1"/>
  <c r="AG21" i="1"/>
  <c r="AG22" i="1"/>
  <c r="AG23" i="1"/>
  <c r="AG24" i="1"/>
  <c r="AG25" i="1"/>
  <c r="AG26" i="1"/>
  <c r="AG27" i="1"/>
  <c r="AG28" i="1"/>
  <c r="AG20" i="1"/>
  <c r="Q16" i="2"/>
  <c r="Q14" i="2"/>
  <c r="W102" i="2"/>
  <c r="R85" i="2"/>
  <c r="S85" i="2"/>
  <c r="T85" i="2"/>
  <c r="U85" i="2"/>
  <c r="V85" i="2"/>
  <c r="Q138" i="2"/>
  <c r="Q121" i="2"/>
  <c r="Q123" i="2" s="1"/>
  <c r="Q103" i="2"/>
  <c r="Q105" i="2" s="1"/>
  <c r="Q107" i="2" s="1"/>
  <c r="Q85" i="2"/>
  <c r="W137" i="2"/>
  <c r="W120" i="2"/>
  <c r="W84" i="2"/>
  <c r="W67" i="2"/>
  <c r="W49" i="2"/>
  <c r="W32" i="2"/>
  <c r="V68" i="2"/>
  <c r="U68" i="2"/>
  <c r="T68" i="2"/>
  <c r="S68" i="2"/>
  <c r="R68" i="2"/>
  <c r="Q68" i="2"/>
  <c r="Q50" i="2"/>
  <c r="R50" i="2"/>
  <c r="S50" i="2"/>
  <c r="T50" i="2"/>
  <c r="U50" i="2"/>
  <c r="V50" i="2"/>
  <c r="Q33" i="2"/>
  <c r="R33" i="2"/>
  <c r="S33" i="2"/>
  <c r="T33" i="2"/>
  <c r="U33" i="2"/>
  <c r="V33" i="2"/>
  <c r="W13" i="2"/>
  <c r="R14" i="2"/>
  <c r="S14" i="2"/>
  <c r="T14" i="2"/>
  <c r="U14" i="2"/>
  <c r="V14" i="2"/>
  <c r="AD34" i="1" l="1"/>
  <c r="AJ28" i="1"/>
  <c r="Q18" i="2"/>
  <c r="Q140" i="2"/>
  <c r="Q142" i="2" s="1"/>
  <c r="Q125" i="2"/>
  <c r="Q87" i="2"/>
  <c r="Q89" i="2" s="1"/>
  <c r="Q70" i="2"/>
  <c r="Q72" i="2" s="1"/>
  <c r="Q52" i="2"/>
  <c r="Q54" i="2" s="1"/>
  <c r="Q35" i="2"/>
  <c r="Q37" i="2" s="1"/>
</calcChain>
</file>

<file path=xl/sharedStrings.xml><?xml version="1.0" encoding="utf-8"?>
<sst xmlns="http://schemas.openxmlformats.org/spreadsheetml/2006/main" count="632" uniqueCount="337">
  <si>
    <t>Waste Proposal Site</t>
  </si>
  <si>
    <t>Plant:</t>
  </si>
  <si>
    <t>Orangeburg</t>
  </si>
  <si>
    <t>Florence</t>
  </si>
  <si>
    <t>Macon</t>
  </si>
  <si>
    <t>Denver</t>
  </si>
  <si>
    <t>Morganton</t>
  </si>
  <si>
    <t>Morrisville</t>
  </si>
  <si>
    <t>Pineville</t>
  </si>
  <si>
    <t>Rockhill</t>
  </si>
  <si>
    <t>Statesville</t>
  </si>
  <si>
    <t>Waste per Week (bbl)</t>
  </si>
  <si>
    <t xml:space="preserve">Table 1: Shipping costs, per barrel of waste from six plants to three waste disposal sites </t>
  </si>
  <si>
    <t>Plant</t>
  </si>
  <si>
    <t>$---</t>
  </si>
  <si>
    <t>---</t>
  </si>
  <si>
    <t>Waste Disposal Site:</t>
  </si>
  <si>
    <t xml:space="preserve">Table 3: Shipping costs, per barrel of waste between the three waste disposal sites </t>
  </si>
  <si>
    <t>Expected Returns</t>
  </si>
  <si>
    <t>Bonds</t>
  </si>
  <si>
    <t>High tech stocks</t>
  </si>
  <si>
    <t>Foreign stocks</t>
  </si>
  <si>
    <t>Call options</t>
  </si>
  <si>
    <t>Put options</t>
  </si>
  <si>
    <t>Gold</t>
  </si>
  <si>
    <t xml:space="preserve"> </t>
  </si>
  <si>
    <t>Table 1: The Covariance matrix of assets’ returns</t>
  </si>
  <si>
    <r>
      <t xml:space="preserve">Table </t>
    </r>
    <r>
      <rPr>
        <sz val="9"/>
        <color theme="1"/>
        <rFont val="Palatino Linotype"/>
        <family val="1"/>
      </rPr>
      <t xml:space="preserve"> Table 2: Shipping costs, per barrel of waste from each plant to another plant </t>
    </r>
  </si>
  <si>
    <t>Source</t>
  </si>
  <si>
    <t>Destinations</t>
  </si>
  <si>
    <t>A</t>
  </si>
  <si>
    <t>B</t>
  </si>
  <si>
    <t>C</t>
  </si>
  <si>
    <t>D</t>
  </si>
  <si>
    <t>E</t>
  </si>
  <si>
    <t>F</t>
  </si>
  <si>
    <t>P</t>
  </si>
  <si>
    <t>Q</t>
  </si>
  <si>
    <t>R</t>
  </si>
  <si>
    <t>Supply</t>
  </si>
  <si>
    <t>Demand</t>
  </si>
  <si>
    <t>Source A</t>
  </si>
  <si>
    <t>Source B</t>
  </si>
  <si>
    <t>Source C</t>
  </si>
  <si>
    <t>Source D</t>
  </si>
  <si>
    <t>Source E</t>
  </si>
  <si>
    <t>Subject to</t>
  </si>
  <si>
    <t>Source F</t>
  </si>
  <si>
    <t>Destination P</t>
  </si>
  <si>
    <t>Destination Q</t>
  </si>
  <si>
    <t>Destination R</t>
  </si>
  <si>
    <t>XAP + XAQ + XAR</t>
  </si>
  <si>
    <t>&lt;=</t>
  </si>
  <si>
    <t>XBP + XBQ + XBR</t>
  </si>
  <si>
    <t>XCP + XCQ + CQR</t>
  </si>
  <si>
    <t>XDP + XDQ + XDR</t>
  </si>
  <si>
    <t>XFP + XFQ + XFR</t>
  </si>
  <si>
    <t>XEP + XEQ + XER</t>
  </si>
  <si>
    <t>XPA + XPB + XPC + XPD + XPE + XPF</t>
  </si>
  <si>
    <t>XQA + XQB + XQC + XQD + XQE + XQF</t>
  </si>
  <si>
    <t>XRA + XRB + XRC + XRD + XRE + XRF</t>
  </si>
  <si>
    <t>SOURCE</t>
  </si>
  <si>
    <t>DEMAND</t>
  </si>
  <si>
    <t>inequality</t>
  </si>
  <si>
    <t>supply</t>
  </si>
  <si>
    <t>Z</t>
  </si>
  <si>
    <t>Microsoft Excel 16.83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</si>
  <si>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</si>
  <si>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</si>
  <si>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</si>
  <si>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</si>
  <si>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</si>
  <si>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</si>
  <si>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</si>
  <si>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</si>
  <si>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</si>
  <si>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</si>
  <si>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</si>
  <si>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</si>
  <si>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</si>
  <si>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</si>
  <si>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</si>
  <si>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</si>
  <si>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</si>
  <si>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$X$20</t>
  </si>
  <si>
    <t>Denver Orangeburg</t>
  </si>
  <si>
    <t>$Y$20</t>
  </si>
  <si>
    <t>Denver Florence</t>
  </si>
  <si>
    <t>$Z$20</t>
  </si>
  <si>
    <t>Denver Macon</t>
  </si>
  <si>
    <t>$AA$20</t>
  </si>
  <si>
    <t>Denver Denver</t>
  </si>
  <si>
    <t>$AB$20</t>
  </si>
  <si>
    <t>Denver Morganton</t>
  </si>
  <si>
    <t>$AC$20</t>
  </si>
  <si>
    <t>Denver Morrisville</t>
  </si>
  <si>
    <t>$AD$20</t>
  </si>
  <si>
    <t>Denver Pineville</t>
  </si>
  <si>
    <t>$AE$20</t>
  </si>
  <si>
    <t>Denver Rockhill</t>
  </si>
  <si>
    <t>$AF$20</t>
  </si>
  <si>
    <t>Denver Statesville</t>
  </si>
  <si>
    <t>$X$21</t>
  </si>
  <si>
    <t>Morganton Orangeburg</t>
  </si>
  <si>
    <t>$Y$21</t>
  </si>
  <si>
    <t>Morganton Florence</t>
  </si>
  <si>
    <t>$Z$21</t>
  </si>
  <si>
    <t>Morganton Macon</t>
  </si>
  <si>
    <t>$AA$21</t>
  </si>
  <si>
    <t>Morganton Denver</t>
  </si>
  <si>
    <t>$AB$21</t>
  </si>
  <si>
    <t>Morganton Morganton</t>
  </si>
  <si>
    <t>$AC$21</t>
  </si>
  <si>
    <t>Morganton Morrisville</t>
  </si>
  <si>
    <t>$AD$21</t>
  </si>
  <si>
    <t>Morganton Pineville</t>
  </si>
  <si>
    <t>$AE$21</t>
  </si>
  <si>
    <t>Morganton Rockhill</t>
  </si>
  <si>
    <t>$AF$21</t>
  </si>
  <si>
    <t>Morganton Statesville</t>
  </si>
  <si>
    <t>$X$22</t>
  </si>
  <si>
    <t>Morrisville Orangeburg</t>
  </si>
  <si>
    <t>$Y$22</t>
  </si>
  <si>
    <t>Morrisville Florence</t>
  </si>
  <si>
    <t>$Z$22</t>
  </si>
  <si>
    <t>Morrisville Macon</t>
  </si>
  <si>
    <t>$AA$22</t>
  </si>
  <si>
    <t>Morrisville Denver</t>
  </si>
  <si>
    <t>$AB$22</t>
  </si>
  <si>
    <t>Morrisville Morganton</t>
  </si>
  <si>
    <t>$AC$22</t>
  </si>
  <si>
    <t>Morrisville Morrisville</t>
  </si>
  <si>
    <t>$AD$22</t>
  </si>
  <si>
    <t>Morrisville Pineville</t>
  </si>
  <si>
    <t>$AE$22</t>
  </si>
  <si>
    <t>Morrisville Rockhill</t>
  </si>
  <si>
    <t>$AF$22</t>
  </si>
  <si>
    <t>Morrisville Statesville</t>
  </si>
  <si>
    <t>$X$23</t>
  </si>
  <si>
    <t>Pineville Orangeburg</t>
  </si>
  <si>
    <t>$Y$23</t>
  </si>
  <si>
    <t>Pineville Florence</t>
  </si>
  <si>
    <t>$Z$23</t>
  </si>
  <si>
    <t>Pineville Macon</t>
  </si>
  <si>
    <t>$AA$23</t>
  </si>
  <si>
    <t>Pineville Denver</t>
  </si>
  <si>
    <t>$AB$23</t>
  </si>
  <si>
    <t>Pineville Morganton</t>
  </si>
  <si>
    <t>$AC$23</t>
  </si>
  <si>
    <t>Pineville Morrisville</t>
  </si>
  <si>
    <t>$AD$23</t>
  </si>
  <si>
    <t>Pineville Pineville</t>
  </si>
  <si>
    <t>$AE$23</t>
  </si>
  <si>
    <t>Pineville Rockhill</t>
  </si>
  <si>
    <t>$AF$23</t>
  </si>
  <si>
    <t>Pineville Statesville</t>
  </si>
  <si>
    <t>$X$24</t>
  </si>
  <si>
    <t>Rockhill Orangeburg</t>
  </si>
  <si>
    <t>$Y$24</t>
  </si>
  <si>
    <t>Rockhill Florence</t>
  </si>
  <si>
    <t>$Z$24</t>
  </si>
  <si>
    <t>Rockhill Macon</t>
  </si>
  <si>
    <t>$AA$24</t>
  </si>
  <si>
    <t>Rockhill Denver</t>
  </si>
  <si>
    <t>$AB$24</t>
  </si>
  <si>
    <t>Rockhill Morganton</t>
  </si>
  <si>
    <t>$AC$24</t>
  </si>
  <si>
    <t>Rockhill Morrisville</t>
  </si>
  <si>
    <t>$AD$24</t>
  </si>
  <si>
    <t>Rockhill Pineville</t>
  </si>
  <si>
    <t>$AE$24</t>
  </si>
  <si>
    <t>Rockhill Rockhill</t>
  </si>
  <si>
    <t>$AF$24</t>
  </si>
  <si>
    <t>Rockhill Statesville</t>
  </si>
  <si>
    <t>$X$25</t>
  </si>
  <si>
    <t>Statesville Orangeburg</t>
  </si>
  <si>
    <t>$Y$25</t>
  </si>
  <si>
    <t>Statesville Florence</t>
  </si>
  <si>
    <t>$Z$25</t>
  </si>
  <si>
    <t>Statesville Macon</t>
  </si>
  <si>
    <t>$AA$25</t>
  </si>
  <si>
    <t>Statesville Denver</t>
  </si>
  <si>
    <t>$AB$25</t>
  </si>
  <si>
    <t>Statesville Morganton</t>
  </si>
  <si>
    <t>$AC$25</t>
  </si>
  <si>
    <t>Statesville Morrisville</t>
  </si>
  <si>
    <t>$AD$25</t>
  </si>
  <si>
    <t>Statesville Pineville</t>
  </si>
  <si>
    <t>$AE$25</t>
  </si>
  <si>
    <t>Statesville Rockhill</t>
  </si>
  <si>
    <t>$AF$25</t>
  </si>
  <si>
    <t>Statesville Statesville</t>
  </si>
  <si>
    <t>$X$26</t>
  </si>
  <si>
    <t>Orangeburg Orangeburg</t>
  </si>
  <si>
    <t>$Y$26</t>
  </si>
  <si>
    <t>Orangeburg Florence</t>
  </si>
  <si>
    <t>$Z$26</t>
  </si>
  <si>
    <t>Orangeburg Macon</t>
  </si>
  <si>
    <t>$AA$26</t>
  </si>
  <si>
    <t>Orangeburg Denver</t>
  </si>
  <si>
    <t>$AB$26</t>
  </si>
  <si>
    <t>Orangeburg Morganton</t>
  </si>
  <si>
    <t>$AC$26</t>
  </si>
  <si>
    <t>Orangeburg Morrisville</t>
  </si>
  <si>
    <t>$AD$26</t>
  </si>
  <si>
    <t>Orangeburg Pineville</t>
  </si>
  <si>
    <t>$AE$26</t>
  </si>
  <si>
    <t>Orangeburg Rockhill</t>
  </si>
  <si>
    <t>$AF$26</t>
  </si>
  <si>
    <t>Orangeburg Statesville</t>
  </si>
  <si>
    <t>$X$27</t>
  </si>
  <si>
    <t>Florence Orangeburg</t>
  </si>
  <si>
    <t>$Y$27</t>
  </si>
  <si>
    <t>Florence Florence</t>
  </si>
  <si>
    <t>$Z$27</t>
  </si>
  <si>
    <t>Florence Macon</t>
  </si>
  <si>
    <t>$AA$27</t>
  </si>
  <si>
    <t>Florence Denver</t>
  </si>
  <si>
    <t>$AB$27</t>
  </si>
  <si>
    <t>Florence Morganton</t>
  </si>
  <si>
    <t>$AC$27</t>
  </si>
  <si>
    <t>Florence Morrisville</t>
  </si>
  <si>
    <t>$AD$27</t>
  </si>
  <si>
    <t>Florence Pineville</t>
  </si>
  <si>
    <t>$AE$27</t>
  </si>
  <si>
    <t>Florence Rockhill</t>
  </si>
  <si>
    <t>$AF$27</t>
  </si>
  <si>
    <t>Florence Statesville</t>
  </si>
  <si>
    <t>$X$28</t>
  </si>
  <si>
    <t>Macon Orangeburg</t>
  </si>
  <si>
    <t>$Y$28</t>
  </si>
  <si>
    <t>Macon Florence</t>
  </si>
  <si>
    <t>$Z$28</t>
  </si>
  <si>
    <t>Macon Macon</t>
  </si>
  <si>
    <t>$AA$28</t>
  </si>
  <si>
    <t>Macon Denver</t>
  </si>
  <si>
    <t>$AB$28</t>
  </si>
  <si>
    <t>Macon Morganton</t>
  </si>
  <si>
    <t>$AC$28</t>
  </si>
  <si>
    <t>Macon Morrisville</t>
  </si>
  <si>
    <t>$AD$28</t>
  </si>
  <si>
    <t>Macon Pineville</t>
  </si>
  <si>
    <t>$AE$28</t>
  </si>
  <si>
    <t>Macon Rockhill</t>
  </si>
  <si>
    <t>$AF$28</t>
  </si>
  <si>
    <t>Macon Statesville</t>
  </si>
  <si>
    <t>$AG$20</t>
  </si>
  <si>
    <t>$AG$21</t>
  </si>
  <si>
    <t>$AG$22</t>
  </si>
  <si>
    <t>$AG$23</t>
  </si>
  <si>
    <t>$AG$24</t>
  </si>
  <si>
    <t>$AG$25</t>
  </si>
  <si>
    <t>Shipped from</t>
  </si>
  <si>
    <t>Shipped TO</t>
  </si>
  <si>
    <t>Cost Function</t>
  </si>
  <si>
    <t>Decision Variables</t>
  </si>
  <si>
    <t>X1</t>
  </si>
  <si>
    <t>X2</t>
  </si>
  <si>
    <t>X3</t>
  </si>
  <si>
    <t>X4</t>
  </si>
  <si>
    <t>X5</t>
  </si>
  <si>
    <t>X6</t>
  </si>
  <si>
    <t>X1+X2+X3+X4+X5+X6</t>
  </si>
  <si>
    <t>=</t>
  </si>
  <si>
    <t>0.07X1 + 0.12X2 + 0.11X3 + 0.14X4 + 0.14X5 + 0.09X5</t>
  </si>
  <si>
    <t>Expected Return</t>
  </si>
  <si>
    <t>Return</t>
  </si>
  <si>
    <t>&gt;=</t>
  </si>
  <si>
    <t>Limit of expected return ®</t>
  </si>
  <si>
    <t>Probability</t>
  </si>
  <si>
    <t>Invested Amount</t>
  </si>
  <si>
    <t>Min expected Return</t>
  </si>
  <si>
    <t xml:space="preserve">Variance </t>
  </si>
  <si>
    <t>Question-1</t>
  </si>
  <si>
    <t>r1</t>
  </si>
  <si>
    <t>e1</t>
  </si>
  <si>
    <t>at 10%</t>
  </si>
  <si>
    <t>at 10.5%</t>
  </si>
  <si>
    <t>Worksheet: [ALY6050_MOD6_Project_Students.xlsx]Part 2</t>
  </si>
  <si>
    <t>Gradient</t>
  </si>
  <si>
    <t>Lagrange</t>
  </si>
  <si>
    <t>Multiplier</t>
  </si>
  <si>
    <t>$W$7</t>
  </si>
  <si>
    <t>Bonds Invested Amount</t>
  </si>
  <si>
    <t>$W$8</t>
  </si>
  <si>
    <t xml:space="preserve">  Invested Amount</t>
  </si>
  <si>
    <t>$W$9</t>
  </si>
  <si>
    <t>$W$10</t>
  </si>
  <si>
    <t>Call options Invested Amount</t>
  </si>
  <si>
    <t>$W$11</t>
  </si>
  <si>
    <t>Put options Invested Amount</t>
  </si>
  <si>
    <t>$W$12</t>
  </si>
  <si>
    <t>Gold Invested Amount</t>
  </si>
  <si>
    <t>$Q$16</t>
  </si>
  <si>
    <t xml:space="preserve">Expected Return  </t>
  </si>
  <si>
    <t>$W$13</t>
  </si>
  <si>
    <t>Probability Invested Amount</t>
  </si>
  <si>
    <t>at 11%</t>
  </si>
  <si>
    <t>at 11.5%</t>
  </si>
  <si>
    <t>at 12%</t>
  </si>
  <si>
    <t>at 12.5%</t>
  </si>
  <si>
    <t>at 13.5%</t>
  </si>
  <si>
    <t>at 13%</t>
  </si>
  <si>
    <t>e2</t>
  </si>
  <si>
    <t>r2</t>
  </si>
  <si>
    <t>e3</t>
  </si>
  <si>
    <t>r3</t>
  </si>
  <si>
    <t>e4</t>
  </si>
  <si>
    <t>r4</t>
  </si>
  <si>
    <t>e5</t>
  </si>
  <si>
    <t>r5</t>
  </si>
  <si>
    <t>e6</t>
  </si>
  <si>
    <t>r6</t>
  </si>
  <si>
    <t>e7</t>
  </si>
  <si>
    <t>r7</t>
  </si>
  <si>
    <t>e</t>
  </si>
  <si>
    <t>r</t>
  </si>
  <si>
    <t>e8</t>
  </si>
  <si>
    <t>r8</t>
  </si>
  <si>
    <t>Report Created: 2024-03-29 11:51:01 AM</t>
  </si>
  <si>
    <t>Denver Shipped from</t>
  </si>
  <si>
    <t>Morganton Shipped from</t>
  </si>
  <si>
    <t>Morrisville Shipped from</t>
  </si>
  <si>
    <t>Pineville Shipped from</t>
  </si>
  <si>
    <t>Rockhill Shipped from</t>
  </si>
  <si>
    <t>Statesville Shipped from</t>
  </si>
  <si>
    <t>Shipped TO Orangeburg</t>
  </si>
  <si>
    <t>Shipped TO Florence</t>
  </si>
  <si>
    <t>Shipped TO Macon</t>
  </si>
  <si>
    <t>Total Shipped</t>
  </si>
  <si>
    <t>total Supply</t>
  </si>
  <si>
    <t>Worksheet: [ALY6050_MOD6_Project_PentareddyN.xlsx]Part 1</t>
  </si>
  <si>
    <t>$AD$29</t>
  </si>
  <si>
    <t>$AE$29</t>
  </si>
  <si>
    <t>$AF$29</t>
  </si>
  <si>
    <t>$AD$34</t>
  </si>
  <si>
    <t>Report Created: 2024-03-30 10:00:38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</si>
</sst>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%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2"/>
      <color theme="1"/>
      <name val="Palatino Linotype"/>
      <family val="1"/>
    </font>
    <font>
      <b/>
      <i/>
      <u/>
      <sz val="12"/>
      <color theme="1"/>
      <name val="Palatino Linotype"/>
      <family val="1"/>
    </font>
    <font>
      <b/>
      <u/>
      <sz val="12"/>
      <color theme="1"/>
      <name val="Palatino Linotype"/>
      <family val="1"/>
    </font>
    <font>
      <b/>
      <i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sz val="9"/>
      <color rgb="FFFFFFFF"/>
      <name val="Palatino Linotype"/>
      <family val="1"/>
    </font>
    <font>
      <b/>
      <sz val="12"/>
      <color rgb="FF000000"/>
      <name val="Calibri"/>
      <family val="2"/>
    </font>
    <font>
      <sz val="10"/>
      <color theme="1"/>
      <name val="Palatino Linotype"/>
      <family val="1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/>
      <top style="medium">
        <color rgb="FF999999"/>
      </top>
      <bottom style="thick">
        <color rgb="FF666666"/>
      </bottom>
      <diagonal/>
    </border>
    <border>
      <left/>
      <right/>
      <top style="medium">
        <color rgb="FF999999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rgb="FF999999"/>
      </right>
      <top style="medium">
        <color indexed="64"/>
      </top>
      <bottom style="medium">
        <color rgb="FF999999"/>
      </bottom>
      <diagonal/>
    </border>
    <border>
      <left/>
      <right style="medium">
        <color indexed="64"/>
      </right>
      <top style="medium">
        <color indexed="64"/>
      </top>
      <bottom style="thick">
        <color rgb="FF666666"/>
      </bottom>
      <diagonal/>
    </border>
    <border>
      <left style="medium">
        <color indexed="64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indexed="64"/>
      </right>
      <top/>
      <bottom style="medium">
        <color rgb="FF999999"/>
      </bottom>
      <diagonal/>
    </border>
    <border>
      <left style="medium">
        <color indexed="64"/>
      </left>
      <right style="medium">
        <color rgb="FF999999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999999"/>
      </right>
      <top style="thin">
        <color indexed="64"/>
      </top>
      <bottom style="medium">
        <color rgb="FF999999"/>
      </bottom>
      <diagonal/>
    </border>
    <border>
      <left/>
      <right style="thin">
        <color indexed="64"/>
      </right>
      <top style="thin">
        <color indexed="64"/>
      </top>
      <bottom style="medium">
        <color rgb="FF999999"/>
      </bottom>
      <diagonal/>
    </border>
    <border>
      <left style="thin">
        <color indexed="64"/>
      </left>
      <right style="medium">
        <color rgb="FF999999"/>
      </right>
      <top/>
      <bottom style="medium">
        <color rgb="FF999999"/>
      </bottom>
      <diagonal/>
    </border>
    <border>
      <left/>
      <right style="thin">
        <color indexed="64"/>
      </right>
      <top/>
      <bottom style="medium">
        <color rgb="FF999999"/>
      </bottom>
      <diagonal/>
    </border>
    <border>
      <left style="thin">
        <color indexed="64"/>
      </left>
      <right style="medium">
        <color rgb="FF999999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 style="medium">
        <color rgb="FF999999"/>
      </right>
      <top style="thin">
        <color indexed="64"/>
      </top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6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9" fillId="0" borderId="9" xfId="0" applyFont="1" applyBorder="1" applyAlignment="1">
      <alignment vertical="center"/>
    </xf>
    <xf numFmtId="9" fontId="9" fillId="0" borderId="10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8" xfId="0" applyBorder="1"/>
    <xf numFmtId="0" fontId="11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6" fontId="6" fillId="0" borderId="19" xfId="0" applyNumberFormat="1" applyFont="1" applyBorder="1" applyAlignment="1">
      <alignment horizontal="center" vertical="center" wrapText="1"/>
    </xf>
    <xf numFmtId="6" fontId="6" fillId="0" borderId="20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6" fontId="6" fillId="0" borderId="21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6" fontId="2" fillId="0" borderId="30" xfId="0" applyNumberFormat="1" applyFont="1" applyBorder="1" applyAlignment="1">
      <alignment horizontal="center" vertical="center" wrapText="1"/>
    </xf>
    <xf numFmtId="0" fontId="0" fillId="0" borderId="31" xfId="0" applyBorder="1"/>
    <xf numFmtId="6" fontId="2" fillId="0" borderId="31" xfId="0" applyNumberFormat="1" applyFont="1" applyBorder="1" applyAlignment="1">
      <alignment horizontal="center" vertical="center" wrapText="1"/>
    </xf>
    <xf numFmtId="0" fontId="0" fillId="0" borderId="32" xfId="0" applyBorder="1"/>
    <xf numFmtId="0" fontId="6" fillId="2" borderId="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0" fontId="0" fillId="3" borderId="0" xfId="0" applyFill="1"/>
    <xf numFmtId="2" fontId="9" fillId="4" borderId="10" xfId="0" applyNumberFormat="1" applyFont="1" applyFill="1" applyBorder="1" applyAlignment="1">
      <alignment horizontal="center" vertical="center"/>
    </xf>
    <xf numFmtId="164" fontId="0" fillId="0" borderId="0" xfId="1" applyNumberFormat="1" applyFont="1"/>
    <xf numFmtId="0" fontId="0" fillId="0" borderId="28" xfId="0" applyBorder="1"/>
    <xf numFmtId="0" fontId="0" fillId="0" borderId="29" xfId="0" applyBorder="1"/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5" fillId="0" borderId="0" xfId="0" applyFont="1"/>
    <xf numFmtId="0" fontId="16" fillId="6" borderId="0" xfId="0" applyFont="1" applyFill="1" applyAlignment="1">
      <alignment horizontal="center" vertical="center" wrapText="1"/>
    </xf>
    <xf numFmtId="0" fontId="16" fillId="6" borderId="1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2" fontId="16" fillId="5" borderId="10" xfId="0" applyNumberFormat="1" applyFont="1" applyFill="1" applyBorder="1" applyAlignment="1">
      <alignment horizontal="center" vertical="center"/>
    </xf>
    <xf numFmtId="0" fontId="15" fillId="7" borderId="0" xfId="0" applyFont="1" applyFill="1"/>
    <xf numFmtId="0" fontId="15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15" fillId="5" borderId="0" xfId="0" applyFont="1" applyFill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0" fillId="0" borderId="28" xfId="0" applyFill="1" applyBorder="1" applyAlignment="1"/>
    <xf numFmtId="0" fontId="0" fillId="0" borderId="29" xfId="0" applyFill="1" applyBorder="1" applyAlignment="1"/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  <a:r>
              <a:rPr lang="en-US" baseline="0"/>
              <a:t> vs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'Part 2'!$Z$5:$Z$12</c:f>
              <c:numCache>
                <c:formatCode>General</c:formatCode>
                <c:ptCount val="8"/>
                <c:pt idx="0">
                  <c:v>3.2257399554654769</c:v>
                </c:pt>
                <c:pt idx="1">
                  <c:v>3.2257399815695318</c:v>
                </c:pt>
                <c:pt idx="2">
                  <c:v>3.225739122128759</c:v>
                </c:pt>
                <c:pt idx="3">
                  <c:v>3.2257399815695318</c:v>
                </c:pt>
                <c:pt idx="4">
                  <c:v>3.225739122128759</c:v>
                </c:pt>
                <c:pt idx="5">
                  <c:v>0.51017555557617889</c:v>
                </c:pt>
                <c:pt idx="6">
                  <c:v>0.51017555557617889</c:v>
                </c:pt>
                <c:pt idx="7">
                  <c:v>0.51017555557617889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A-6D41-B325-6085047B4F7B}"/>
            </c:ext>
          </c:extLst>
        </c:ser>
        <c:ser>
          <c:idx val="1"/>
          <c:order val="1"/>
          <c:tx>
            <c:v>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'Part 2'!$AA$5:$AA$12</c:f>
              <c:numCache>
                <c:formatCode>General</c:formatCode>
                <c:ptCount val="8"/>
                <c:pt idx="0">
                  <c:v>2.1718845500215296</c:v>
                </c:pt>
                <c:pt idx="1">
                  <c:v>2.1718845585872328</c:v>
                </c:pt>
                <c:pt idx="2">
                  <c:v>2.1718845614803746</c:v>
                </c:pt>
                <c:pt idx="3">
                  <c:v>2.1718845585872328</c:v>
                </c:pt>
                <c:pt idx="4">
                  <c:v>2.1718845614803746</c:v>
                </c:pt>
                <c:pt idx="5">
                  <c:v>3.3476447109508527</c:v>
                </c:pt>
                <c:pt idx="6">
                  <c:v>3.3476447109508527</c:v>
                </c:pt>
                <c:pt idx="7">
                  <c:v>3.3476447109508527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A-6D41-B325-6085047B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996416"/>
        <c:axId val="1154709728"/>
      </c:lineChart>
      <c:catAx>
        <c:axId val="115499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09728"/>
        <c:crosses val="autoZero"/>
        <c:auto val="1"/>
        <c:lblAlgn val="ctr"/>
        <c:lblOffset val="100"/>
        <c:noMultiLvlLbl val="0"/>
      </c:catAx>
      <c:valAx>
        <c:axId val="11547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6350</xdr:colOff>
      <xdr:row>10</xdr:row>
      <xdr:rowOff>38100</xdr:rowOff>
    </xdr:from>
    <xdr:to>
      <xdr:col>32</xdr:col>
      <xdr:colOff>450850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C64C4-DE58-F011-5E3A-E55CEF90C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4D7D-6752-624B-A6AC-CEC63CAE0ADC}">
  <dimension ref="A1:H103"/>
  <sheetViews>
    <sheetView showGridLines="0" tabSelected="1" workbookViewId="0">
      <selection activeCell="A6" sqref="A6:H103"/>
    </sheetView>
  </sheetViews>
  <sheetFormatPr baseColWidth="10" defaultRowHeight="16" x14ac:dyDescent="0.2"/>
  <cols>
    <col min="1" max="1" width="2.33203125" customWidth="1"/>
    <col min="2" max="2" width="7.6640625" bestFit="1" customWidth="1"/>
    <col min="3" max="3" width="22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23" t="s">
        <v>66</v>
      </c>
    </row>
    <row r="2" spans="1:8" x14ac:dyDescent="0.2">
      <c r="A2" s="23" t="s">
        <v>331</v>
      </c>
    </row>
    <row r="3" spans="1:8" x14ac:dyDescent="0.2">
      <c r="A3" s="23" t="s">
        <v>336</v>
      </c>
    </row>
    <row r="6" spans="1:8" ht="17" thickBot="1" x14ac:dyDescent="0.25">
      <c r="A6" t="s">
        <v>67</v>
      </c>
    </row>
    <row r="7" spans="1:8" x14ac:dyDescent="0.2">
      <c r="B7" s="86"/>
      <c r="C7" s="86"/>
      <c r="D7" s="86" t="s">
        <v>70</v>
      </c>
      <c r="E7" s="86" t="s">
        <v>72</v>
      </c>
      <c r="F7" s="86" t="s">
        <v>74</v>
      </c>
      <c r="G7" s="86" t="s">
        <v>76</v>
      </c>
      <c r="H7" s="86" t="s">
        <v>76</v>
      </c>
    </row>
    <row r="8" spans="1:8" ht="17" thickBot="1" x14ac:dyDescent="0.25">
      <c r="B8" s="87" t="s">
        <v>68</v>
      </c>
      <c r="C8" s="87" t="s">
        <v>69</v>
      </c>
      <c r="D8" s="87" t="s">
        <v>71</v>
      </c>
      <c r="E8" s="87" t="s">
        <v>73</v>
      </c>
      <c r="F8" s="87" t="s">
        <v>75</v>
      </c>
      <c r="G8" s="87" t="s">
        <v>77</v>
      </c>
      <c r="H8" s="87" t="s">
        <v>78</v>
      </c>
    </row>
    <row r="9" spans="1:8" x14ac:dyDescent="0.2">
      <c r="B9" s="84" t="s">
        <v>84</v>
      </c>
      <c r="C9" s="84" t="s">
        <v>91</v>
      </c>
      <c r="D9" s="84">
        <v>0</v>
      </c>
      <c r="E9" s="84">
        <v>997</v>
      </c>
      <c r="F9" s="84">
        <v>1000</v>
      </c>
      <c r="G9" s="84">
        <v>1E+30</v>
      </c>
      <c r="H9" s="84">
        <v>997</v>
      </c>
    </row>
    <row r="10" spans="1:8" x14ac:dyDescent="0.2">
      <c r="B10" s="84" t="s">
        <v>86</v>
      </c>
      <c r="C10" s="84" t="s">
        <v>93</v>
      </c>
      <c r="D10" s="84">
        <v>9</v>
      </c>
      <c r="E10" s="84">
        <v>0</v>
      </c>
      <c r="F10" s="84">
        <v>3</v>
      </c>
      <c r="G10" s="84">
        <v>0</v>
      </c>
      <c r="H10" s="84">
        <v>1</v>
      </c>
    </row>
    <row r="11" spans="1:8" x14ac:dyDescent="0.2">
      <c r="B11" s="84" t="s">
        <v>88</v>
      </c>
      <c r="C11" s="84" t="s">
        <v>95</v>
      </c>
      <c r="D11" s="84">
        <v>0</v>
      </c>
      <c r="E11" s="84">
        <v>1</v>
      </c>
      <c r="F11" s="84">
        <v>4</v>
      </c>
      <c r="G11" s="84">
        <v>1E+30</v>
      </c>
      <c r="H11" s="84">
        <v>1</v>
      </c>
    </row>
    <row r="12" spans="1:8" x14ac:dyDescent="0.2">
      <c r="B12" s="84" t="s">
        <v>90</v>
      </c>
      <c r="C12" s="84" t="s">
        <v>97</v>
      </c>
      <c r="D12" s="84">
        <v>0</v>
      </c>
      <c r="E12" s="84">
        <v>6</v>
      </c>
      <c r="F12" s="84">
        <v>9</v>
      </c>
      <c r="G12" s="84">
        <v>1E+30</v>
      </c>
      <c r="H12" s="84">
        <v>6</v>
      </c>
    </row>
    <row r="13" spans="1:8" x14ac:dyDescent="0.2">
      <c r="B13" s="84" t="s">
        <v>92</v>
      </c>
      <c r="C13" s="84" t="s">
        <v>99</v>
      </c>
      <c r="D13" s="84">
        <v>0</v>
      </c>
      <c r="E13" s="84">
        <v>2</v>
      </c>
      <c r="F13" s="84">
        <v>5</v>
      </c>
      <c r="G13" s="84">
        <v>1E+30</v>
      </c>
      <c r="H13" s="84">
        <v>2</v>
      </c>
    </row>
    <row r="14" spans="1:8" x14ac:dyDescent="0.2">
      <c r="B14" s="84" t="s">
        <v>94</v>
      </c>
      <c r="C14" s="84" t="s">
        <v>101</v>
      </c>
      <c r="D14" s="84">
        <v>0</v>
      </c>
      <c r="E14" s="84">
        <v>1</v>
      </c>
      <c r="F14" s="84">
        <v>4</v>
      </c>
      <c r="G14" s="84">
        <v>1E+30</v>
      </c>
      <c r="H14" s="84">
        <v>1</v>
      </c>
    </row>
    <row r="15" spans="1:8" x14ac:dyDescent="0.2">
      <c r="B15" s="84" t="s">
        <v>96</v>
      </c>
      <c r="C15" s="84" t="s">
        <v>85</v>
      </c>
      <c r="D15" s="84">
        <v>36</v>
      </c>
      <c r="E15" s="84">
        <v>0</v>
      </c>
      <c r="F15" s="84">
        <v>12</v>
      </c>
      <c r="G15" s="84">
        <v>1</v>
      </c>
      <c r="H15" s="84">
        <v>4</v>
      </c>
    </row>
    <row r="16" spans="1:8" x14ac:dyDescent="0.2">
      <c r="B16" s="84" t="s">
        <v>98</v>
      </c>
      <c r="C16" s="84" t="s">
        <v>87</v>
      </c>
      <c r="D16" s="84">
        <v>0</v>
      </c>
      <c r="E16" s="84">
        <v>0</v>
      </c>
      <c r="F16" s="84">
        <v>15</v>
      </c>
      <c r="G16" s="84">
        <v>1E+30</v>
      </c>
      <c r="H16" s="84">
        <v>0</v>
      </c>
    </row>
    <row r="17" spans="2:8" x14ac:dyDescent="0.2">
      <c r="B17" s="84" t="s">
        <v>100</v>
      </c>
      <c r="C17" s="84" t="s">
        <v>89</v>
      </c>
      <c r="D17" s="84">
        <v>0</v>
      </c>
      <c r="E17" s="84">
        <v>4</v>
      </c>
      <c r="F17" s="84">
        <v>17</v>
      </c>
      <c r="G17" s="84">
        <v>1E+30</v>
      </c>
      <c r="H17" s="84">
        <v>4</v>
      </c>
    </row>
    <row r="18" spans="2:8" x14ac:dyDescent="0.2">
      <c r="B18" s="84" t="s">
        <v>102</v>
      </c>
      <c r="C18" s="84" t="s">
        <v>109</v>
      </c>
      <c r="D18" s="84">
        <v>0</v>
      </c>
      <c r="E18" s="84">
        <v>9</v>
      </c>
      <c r="F18" s="84">
        <v>6</v>
      </c>
      <c r="G18" s="84">
        <v>1E+30</v>
      </c>
      <c r="H18" s="84">
        <v>9</v>
      </c>
    </row>
    <row r="19" spans="2:8" x14ac:dyDescent="0.2">
      <c r="B19" s="84" t="s">
        <v>104</v>
      </c>
      <c r="C19" s="84" t="s">
        <v>111</v>
      </c>
      <c r="D19" s="84">
        <v>0</v>
      </c>
      <c r="E19" s="84">
        <v>1003</v>
      </c>
      <c r="F19" s="84">
        <v>1000</v>
      </c>
      <c r="G19" s="84">
        <v>1E+30</v>
      </c>
      <c r="H19" s="84">
        <v>1003</v>
      </c>
    </row>
    <row r="20" spans="2:8" x14ac:dyDescent="0.2">
      <c r="B20" s="84" t="s">
        <v>106</v>
      </c>
      <c r="C20" s="84" t="s">
        <v>113</v>
      </c>
      <c r="D20" s="84">
        <v>0</v>
      </c>
      <c r="E20" s="84">
        <v>10</v>
      </c>
      <c r="F20" s="84">
        <v>7</v>
      </c>
      <c r="G20" s="84">
        <v>1E+30</v>
      </c>
      <c r="H20" s="84">
        <v>10</v>
      </c>
    </row>
    <row r="21" spans="2:8" x14ac:dyDescent="0.2">
      <c r="B21" s="84" t="s">
        <v>108</v>
      </c>
      <c r="C21" s="84" t="s">
        <v>115</v>
      </c>
      <c r="D21" s="84">
        <v>0</v>
      </c>
      <c r="E21" s="84">
        <v>9</v>
      </c>
      <c r="F21" s="84">
        <v>6</v>
      </c>
      <c r="G21" s="84">
        <v>1E+30</v>
      </c>
      <c r="H21" s="84">
        <v>9</v>
      </c>
    </row>
    <row r="22" spans="2:8" x14ac:dyDescent="0.2">
      <c r="B22" s="84" t="s">
        <v>110</v>
      </c>
      <c r="C22" s="84" t="s">
        <v>117</v>
      </c>
      <c r="D22" s="84">
        <v>0</v>
      </c>
      <c r="E22" s="84">
        <v>12</v>
      </c>
      <c r="F22" s="84">
        <v>9</v>
      </c>
      <c r="G22" s="84">
        <v>1E+30</v>
      </c>
      <c r="H22" s="84">
        <v>12</v>
      </c>
    </row>
    <row r="23" spans="2:8" x14ac:dyDescent="0.2">
      <c r="B23" s="84" t="s">
        <v>112</v>
      </c>
      <c r="C23" s="84" t="s">
        <v>119</v>
      </c>
      <c r="D23" s="84">
        <v>0</v>
      </c>
      <c r="E23" s="84">
        <v>7</v>
      </c>
      <c r="F23" s="84">
        <v>4</v>
      </c>
      <c r="G23" s="84">
        <v>1E+30</v>
      </c>
      <c r="H23" s="84">
        <v>7</v>
      </c>
    </row>
    <row r="24" spans="2:8" x14ac:dyDescent="0.2">
      <c r="B24" s="84" t="s">
        <v>114</v>
      </c>
      <c r="C24" s="84" t="s">
        <v>103</v>
      </c>
      <c r="D24" s="84">
        <v>0</v>
      </c>
      <c r="E24" s="84">
        <v>8</v>
      </c>
      <c r="F24" s="84">
        <v>14</v>
      </c>
      <c r="G24" s="84">
        <v>1E+30</v>
      </c>
      <c r="H24" s="84">
        <v>8</v>
      </c>
    </row>
    <row r="25" spans="2:8" x14ac:dyDescent="0.2">
      <c r="B25" s="84" t="s">
        <v>116</v>
      </c>
      <c r="C25" s="84" t="s">
        <v>105</v>
      </c>
      <c r="D25" s="84">
        <v>26</v>
      </c>
      <c r="E25" s="84">
        <v>0</v>
      </c>
      <c r="F25" s="84">
        <v>9</v>
      </c>
      <c r="G25" s="84">
        <v>3</v>
      </c>
      <c r="H25" s="84">
        <v>9</v>
      </c>
    </row>
    <row r="26" spans="2:8" x14ac:dyDescent="0.2">
      <c r="B26" s="84" t="s">
        <v>118</v>
      </c>
      <c r="C26" s="84" t="s">
        <v>107</v>
      </c>
      <c r="D26" s="84">
        <v>0</v>
      </c>
      <c r="E26" s="84">
        <v>3</v>
      </c>
      <c r="F26" s="84">
        <v>10</v>
      </c>
      <c r="G26" s="84">
        <v>1E+30</v>
      </c>
      <c r="H26" s="84">
        <v>3</v>
      </c>
    </row>
    <row r="27" spans="2:8" x14ac:dyDescent="0.2">
      <c r="B27" s="84" t="s">
        <v>120</v>
      </c>
      <c r="C27" s="84" t="s">
        <v>127</v>
      </c>
      <c r="D27" s="84">
        <v>0</v>
      </c>
      <c r="E27" s="84">
        <v>4</v>
      </c>
      <c r="F27" s="84">
        <v>5</v>
      </c>
      <c r="G27" s="84">
        <v>1E+30</v>
      </c>
      <c r="H27" s="84">
        <v>4</v>
      </c>
    </row>
    <row r="28" spans="2:8" x14ac:dyDescent="0.2">
      <c r="B28" s="84" t="s">
        <v>122</v>
      </c>
      <c r="C28" s="84" t="s">
        <v>129</v>
      </c>
      <c r="D28" s="84">
        <v>0</v>
      </c>
      <c r="E28" s="84">
        <v>6</v>
      </c>
      <c r="F28" s="84">
        <v>7</v>
      </c>
      <c r="G28" s="84">
        <v>1E+30</v>
      </c>
      <c r="H28" s="84">
        <v>6</v>
      </c>
    </row>
    <row r="29" spans="2:8" x14ac:dyDescent="0.2">
      <c r="B29" s="84" t="s">
        <v>124</v>
      </c>
      <c r="C29" s="84" t="s">
        <v>131</v>
      </c>
      <c r="D29" s="84">
        <v>0</v>
      </c>
      <c r="E29" s="84">
        <v>999</v>
      </c>
      <c r="F29" s="84">
        <v>1000</v>
      </c>
      <c r="G29" s="84">
        <v>1E+30</v>
      </c>
      <c r="H29" s="84">
        <v>999</v>
      </c>
    </row>
    <row r="30" spans="2:8" x14ac:dyDescent="0.2">
      <c r="B30" s="84" t="s">
        <v>126</v>
      </c>
      <c r="C30" s="84" t="s">
        <v>133</v>
      </c>
      <c r="D30" s="84">
        <v>0</v>
      </c>
      <c r="E30" s="84">
        <v>2</v>
      </c>
      <c r="F30" s="84">
        <v>3</v>
      </c>
      <c r="G30" s="84">
        <v>1E+30</v>
      </c>
      <c r="H30" s="84">
        <v>2</v>
      </c>
    </row>
    <row r="31" spans="2:8" x14ac:dyDescent="0.2">
      <c r="B31" s="84" t="s">
        <v>128</v>
      </c>
      <c r="C31" s="84" t="s">
        <v>135</v>
      </c>
      <c r="D31" s="84">
        <v>0</v>
      </c>
      <c r="E31" s="84">
        <v>3</v>
      </c>
      <c r="F31" s="84">
        <v>4</v>
      </c>
      <c r="G31" s="84">
        <v>1E+30</v>
      </c>
      <c r="H31" s="84">
        <v>3</v>
      </c>
    </row>
    <row r="32" spans="2:8" x14ac:dyDescent="0.2">
      <c r="B32" s="84" t="s">
        <v>130</v>
      </c>
      <c r="C32" s="84" t="s">
        <v>137</v>
      </c>
      <c r="D32" s="84">
        <v>0</v>
      </c>
      <c r="E32" s="84">
        <v>8</v>
      </c>
      <c r="F32" s="84">
        <v>9</v>
      </c>
      <c r="G32" s="84">
        <v>1E+30</v>
      </c>
      <c r="H32" s="84">
        <v>8</v>
      </c>
    </row>
    <row r="33" spans="2:8" x14ac:dyDescent="0.2">
      <c r="B33" s="84" t="s">
        <v>132</v>
      </c>
      <c r="C33" s="84" t="s">
        <v>121</v>
      </c>
      <c r="D33" s="84">
        <v>0</v>
      </c>
      <c r="E33" s="84">
        <v>3</v>
      </c>
      <c r="F33" s="84">
        <v>13</v>
      </c>
      <c r="G33" s="84">
        <v>1E+30</v>
      </c>
      <c r="H33" s="84">
        <v>3</v>
      </c>
    </row>
    <row r="34" spans="2:8" x14ac:dyDescent="0.2">
      <c r="B34" s="84" t="s">
        <v>134</v>
      </c>
      <c r="C34" s="84" t="s">
        <v>123</v>
      </c>
      <c r="D34" s="84">
        <v>0</v>
      </c>
      <c r="E34" s="84">
        <v>7</v>
      </c>
      <c r="F34" s="84">
        <v>20</v>
      </c>
      <c r="G34" s="84">
        <v>1E+30</v>
      </c>
      <c r="H34" s="84">
        <v>7</v>
      </c>
    </row>
    <row r="35" spans="2:8" x14ac:dyDescent="0.2">
      <c r="B35" s="84" t="s">
        <v>136</v>
      </c>
      <c r="C35" s="84" t="s">
        <v>125</v>
      </c>
      <c r="D35" s="84">
        <v>42</v>
      </c>
      <c r="E35" s="84">
        <v>0</v>
      </c>
      <c r="F35" s="84">
        <v>11</v>
      </c>
      <c r="G35" s="84">
        <v>2</v>
      </c>
      <c r="H35" s="84">
        <v>13</v>
      </c>
    </row>
    <row r="36" spans="2:8" x14ac:dyDescent="0.2">
      <c r="B36" s="84" t="s">
        <v>138</v>
      </c>
      <c r="C36" s="84" t="s">
        <v>145</v>
      </c>
      <c r="D36" s="84">
        <v>0</v>
      </c>
      <c r="E36" s="84">
        <v>2</v>
      </c>
      <c r="F36" s="84">
        <v>5</v>
      </c>
      <c r="G36" s="84">
        <v>1E+30</v>
      </c>
      <c r="H36" s="84">
        <v>2</v>
      </c>
    </row>
    <row r="37" spans="2:8" x14ac:dyDescent="0.2">
      <c r="B37" s="84" t="s">
        <v>140</v>
      </c>
      <c r="C37" s="84" t="s">
        <v>147</v>
      </c>
      <c r="D37" s="84">
        <v>0</v>
      </c>
      <c r="E37" s="84">
        <v>1</v>
      </c>
      <c r="F37" s="84">
        <v>4</v>
      </c>
      <c r="G37" s="84">
        <v>1E+30</v>
      </c>
      <c r="H37" s="84">
        <v>1</v>
      </c>
    </row>
    <row r="38" spans="2:8" x14ac:dyDescent="0.2">
      <c r="B38" s="84" t="s">
        <v>142</v>
      </c>
      <c r="C38" s="84" t="s">
        <v>149</v>
      </c>
      <c r="D38" s="84">
        <v>53</v>
      </c>
      <c r="E38" s="84">
        <v>0</v>
      </c>
      <c r="F38" s="84">
        <v>3</v>
      </c>
      <c r="G38" s="84">
        <v>0</v>
      </c>
      <c r="H38" s="84">
        <v>15</v>
      </c>
    </row>
    <row r="39" spans="2:8" x14ac:dyDescent="0.2">
      <c r="B39" s="84" t="s">
        <v>144</v>
      </c>
      <c r="C39" s="84" t="s">
        <v>151</v>
      </c>
      <c r="D39" s="84">
        <v>0</v>
      </c>
      <c r="E39" s="84">
        <v>997</v>
      </c>
      <c r="F39" s="84">
        <v>1000</v>
      </c>
      <c r="G39" s="84">
        <v>1E+30</v>
      </c>
      <c r="H39" s="84">
        <v>997</v>
      </c>
    </row>
    <row r="40" spans="2:8" x14ac:dyDescent="0.2">
      <c r="B40" s="84" t="s">
        <v>146</v>
      </c>
      <c r="C40" s="84" t="s">
        <v>153</v>
      </c>
      <c r="D40" s="84">
        <v>0</v>
      </c>
      <c r="E40" s="84">
        <v>0</v>
      </c>
      <c r="F40" s="84">
        <v>3</v>
      </c>
      <c r="G40" s="84">
        <v>1E+30</v>
      </c>
      <c r="H40" s="84">
        <v>0</v>
      </c>
    </row>
    <row r="41" spans="2:8" x14ac:dyDescent="0.2">
      <c r="B41" s="84" t="s">
        <v>148</v>
      </c>
      <c r="C41" s="84" t="s">
        <v>155</v>
      </c>
      <c r="D41" s="84">
        <v>0</v>
      </c>
      <c r="E41" s="84">
        <v>8</v>
      </c>
      <c r="F41" s="84">
        <v>11</v>
      </c>
      <c r="G41" s="84">
        <v>1E+30</v>
      </c>
      <c r="H41" s="84">
        <v>8</v>
      </c>
    </row>
    <row r="42" spans="2:8" x14ac:dyDescent="0.2">
      <c r="B42" s="84" t="s">
        <v>150</v>
      </c>
      <c r="C42" s="84" t="s">
        <v>139</v>
      </c>
      <c r="D42" s="84">
        <v>0</v>
      </c>
      <c r="E42" s="84">
        <v>5</v>
      </c>
      <c r="F42" s="84">
        <v>17</v>
      </c>
      <c r="G42" s="84">
        <v>1E+30</v>
      </c>
      <c r="H42" s="84">
        <v>5</v>
      </c>
    </row>
    <row r="43" spans="2:8" x14ac:dyDescent="0.2">
      <c r="B43" s="84" t="s">
        <v>152</v>
      </c>
      <c r="C43" s="84" t="s">
        <v>141</v>
      </c>
      <c r="D43" s="84">
        <v>0</v>
      </c>
      <c r="E43" s="84">
        <v>1</v>
      </c>
      <c r="F43" s="84">
        <v>16</v>
      </c>
      <c r="G43" s="84">
        <v>1E+30</v>
      </c>
      <c r="H43" s="84">
        <v>1</v>
      </c>
    </row>
    <row r="44" spans="2:8" x14ac:dyDescent="0.2">
      <c r="B44" s="84" t="s">
        <v>154</v>
      </c>
      <c r="C44" s="84" t="s">
        <v>143</v>
      </c>
      <c r="D44" s="84">
        <v>0</v>
      </c>
      <c r="E44" s="84">
        <v>6</v>
      </c>
      <c r="F44" s="84">
        <v>19</v>
      </c>
      <c r="G44" s="84">
        <v>1E+30</v>
      </c>
      <c r="H44" s="84">
        <v>6</v>
      </c>
    </row>
    <row r="45" spans="2:8" x14ac:dyDescent="0.2">
      <c r="B45" s="84" t="s">
        <v>156</v>
      </c>
      <c r="C45" s="84" t="s">
        <v>163</v>
      </c>
      <c r="D45" s="84">
        <v>0</v>
      </c>
      <c r="E45" s="84">
        <v>7</v>
      </c>
      <c r="F45" s="84">
        <v>5</v>
      </c>
      <c r="G45" s="84">
        <v>1E+30</v>
      </c>
      <c r="H45" s="84">
        <v>7</v>
      </c>
    </row>
    <row r="46" spans="2:8" x14ac:dyDescent="0.2">
      <c r="B46" s="84" t="s">
        <v>158</v>
      </c>
      <c r="C46" s="84" t="s">
        <v>165</v>
      </c>
      <c r="D46" s="84">
        <v>0</v>
      </c>
      <c r="E46" s="84">
        <v>11</v>
      </c>
      <c r="F46" s="84">
        <v>9</v>
      </c>
      <c r="G46" s="84">
        <v>1E+30</v>
      </c>
      <c r="H46" s="84">
        <v>11</v>
      </c>
    </row>
    <row r="47" spans="2:8" x14ac:dyDescent="0.2">
      <c r="B47" s="84" t="s">
        <v>160</v>
      </c>
      <c r="C47" s="84" t="s">
        <v>167</v>
      </c>
      <c r="D47" s="84">
        <v>0</v>
      </c>
      <c r="E47" s="84">
        <v>7</v>
      </c>
      <c r="F47" s="84">
        <v>5</v>
      </c>
      <c r="G47" s="84">
        <v>1E+30</v>
      </c>
      <c r="H47" s="84">
        <v>7</v>
      </c>
    </row>
    <row r="48" spans="2:8" x14ac:dyDescent="0.2">
      <c r="B48" s="84" t="s">
        <v>162</v>
      </c>
      <c r="C48" s="84" t="s">
        <v>169</v>
      </c>
      <c r="D48" s="84">
        <v>0</v>
      </c>
      <c r="E48" s="84">
        <v>5</v>
      </c>
      <c r="F48" s="84">
        <v>3</v>
      </c>
      <c r="G48" s="84">
        <v>1E+30</v>
      </c>
      <c r="H48" s="84">
        <v>5</v>
      </c>
    </row>
    <row r="49" spans="2:8" x14ac:dyDescent="0.2">
      <c r="B49" s="84" t="s">
        <v>164</v>
      </c>
      <c r="C49" s="84" t="s">
        <v>171</v>
      </c>
      <c r="D49" s="84">
        <v>0</v>
      </c>
      <c r="E49" s="84">
        <v>1002</v>
      </c>
      <c r="F49" s="84">
        <v>1000</v>
      </c>
      <c r="G49" s="84">
        <v>1E+30</v>
      </c>
      <c r="H49" s="84">
        <v>1002</v>
      </c>
    </row>
    <row r="50" spans="2:8" x14ac:dyDescent="0.2">
      <c r="B50" s="84" t="s">
        <v>166</v>
      </c>
      <c r="C50" s="84" t="s">
        <v>173</v>
      </c>
      <c r="D50" s="84">
        <v>0</v>
      </c>
      <c r="E50" s="84">
        <v>16</v>
      </c>
      <c r="F50" s="84">
        <v>14</v>
      </c>
      <c r="G50" s="84">
        <v>1E+30</v>
      </c>
      <c r="H50" s="84">
        <v>16</v>
      </c>
    </row>
    <row r="51" spans="2:8" x14ac:dyDescent="0.2">
      <c r="B51" s="84" t="s">
        <v>168</v>
      </c>
      <c r="C51" s="84" t="s">
        <v>157</v>
      </c>
      <c r="D51" s="84">
        <v>29</v>
      </c>
      <c r="E51" s="84">
        <v>0</v>
      </c>
      <c r="F51" s="84">
        <v>7</v>
      </c>
      <c r="G51" s="84">
        <v>4</v>
      </c>
      <c r="H51" s="84">
        <v>10</v>
      </c>
    </row>
    <row r="52" spans="2:8" x14ac:dyDescent="0.2">
      <c r="B52" s="84" t="s">
        <v>170</v>
      </c>
      <c r="C52" s="84" t="s">
        <v>159</v>
      </c>
      <c r="D52" s="84">
        <v>0</v>
      </c>
      <c r="E52" s="84">
        <v>4</v>
      </c>
      <c r="F52" s="84">
        <v>14</v>
      </c>
      <c r="G52" s="84">
        <v>1E+30</v>
      </c>
      <c r="H52" s="84">
        <v>4</v>
      </c>
    </row>
    <row r="53" spans="2:8" x14ac:dyDescent="0.2">
      <c r="B53" s="84" t="s">
        <v>172</v>
      </c>
      <c r="C53" s="84" t="s">
        <v>161</v>
      </c>
      <c r="D53" s="84">
        <v>0</v>
      </c>
      <c r="E53" s="84">
        <v>4</v>
      </c>
      <c r="F53" s="84">
        <v>12</v>
      </c>
      <c r="G53" s="84">
        <v>1E+30</v>
      </c>
      <c r="H53" s="84">
        <v>4</v>
      </c>
    </row>
    <row r="54" spans="2:8" x14ac:dyDescent="0.2">
      <c r="B54" s="84" t="s">
        <v>174</v>
      </c>
      <c r="C54" s="84" t="s">
        <v>181</v>
      </c>
      <c r="D54" s="84">
        <v>38</v>
      </c>
      <c r="E54" s="84">
        <v>0</v>
      </c>
      <c r="F54" s="84">
        <v>4</v>
      </c>
      <c r="G54" s="84">
        <v>0</v>
      </c>
      <c r="H54" s="84">
        <v>16</v>
      </c>
    </row>
    <row r="55" spans="2:8" x14ac:dyDescent="0.2">
      <c r="B55" s="84" t="s">
        <v>176</v>
      </c>
      <c r="C55" s="84" t="s">
        <v>183</v>
      </c>
      <c r="D55" s="84">
        <v>0</v>
      </c>
      <c r="E55" s="84">
        <v>3</v>
      </c>
      <c r="F55" s="84">
        <v>7</v>
      </c>
      <c r="G55" s="84">
        <v>1E+30</v>
      </c>
      <c r="H55" s="84">
        <v>3</v>
      </c>
    </row>
    <row r="56" spans="2:8" x14ac:dyDescent="0.2">
      <c r="B56" s="84" t="s">
        <v>178</v>
      </c>
      <c r="C56" s="84" t="s">
        <v>185</v>
      </c>
      <c r="D56" s="84">
        <v>0</v>
      </c>
      <c r="E56" s="84">
        <v>7</v>
      </c>
      <c r="F56" s="84">
        <v>11</v>
      </c>
      <c r="G56" s="84">
        <v>1E+30</v>
      </c>
      <c r="H56" s="84">
        <v>7</v>
      </c>
    </row>
    <row r="57" spans="2:8" x14ac:dyDescent="0.2">
      <c r="B57" s="84" t="s">
        <v>180</v>
      </c>
      <c r="C57" s="84" t="s">
        <v>187</v>
      </c>
      <c r="D57" s="84">
        <v>0</v>
      </c>
      <c r="E57" s="84">
        <v>8</v>
      </c>
      <c r="F57" s="84">
        <v>12</v>
      </c>
      <c r="G57" s="84">
        <v>1E+30</v>
      </c>
      <c r="H57" s="84">
        <v>8</v>
      </c>
    </row>
    <row r="58" spans="2:8" x14ac:dyDescent="0.2">
      <c r="B58" s="84" t="s">
        <v>182</v>
      </c>
      <c r="C58" s="84" t="s">
        <v>189</v>
      </c>
      <c r="D58" s="84">
        <v>0</v>
      </c>
      <c r="E58" s="84">
        <v>4</v>
      </c>
      <c r="F58" s="84">
        <v>8</v>
      </c>
      <c r="G58" s="84">
        <v>1E+30</v>
      </c>
      <c r="H58" s="84">
        <v>4</v>
      </c>
    </row>
    <row r="59" spans="2:8" x14ac:dyDescent="0.2">
      <c r="B59" s="84" t="s">
        <v>184</v>
      </c>
      <c r="C59" s="84" t="s">
        <v>191</v>
      </c>
      <c r="D59" s="84">
        <v>0</v>
      </c>
      <c r="E59" s="84">
        <v>996</v>
      </c>
      <c r="F59" s="84">
        <v>1000</v>
      </c>
      <c r="G59" s="84">
        <v>1E+30</v>
      </c>
      <c r="H59" s="84">
        <v>996</v>
      </c>
    </row>
    <row r="60" spans="2:8" x14ac:dyDescent="0.2">
      <c r="B60" s="84" t="s">
        <v>186</v>
      </c>
      <c r="C60" s="84" t="s">
        <v>175</v>
      </c>
      <c r="D60" s="84">
        <v>0</v>
      </c>
      <c r="E60" s="84">
        <v>9</v>
      </c>
      <c r="F60" s="84">
        <v>22</v>
      </c>
      <c r="G60" s="84">
        <v>1E+30</v>
      </c>
      <c r="H60" s="84">
        <v>9</v>
      </c>
    </row>
    <row r="61" spans="2:8" x14ac:dyDescent="0.2">
      <c r="B61" s="84" t="s">
        <v>188</v>
      </c>
      <c r="C61" s="84" t="s">
        <v>177</v>
      </c>
      <c r="D61" s="84">
        <v>0</v>
      </c>
      <c r="E61" s="84">
        <v>0</v>
      </c>
      <c r="F61" s="84">
        <v>16</v>
      </c>
      <c r="G61" s="84">
        <v>1E+30</v>
      </c>
      <c r="H61" s="84">
        <v>0</v>
      </c>
    </row>
    <row r="62" spans="2:8" x14ac:dyDescent="0.2">
      <c r="B62" s="84" t="s">
        <v>190</v>
      </c>
      <c r="C62" s="84" t="s">
        <v>179</v>
      </c>
      <c r="D62" s="84">
        <v>0</v>
      </c>
      <c r="E62" s="84">
        <v>4</v>
      </c>
      <c r="F62" s="84">
        <v>18</v>
      </c>
      <c r="G62" s="84">
        <v>1E+30</v>
      </c>
      <c r="H62" s="84">
        <v>4</v>
      </c>
    </row>
    <row r="63" spans="2:8" x14ac:dyDescent="0.2">
      <c r="B63" s="84" t="s">
        <v>192</v>
      </c>
      <c r="C63" s="84" t="s">
        <v>199</v>
      </c>
      <c r="D63" s="84">
        <v>0</v>
      </c>
      <c r="E63" s="84">
        <v>1000</v>
      </c>
      <c r="F63" s="84">
        <v>1000</v>
      </c>
      <c r="G63" s="84">
        <v>1E+30</v>
      </c>
      <c r="H63" s="84">
        <v>1000</v>
      </c>
    </row>
    <row r="64" spans="2:8" x14ac:dyDescent="0.2">
      <c r="B64" s="84" t="s">
        <v>194</v>
      </c>
      <c r="C64" s="84" t="s">
        <v>201</v>
      </c>
      <c r="D64" s="84">
        <v>0</v>
      </c>
      <c r="E64" s="84">
        <v>1000</v>
      </c>
      <c r="F64" s="84">
        <v>1000</v>
      </c>
      <c r="G64" s="84">
        <v>1E+30</v>
      </c>
      <c r="H64" s="84">
        <v>1000</v>
      </c>
    </row>
    <row r="65" spans="2:8" x14ac:dyDescent="0.2">
      <c r="B65" s="84" t="s">
        <v>196</v>
      </c>
      <c r="C65" s="84" t="s">
        <v>203</v>
      </c>
      <c r="D65" s="84">
        <v>0</v>
      </c>
      <c r="E65" s="84">
        <v>1000</v>
      </c>
      <c r="F65" s="84">
        <v>1000</v>
      </c>
      <c r="G65" s="84">
        <v>1E+30</v>
      </c>
      <c r="H65" s="84">
        <v>1000</v>
      </c>
    </row>
    <row r="66" spans="2:8" x14ac:dyDescent="0.2">
      <c r="B66" s="84" t="s">
        <v>198</v>
      </c>
      <c r="C66" s="84" t="s">
        <v>205</v>
      </c>
      <c r="D66" s="84">
        <v>0</v>
      </c>
      <c r="E66" s="84">
        <v>1000</v>
      </c>
      <c r="F66" s="84">
        <v>1000</v>
      </c>
      <c r="G66" s="84">
        <v>1E+30</v>
      </c>
      <c r="H66" s="84">
        <v>1000</v>
      </c>
    </row>
    <row r="67" spans="2:8" x14ac:dyDescent="0.2">
      <c r="B67" s="84" t="s">
        <v>200</v>
      </c>
      <c r="C67" s="84" t="s">
        <v>207</v>
      </c>
      <c r="D67" s="84">
        <v>0</v>
      </c>
      <c r="E67" s="84">
        <v>1000</v>
      </c>
      <c r="F67" s="84">
        <v>1000</v>
      </c>
      <c r="G67" s="84">
        <v>1E+30</v>
      </c>
      <c r="H67" s="84">
        <v>1000</v>
      </c>
    </row>
    <row r="68" spans="2:8" x14ac:dyDescent="0.2">
      <c r="B68" s="84" t="s">
        <v>202</v>
      </c>
      <c r="C68" s="84" t="s">
        <v>209</v>
      </c>
      <c r="D68" s="84">
        <v>0</v>
      </c>
      <c r="E68" s="84">
        <v>1000</v>
      </c>
      <c r="F68" s="84">
        <v>1000</v>
      </c>
      <c r="G68" s="84">
        <v>1E+30</v>
      </c>
      <c r="H68" s="84">
        <v>1000</v>
      </c>
    </row>
    <row r="69" spans="2:8" x14ac:dyDescent="0.2">
      <c r="B69" s="84" t="s">
        <v>204</v>
      </c>
      <c r="C69" s="84" t="s">
        <v>193</v>
      </c>
      <c r="D69" s="84">
        <v>0</v>
      </c>
      <c r="E69" s="84">
        <v>991</v>
      </c>
      <c r="F69" s="84">
        <v>1000</v>
      </c>
      <c r="G69" s="84">
        <v>1E+30</v>
      </c>
      <c r="H69" s="84">
        <v>991</v>
      </c>
    </row>
    <row r="70" spans="2:8" x14ac:dyDescent="0.2">
      <c r="B70" s="84" t="s">
        <v>206</v>
      </c>
      <c r="C70" s="84" t="s">
        <v>195</v>
      </c>
      <c r="D70" s="84">
        <v>37</v>
      </c>
      <c r="E70" s="84">
        <v>0</v>
      </c>
      <c r="F70" s="84">
        <v>12</v>
      </c>
      <c r="G70" s="84">
        <v>0</v>
      </c>
      <c r="H70" s="84">
        <v>2</v>
      </c>
    </row>
    <row r="71" spans="2:8" x14ac:dyDescent="0.2">
      <c r="B71" s="84" t="s">
        <v>208</v>
      </c>
      <c r="C71" s="84" t="s">
        <v>197</v>
      </c>
      <c r="D71" s="84">
        <v>63</v>
      </c>
      <c r="E71" s="84">
        <v>0</v>
      </c>
      <c r="F71" s="84">
        <v>10</v>
      </c>
      <c r="G71" s="84">
        <v>2</v>
      </c>
      <c r="H71" s="84">
        <v>2</v>
      </c>
    </row>
    <row r="72" spans="2:8" x14ac:dyDescent="0.2">
      <c r="B72" s="84" t="s">
        <v>210</v>
      </c>
      <c r="C72" s="84" t="s">
        <v>217</v>
      </c>
      <c r="D72" s="84">
        <v>0</v>
      </c>
      <c r="E72" s="84">
        <v>1000</v>
      </c>
      <c r="F72" s="84">
        <v>1000</v>
      </c>
      <c r="G72" s="84">
        <v>1E+30</v>
      </c>
      <c r="H72" s="84">
        <v>1000</v>
      </c>
    </row>
    <row r="73" spans="2:8" x14ac:dyDescent="0.2">
      <c r="B73" s="84" t="s">
        <v>212</v>
      </c>
      <c r="C73" s="84" t="s">
        <v>219</v>
      </c>
      <c r="D73" s="84">
        <v>0</v>
      </c>
      <c r="E73" s="84">
        <v>1000</v>
      </c>
      <c r="F73" s="84">
        <v>1000</v>
      </c>
      <c r="G73" s="84">
        <v>1E+30</v>
      </c>
      <c r="H73" s="84">
        <v>1000</v>
      </c>
    </row>
    <row r="74" spans="2:8" x14ac:dyDescent="0.2">
      <c r="B74" s="84" t="s">
        <v>214</v>
      </c>
      <c r="C74" s="84" t="s">
        <v>221</v>
      </c>
      <c r="D74" s="84">
        <v>0</v>
      </c>
      <c r="E74" s="84">
        <v>1000</v>
      </c>
      <c r="F74" s="84">
        <v>1000</v>
      </c>
      <c r="G74" s="84">
        <v>1E+30</v>
      </c>
      <c r="H74" s="84">
        <v>1000</v>
      </c>
    </row>
    <row r="75" spans="2:8" x14ac:dyDescent="0.2">
      <c r="B75" s="84" t="s">
        <v>216</v>
      </c>
      <c r="C75" s="84" t="s">
        <v>223</v>
      </c>
      <c r="D75" s="84">
        <v>0</v>
      </c>
      <c r="E75" s="84">
        <v>1000</v>
      </c>
      <c r="F75" s="84">
        <v>1000</v>
      </c>
      <c r="G75" s="84">
        <v>1E+30</v>
      </c>
      <c r="H75" s="84">
        <v>1000</v>
      </c>
    </row>
    <row r="76" spans="2:8" x14ac:dyDescent="0.2">
      <c r="B76" s="84" t="s">
        <v>218</v>
      </c>
      <c r="C76" s="84" t="s">
        <v>225</v>
      </c>
      <c r="D76" s="84">
        <v>0</v>
      </c>
      <c r="E76" s="84">
        <v>1000</v>
      </c>
      <c r="F76" s="84">
        <v>1000</v>
      </c>
      <c r="G76" s="84">
        <v>1E+30</v>
      </c>
      <c r="H76" s="84">
        <v>1000</v>
      </c>
    </row>
    <row r="77" spans="2:8" x14ac:dyDescent="0.2">
      <c r="B77" s="84" t="s">
        <v>220</v>
      </c>
      <c r="C77" s="84" t="s">
        <v>227</v>
      </c>
      <c r="D77" s="84">
        <v>0</v>
      </c>
      <c r="E77" s="84">
        <v>1000</v>
      </c>
      <c r="F77" s="84">
        <v>1000</v>
      </c>
      <c r="G77" s="84">
        <v>1E+30</v>
      </c>
      <c r="H77" s="84">
        <v>1000</v>
      </c>
    </row>
    <row r="78" spans="2:8" x14ac:dyDescent="0.2">
      <c r="B78" s="84" t="s">
        <v>222</v>
      </c>
      <c r="C78" s="84" t="s">
        <v>211</v>
      </c>
      <c r="D78" s="84">
        <v>0</v>
      </c>
      <c r="E78" s="84">
        <v>3</v>
      </c>
      <c r="F78" s="84">
        <v>12</v>
      </c>
      <c r="G78" s="84">
        <v>1E+30</v>
      </c>
      <c r="H78" s="84">
        <v>3</v>
      </c>
    </row>
    <row r="79" spans="2:8" x14ac:dyDescent="0.2">
      <c r="B79" s="84" t="s">
        <v>224</v>
      </c>
      <c r="C79" s="84" t="s">
        <v>213</v>
      </c>
      <c r="D79" s="84">
        <v>0</v>
      </c>
      <c r="E79" s="84">
        <v>988</v>
      </c>
      <c r="F79" s="84">
        <v>1000</v>
      </c>
      <c r="G79" s="84">
        <v>1E+30</v>
      </c>
      <c r="H79" s="84">
        <v>988</v>
      </c>
    </row>
    <row r="80" spans="2:8" x14ac:dyDescent="0.2">
      <c r="B80" s="84" t="s">
        <v>226</v>
      </c>
      <c r="C80" s="84" t="s">
        <v>215</v>
      </c>
      <c r="D80" s="84">
        <v>0</v>
      </c>
      <c r="E80" s="84">
        <v>5</v>
      </c>
      <c r="F80" s="84">
        <v>15</v>
      </c>
      <c r="G80" s="84">
        <v>1E+30</v>
      </c>
      <c r="H80" s="84">
        <v>5</v>
      </c>
    </row>
    <row r="81" spans="1:8" x14ac:dyDescent="0.2">
      <c r="B81" s="84" t="s">
        <v>228</v>
      </c>
      <c r="C81" s="84" t="s">
        <v>235</v>
      </c>
      <c r="D81" s="84">
        <v>0</v>
      </c>
      <c r="E81" s="84">
        <v>1000</v>
      </c>
      <c r="F81" s="84">
        <v>1000</v>
      </c>
      <c r="G81" s="84">
        <v>1E+30</v>
      </c>
      <c r="H81" s="84">
        <v>1000</v>
      </c>
    </row>
    <row r="82" spans="1:8" x14ac:dyDescent="0.2">
      <c r="B82" s="84" t="s">
        <v>230</v>
      </c>
      <c r="C82" s="84" t="s">
        <v>237</v>
      </c>
      <c r="D82" s="84">
        <v>0</v>
      </c>
      <c r="E82" s="84">
        <v>1000</v>
      </c>
      <c r="F82" s="84">
        <v>1000</v>
      </c>
      <c r="G82" s="84">
        <v>1E+30</v>
      </c>
      <c r="H82" s="84">
        <v>1000</v>
      </c>
    </row>
    <row r="83" spans="1:8" x14ac:dyDescent="0.2">
      <c r="B83" s="84" t="s">
        <v>232</v>
      </c>
      <c r="C83" s="84" t="s">
        <v>239</v>
      </c>
      <c r="D83" s="84">
        <v>0</v>
      </c>
      <c r="E83" s="84">
        <v>1000</v>
      </c>
      <c r="F83" s="84">
        <v>1000</v>
      </c>
      <c r="G83" s="84">
        <v>1E+30</v>
      </c>
      <c r="H83" s="84">
        <v>1000</v>
      </c>
    </row>
    <row r="84" spans="1:8" x14ac:dyDescent="0.2">
      <c r="B84" s="84" t="s">
        <v>234</v>
      </c>
      <c r="C84" s="84" t="s">
        <v>241</v>
      </c>
      <c r="D84" s="84">
        <v>0</v>
      </c>
      <c r="E84" s="84">
        <v>1000</v>
      </c>
      <c r="F84" s="84">
        <v>1000</v>
      </c>
      <c r="G84" s="84">
        <v>1E+30</v>
      </c>
      <c r="H84" s="84">
        <v>1000</v>
      </c>
    </row>
    <row r="85" spans="1:8" x14ac:dyDescent="0.2">
      <c r="B85" s="84" t="s">
        <v>236</v>
      </c>
      <c r="C85" s="84" t="s">
        <v>243</v>
      </c>
      <c r="D85" s="84">
        <v>0</v>
      </c>
      <c r="E85" s="84">
        <v>1000</v>
      </c>
      <c r="F85" s="84">
        <v>1000</v>
      </c>
      <c r="G85" s="84">
        <v>1E+30</v>
      </c>
      <c r="H85" s="84">
        <v>1000</v>
      </c>
    </row>
    <row r="86" spans="1:8" x14ac:dyDescent="0.2">
      <c r="B86" s="84" t="s">
        <v>238</v>
      </c>
      <c r="C86" s="84" t="s">
        <v>245</v>
      </c>
      <c r="D86" s="84">
        <v>0</v>
      </c>
      <c r="E86" s="84">
        <v>1000</v>
      </c>
      <c r="F86" s="84">
        <v>1000</v>
      </c>
      <c r="G86" s="84">
        <v>1E+30</v>
      </c>
      <c r="H86" s="84">
        <v>1000</v>
      </c>
    </row>
    <row r="87" spans="1:8" x14ac:dyDescent="0.2">
      <c r="B87" s="84" t="s">
        <v>240</v>
      </c>
      <c r="C87" s="84" t="s">
        <v>229</v>
      </c>
      <c r="D87" s="84">
        <v>0</v>
      </c>
      <c r="E87" s="84">
        <v>1</v>
      </c>
      <c r="F87" s="84">
        <v>10</v>
      </c>
      <c r="G87" s="84">
        <v>1E+30</v>
      </c>
      <c r="H87" s="84">
        <v>1</v>
      </c>
    </row>
    <row r="88" spans="1:8" x14ac:dyDescent="0.2">
      <c r="B88" s="84" t="s">
        <v>242</v>
      </c>
      <c r="C88" s="84" t="s">
        <v>231</v>
      </c>
      <c r="D88" s="84">
        <v>0</v>
      </c>
      <c r="E88" s="84">
        <v>3</v>
      </c>
      <c r="F88" s="84">
        <v>15</v>
      </c>
      <c r="G88" s="84">
        <v>1E+30</v>
      </c>
      <c r="H88" s="84">
        <v>3</v>
      </c>
    </row>
    <row r="89" spans="1:8" ht="17" thickBot="1" x14ac:dyDescent="0.25">
      <c r="B89" s="85" t="s">
        <v>244</v>
      </c>
      <c r="C89" s="85" t="s">
        <v>233</v>
      </c>
      <c r="D89" s="85">
        <v>0</v>
      </c>
      <c r="E89" s="85">
        <v>990</v>
      </c>
      <c r="F89" s="85">
        <v>1000</v>
      </c>
      <c r="G89" s="85">
        <v>1E+30</v>
      </c>
      <c r="H89" s="85">
        <v>990</v>
      </c>
    </row>
    <row r="91" spans="1:8" ht="17" thickBot="1" x14ac:dyDescent="0.25">
      <c r="A91" t="s">
        <v>79</v>
      </c>
    </row>
    <row r="92" spans="1:8" x14ac:dyDescent="0.2">
      <c r="B92" s="86"/>
      <c r="C92" s="86"/>
      <c r="D92" s="86" t="s">
        <v>70</v>
      </c>
      <c r="E92" s="86" t="s">
        <v>80</v>
      </c>
      <c r="F92" s="86" t="s">
        <v>82</v>
      </c>
      <c r="G92" s="86" t="s">
        <v>76</v>
      </c>
      <c r="H92" s="86" t="s">
        <v>76</v>
      </c>
    </row>
    <row r="93" spans="1:8" ht="17" thickBot="1" x14ac:dyDescent="0.25">
      <c r="B93" s="87" t="s">
        <v>68</v>
      </c>
      <c r="C93" s="87" t="s">
        <v>69</v>
      </c>
      <c r="D93" s="87" t="s">
        <v>71</v>
      </c>
      <c r="E93" s="87" t="s">
        <v>81</v>
      </c>
      <c r="F93" s="87" t="s">
        <v>83</v>
      </c>
      <c r="G93" s="87" t="s">
        <v>77</v>
      </c>
      <c r="H93" s="87" t="s">
        <v>78</v>
      </c>
    </row>
    <row r="94" spans="1:8" x14ac:dyDescent="0.2">
      <c r="B94" s="84" t="s">
        <v>332</v>
      </c>
      <c r="C94" s="84" t="s">
        <v>326</v>
      </c>
      <c r="D94" s="84">
        <v>65</v>
      </c>
      <c r="E94" s="84">
        <v>-3</v>
      </c>
      <c r="F94" s="84">
        <v>65</v>
      </c>
      <c r="G94" s="84">
        <v>9</v>
      </c>
      <c r="H94" s="84">
        <v>17</v>
      </c>
    </row>
    <row r="95" spans="1:8" x14ac:dyDescent="0.2">
      <c r="B95" s="84" t="s">
        <v>333</v>
      </c>
      <c r="C95" s="84" t="s">
        <v>327</v>
      </c>
      <c r="D95" s="84">
        <v>63</v>
      </c>
      <c r="E95" s="84">
        <v>0</v>
      </c>
      <c r="F95" s="84">
        <v>80</v>
      </c>
      <c r="G95" s="84">
        <v>1E+30</v>
      </c>
      <c r="H95" s="84">
        <v>17</v>
      </c>
    </row>
    <row r="96" spans="1:8" x14ac:dyDescent="0.2">
      <c r="B96" s="84" t="s">
        <v>334</v>
      </c>
      <c r="C96" s="84" t="s">
        <v>328</v>
      </c>
      <c r="D96" s="84">
        <v>105</v>
      </c>
      <c r="E96" s="84">
        <v>-2</v>
      </c>
      <c r="F96" s="84">
        <v>105</v>
      </c>
      <c r="G96" s="84">
        <v>37</v>
      </c>
      <c r="H96" s="84">
        <v>17</v>
      </c>
    </row>
    <row r="97" spans="2:8" x14ac:dyDescent="0.2">
      <c r="B97" s="84" t="s">
        <v>335</v>
      </c>
      <c r="C97" s="84" t="s">
        <v>329</v>
      </c>
      <c r="D97" s="84">
        <v>233</v>
      </c>
      <c r="E97" s="84">
        <v>12</v>
      </c>
      <c r="F97" s="84">
        <v>0</v>
      </c>
      <c r="G97" s="84">
        <v>17</v>
      </c>
      <c r="H97" s="84">
        <v>37</v>
      </c>
    </row>
    <row r="98" spans="2:8" x14ac:dyDescent="0.2">
      <c r="B98" s="84" t="s">
        <v>246</v>
      </c>
      <c r="C98" s="84" t="s">
        <v>320</v>
      </c>
      <c r="D98" s="84">
        <v>45</v>
      </c>
      <c r="E98" s="84">
        <v>15</v>
      </c>
      <c r="F98" s="84">
        <v>45</v>
      </c>
      <c r="G98" s="84">
        <v>17</v>
      </c>
      <c r="H98" s="84">
        <v>9</v>
      </c>
    </row>
    <row r="99" spans="2:8" x14ac:dyDescent="0.2">
      <c r="B99" s="84" t="s">
        <v>247</v>
      </c>
      <c r="C99" s="84" t="s">
        <v>321</v>
      </c>
      <c r="D99" s="84">
        <v>26</v>
      </c>
      <c r="E99" s="84">
        <v>9</v>
      </c>
      <c r="F99" s="84">
        <v>26</v>
      </c>
      <c r="G99" s="84">
        <v>17</v>
      </c>
      <c r="H99" s="84">
        <v>26</v>
      </c>
    </row>
    <row r="100" spans="2:8" x14ac:dyDescent="0.2">
      <c r="B100" s="84" t="s">
        <v>248</v>
      </c>
      <c r="C100" s="84" t="s">
        <v>322</v>
      </c>
      <c r="D100" s="84">
        <v>42</v>
      </c>
      <c r="E100" s="84">
        <v>13</v>
      </c>
      <c r="F100" s="84">
        <v>42</v>
      </c>
      <c r="G100" s="84">
        <v>17</v>
      </c>
      <c r="H100" s="84">
        <v>37</v>
      </c>
    </row>
    <row r="101" spans="2:8" x14ac:dyDescent="0.2">
      <c r="B101" s="84" t="s">
        <v>249</v>
      </c>
      <c r="C101" s="84" t="s">
        <v>323</v>
      </c>
      <c r="D101" s="84">
        <v>53</v>
      </c>
      <c r="E101" s="84">
        <v>15</v>
      </c>
      <c r="F101" s="84">
        <v>53</v>
      </c>
      <c r="G101" s="84">
        <v>17</v>
      </c>
      <c r="H101" s="84">
        <v>37</v>
      </c>
    </row>
    <row r="102" spans="2:8" x14ac:dyDescent="0.2">
      <c r="B102" s="84" t="s">
        <v>250</v>
      </c>
      <c r="C102" s="84" t="s">
        <v>324</v>
      </c>
      <c r="D102" s="84">
        <v>29</v>
      </c>
      <c r="E102" s="84">
        <v>10</v>
      </c>
      <c r="F102" s="84">
        <v>29</v>
      </c>
      <c r="G102" s="84">
        <v>17</v>
      </c>
      <c r="H102" s="84">
        <v>9</v>
      </c>
    </row>
    <row r="103" spans="2:8" ht="17" thickBot="1" x14ac:dyDescent="0.25">
      <c r="B103" s="85" t="s">
        <v>251</v>
      </c>
      <c r="C103" s="85" t="s">
        <v>325</v>
      </c>
      <c r="D103" s="85">
        <v>38</v>
      </c>
      <c r="E103" s="85">
        <v>16</v>
      </c>
      <c r="F103" s="85">
        <v>38</v>
      </c>
      <c r="G103" s="85">
        <v>17</v>
      </c>
      <c r="H103" s="85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7E1F2-0605-A84B-A962-BC9BCFE77675}">
  <dimension ref="C2:AJ34"/>
  <sheetViews>
    <sheetView topLeftCell="U14" workbookViewId="0">
      <selection activeCell="W19" sqref="W19:AJ34"/>
    </sheetView>
  </sheetViews>
  <sheetFormatPr baseColWidth="10" defaultRowHeight="16" x14ac:dyDescent="0.2"/>
  <cols>
    <col min="3" max="3" width="18.33203125" customWidth="1"/>
    <col min="4" max="9" width="16.33203125" customWidth="1"/>
    <col min="10" max="10" width="18" style="22" customWidth="1"/>
    <col min="11" max="11" width="18" customWidth="1"/>
    <col min="12" max="12" width="15.83203125" customWidth="1"/>
    <col min="13" max="13" width="31.5" customWidth="1"/>
    <col min="14" max="19" width="15.83203125" customWidth="1"/>
    <col min="23" max="23" width="13.6640625" customWidth="1"/>
    <col min="24" max="24" width="12.83203125" customWidth="1"/>
    <col min="28" max="28" width="12.5" customWidth="1"/>
    <col min="29" max="29" width="12.1640625" customWidth="1"/>
    <col min="33" max="33" width="26" customWidth="1"/>
  </cols>
  <sheetData>
    <row r="2" spans="3:33" ht="17" thickBot="1" x14ac:dyDescent="0.25">
      <c r="D2" t="s">
        <v>61</v>
      </c>
    </row>
    <row r="3" spans="3:33" ht="21" thickBot="1" x14ac:dyDescent="0.25">
      <c r="C3" s="1"/>
      <c r="D3" s="62" t="s">
        <v>0</v>
      </c>
      <c r="E3" s="63"/>
      <c r="F3" s="64"/>
      <c r="H3" t="s">
        <v>62</v>
      </c>
      <c r="AG3" s="4" t="s">
        <v>254</v>
      </c>
    </row>
    <row r="4" spans="3:33" ht="42" thickTop="1" thickBot="1" x14ac:dyDescent="0.25">
      <c r="C4" s="2" t="s">
        <v>1</v>
      </c>
      <c r="D4" s="3" t="s">
        <v>2</v>
      </c>
      <c r="E4" s="3" t="s">
        <v>3</v>
      </c>
      <c r="F4" s="3" t="s">
        <v>4</v>
      </c>
      <c r="H4" s="16" t="s">
        <v>1</v>
      </c>
      <c r="I4" s="17" t="s">
        <v>11</v>
      </c>
      <c r="L4" s="27" t="s">
        <v>28</v>
      </c>
      <c r="M4" s="28" t="s">
        <v>39</v>
      </c>
      <c r="N4" s="23"/>
      <c r="O4" s="23"/>
      <c r="P4" s="27" t="s">
        <v>40</v>
      </c>
      <c r="Q4" s="28" t="s">
        <v>29</v>
      </c>
      <c r="R4" s="27"/>
      <c r="W4" s="37"/>
      <c r="X4" s="36" t="s">
        <v>5</v>
      </c>
      <c r="Y4" s="36" t="s">
        <v>6</v>
      </c>
      <c r="Z4" s="36" t="s">
        <v>7</v>
      </c>
      <c r="AA4" s="36" t="s">
        <v>8</v>
      </c>
      <c r="AB4" s="36" t="s">
        <v>9</v>
      </c>
      <c r="AC4" s="36" t="s">
        <v>10</v>
      </c>
      <c r="AD4" s="36" t="s">
        <v>2</v>
      </c>
      <c r="AE4" s="36" t="s">
        <v>3</v>
      </c>
      <c r="AF4" s="36" t="s">
        <v>4</v>
      </c>
      <c r="AG4" s="35" t="s">
        <v>65</v>
      </c>
    </row>
    <row r="5" spans="3:33" ht="21" thickBot="1" x14ac:dyDescent="0.25">
      <c r="C5" s="4" t="s">
        <v>5</v>
      </c>
      <c r="D5" s="5">
        <v>12</v>
      </c>
      <c r="E5" s="5">
        <v>15</v>
      </c>
      <c r="F5" s="5">
        <v>17</v>
      </c>
      <c r="H5" s="18" t="s">
        <v>5</v>
      </c>
      <c r="I5" s="19">
        <v>45</v>
      </c>
      <c r="K5" s="34" t="s">
        <v>30</v>
      </c>
      <c r="L5" s="6" t="s">
        <v>5</v>
      </c>
      <c r="M5" s="30">
        <v>45</v>
      </c>
      <c r="O5" s="24"/>
      <c r="P5" s="29">
        <v>65</v>
      </c>
      <c r="Q5" s="30" t="s">
        <v>2</v>
      </c>
      <c r="R5" s="29" t="s">
        <v>36</v>
      </c>
      <c r="W5" s="4" t="s">
        <v>5</v>
      </c>
      <c r="X5" s="6">
        <v>1000</v>
      </c>
      <c r="Y5" s="6">
        <v>3</v>
      </c>
      <c r="Z5" s="6">
        <v>4</v>
      </c>
      <c r="AA5" s="6">
        <v>9</v>
      </c>
      <c r="AB5" s="6">
        <v>5</v>
      </c>
      <c r="AC5" s="6">
        <v>4</v>
      </c>
      <c r="AD5" s="6">
        <v>12</v>
      </c>
      <c r="AE5" s="6">
        <v>15</v>
      </c>
      <c r="AF5" s="6">
        <v>17</v>
      </c>
      <c r="AG5" s="40">
        <f>SUMPRODUCT(X5:AF13,X20:AF28)</f>
        <v>2743</v>
      </c>
    </row>
    <row r="6" spans="3:33" ht="24" customHeight="1" thickBot="1" x14ac:dyDescent="0.25">
      <c r="C6" s="4" t="s">
        <v>6</v>
      </c>
      <c r="D6" s="6">
        <v>14</v>
      </c>
      <c r="E6" s="6">
        <v>9</v>
      </c>
      <c r="F6" s="6">
        <v>10</v>
      </c>
      <c r="H6" s="18" t="s">
        <v>6</v>
      </c>
      <c r="I6" s="19">
        <v>26</v>
      </c>
      <c r="K6" s="29" t="s">
        <v>31</v>
      </c>
      <c r="L6" s="29" t="s">
        <v>6</v>
      </c>
      <c r="M6" s="30">
        <v>26</v>
      </c>
      <c r="O6" s="24"/>
      <c r="P6" s="29">
        <v>80</v>
      </c>
      <c r="Q6" s="30" t="s">
        <v>3</v>
      </c>
      <c r="R6" s="29" t="s">
        <v>37</v>
      </c>
      <c r="W6" s="4" t="s">
        <v>6</v>
      </c>
      <c r="X6" s="6">
        <v>6</v>
      </c>
      <c r="Y6" s="6">
        <v>1000</v>
      </c>
      <c r="Z6" s="6">
        <v>7</v>
      </c>
      <c r="AA6" s="6">
        <v>6</v>
      </c>
      <c r="AB6" s="6">
        <v>9</v>
      </c>
      <c r="AC6" s="6">
        <v>4</v>
      </c>
      <c r="AD6" s="6">
        <v>14</v>
      </c>
      <c r="AE6" s="6">
        <v>9</v>
      </c>
      <c r="AF6" s="6">
        <v>10</v>
      </c>
    </row>
    <row r="7" spans="3:33" ht="25" customHeight="1" thickBot="1" x14ac:dyDescent="0.25">
      <c r="C7" s="4" t="s">
        <v>7</v>
      </c>
      <c r="D7" s="6">
        <v>13</v>
      </c>
      <c r="E7" s="6">
        <v>20</v>
      </c>
      <c r="F7" s="6">
        <v>11</v>
      </c>
      <c r="H7" s="18" t="s">
        <v>7</v>
      </c>
      <c r="I7" s="19">
        <v>42</v>
      </c>
      <c r="K7" s="29" t="s">
        <v>32</v>
      </c>
      <c r="L7" s="29" t="s">
        <v>7</v>
      </c>
      <c r="M7" s="30">
        <v>42</v>
      </c>
      <c r="O7" s="24"/>
      <c r="P7" s="29">
        <v>105</v>
      </c>
      <c r="Q7" s="30" t="s">
        <v>4</v>
      </c>
      <c r="R7" s="29" t="s">
        <v>38</v>
      </c>
      <c r="W7" s="4" t="s">
        <v>7</v>
      </c>
      <c r="X7" s="6">
        <v>5</v>
      </c>
      <c r="Y7" s="6">
        <v>7</v>
      </c>
      <c r="Z7" s="6">
        <v>1000</v>
      </c>
      <c r="AA7" s="6">
        <v>3</v>
      </c>
      <c r="AB7" s="6">
        <v>4</v>
      </c>
      <c r="AC7" s="6">
        <v>9</v>
      </c>
      <c r="AD7" s="6">
        <v>13</v>
      </c>
      <c r="AE7" s="6">
        <v>20</v>
      </c>
      <c r="AF7" s="6">
        <v>11</v>
      </c>
    </row>
    <row r="8" spans="3:33" ht="21" thickBot="1" x14ac:dyDescent="0.25">
      <c r="C8" s="4" t="s">
        <v>8</v>
      </c>
      <c r="D8" s="6">
        <v>17</v>
      </c>
      <c r="E8" s="6">
        <v>16</v>
      </c>
      <c r="F8" s="6">
        <v>19</v>
      </c>
      <c r="H8" s="18" t="s">
        <v>8</v>
      </c>
      <c r="I8" s="19">
        <v>53</v>
      </c>
      <c r="K8" s="29" t="s">
        <v>33</v>
      </c>
      <c r="L8" s="29" t="s">
        <v>8</v>
      </c>
      <c r="M8" s="30">
        <v>53</v>
      </c>
      <c r="O8" s="24"/>
      <c r="W8" s="4" t="s">
        <v>8</v>
      </c>
      <c r="X8" s="6">
        <v>5</v>
      </c>
      <c r="Y8" s="6">
        <v>4</v>
      </c>
      <c r="Z8" s="6">
        <v>3</v>
      </c>
      <c r="AA8" s="6">
        <v>1000</v>
      </c>
      <c r="AB8" s="6">
        <v>3</v>
      </c>
      <c r="AC8" s="6">
        <v>11</v>
      </c>
      <c r="AD8" s="6">
        <v>17</v>
      </c>
      <c r="AE8" s="6">
        <v>16</v>
      </c>
      <c r="AF8" s="6">
        <v>19</v>
      </c>
    </row>
    <row r="9" spans="3:33" ht="21" thickBot="1" x14ac:dyDescent="0.25">
      <c r="C9" s="4" t="s">
        <v>9</v>
      </c>
      <c r="D9" s="6">
        <v>7</v>
      </c>
      <c r="E9" s="6">
        <v>14</v>
      </c>
      <c r="F9" s="6">
        <v>12</v>
      </c>
      <c r="H9" s="18" t="s">
        <v>9</v>
      </c>
      <c r="I9" s="19">
        <v>29</v>
      </c>
      <c r="K9" s="29" t="s">
        <v>34</v>
      </c>
      <c r="L9" s="31" t="s">
        <v>9</v>
      </c>
      <c r="M9" s="30">
        <v>29</v>
      </c>
      <c r="O9" s="24"/>
      <c r="W9" s="4" t="s">
        <v>9</v>
      </c>
      <c r="X9" s="6">
        <v>5</v>
      </c>
      <c r="Y9" s="6">
        <v>9</v>
      </c>
      <c r="Z9" s="6">
        <v>5</v>
      </c>
      <c r="AA9" s="6">
        <v>3</v>
      </c>
      <c r="AB9" s="6">
        <v>1000</v>
      </c>
      <c r="AC9" s="6">
        <v>14</v>
      </c>
      <c r="AD9" s="6">
        <v>7</v>
      </c>
      <c r="AE9" s="6">
        <v>14</v>
      </c>
      <c r="AF9" s="6">
        <v>12</v>
      </c>
    </row>
    <row r="10" spans="3:33" ht="21" thickBot="1" x14ac:dyDescent="0.25">
      <c r="C10" s="4" t="s">
        <v>10</v>
      </c>
      <c r="D10" s="6">
        <v>22</v>
      </c>
      <c r="E10" s="6">
        <v>16</v>
      </c>
      <c r="F10" s="6">
        <v>18</v>
      </c>
      <c r="H10" s="20" t="s">
        <v>10</v>
      </c>
      <c r="I10" s="21">
        <v>38</v>
      </c>
      <c r="K10" s="29" t="s">
        <v>35</v>
      </c>
      <c r="L10" s="32" t="s">
        <v>10</v>
      </c>
      <c r="M10" s="33">
        <v>38</v>
      </c>
      <c r="O10" s="24"/>
      <c r="W10" s="4" t="s">
        <v>10</v>
      </c>
      <c r="X10" s="6">
        <v>4</v>
      </c>
      <c r="Y10" s="6">
        <v>7</v>
      </c>
      <c r="Z10" s="6">
        <v>11</v>
      </c>
      <c r="AA10" s="6">
        <v>12</v>
      </c>
      <c r="AB10" s="6">
        <v>8</v>
      </c>
      <c r="AC10" s="6">
        <v>1000</v>
      </c>
      <c r="AD10" s="6">
        <v>22</v>
      </c>
      <c r="AE10" s="6">
        <v>16</v>
      </c>
      <c r="AF10" s="6">
        <v>18</v>
      </c>
    </row>
    <row r="11" spans="3:33" ht="21" thickBot="1" x14ac:dyDescent="0.25">
      <c r="C11" s="61" t="s">
        <v>12</v>
      </c>
      <c r="D11" s="61"/>
      <c r="E11" s="61"/>
      <c r="F11" s="61"/>
      <c r="W11" s="4" t="s">
        <v>2</v>
      </c>
      <c r="X11" s="6">
        <v>1000</v>
      </c>
      <c r="Y11" s="6">
        <v>1000</v>
      </c>
      <c r="Z11" s="6">
        <v>1000</v>
      </c>
      <c r="AA11" s="6">
        <v>1000</v>
      </c>
      <c r="AB11" s="6">
        <v>1000</v>
      </c>
      <c r="AC11" s="6">
        <v>1000</v>
      </c>
      <c r="AD11" s="6">
        <v>1000</v>
      </c>
      <c r="AE11" s="6">
        <v>12</v>
      </c>
      <c r="AF11" s="6">
        <v>10</v>
      </c>
    </row>
    <row r="12" spans="3:33" ht="21" thickBot="1" x14ac:dyDescent="0.25">
      <c r="W12" s="4" t="s">
        <v>3</v>
      </c>
      <c r="X12" s="6">
        <v>1000</v>
      </c>
      <c r="Y12" s="6">
        <v>1000</v>
      </c>
      <c r="Z12" s="6">
        <v>1000</v>
      </c>
      <c r="AA12" s="6">
        <v>1000</v>
      </c>
      <c r="AB12" s="6">
        <v>1000</v>
      </c>
      <c r="AC12" s="6">
        <v>1000</v>
      </c>
      <c r="AD12" s="6">
        <v>12</v>
      </c>
      <c r="AE12" s="6">
        <v>1000</v>
      </c>
      <c r="AF12" s="6">
        <v>15</v>
      </c>
    </row>
    <row r="13" spans="3:33" ht="21" thickBot="1" x14ac:dyDescent="0.25">
      <c r="L13" s="25" t="s">
        <v>46</v>
      </c>
      <c r="W13" s="4" t="s">
        <v>4</v>
      </c>
      <c r="X13" s="6">
        <v>1000</v>
      </c>
      <c r="Y13" s="6">
        <v>1000</v>
      </c>
      <c r="Z13" s="6">
        <v>1000</v>
      </c>
      <c r="AA13" s="6">
        <v>1000</v>
      </c>
      <c r="AB13" s="6">
        <v>1000</v>
      </c>
      <c r="AC13" s="6">
        <v>1000</v>
      </c>
      <c r="AD13" s="6">
        <v>10</v>
      </c>
      <c r="AE13" s="6">
        <v>15</v>
      </c>
      <c r="AF13" s="6">
        <v>1000</v>
      </c>
    </row>
    <row r="14" spans="3:33" ht="17" thickBot="1" x14ac:dyDescent="0.25">
      <c r="L14" t="s">
        <v>41</v>
      </c>
      <c r="M14" t="s">
        <v>51</v>
      </c>
      <c r="N14" s="26" t="s">
        <v>52</v>
      </c>
      <c r="O14" s="26">
        <v>45</v>
      </c>
    </row>
    <row r="15" spans="3:33" ht="20" thickBot="1" x14ac:dyDescent="0.25">
      <c r="C15" s="1"/>
      <c r="D15" s="65" t="s">
        <v>13</v>
      </c>
      <c r="E15" s="66"/>
      <c r="F15" s="66"/>
      <c r="G15" s="66"/>
      <c r="H15" s="66"/>
      <c r="I15" s="67"/>
      <c r="L15" t="s">
        <v>42</v>
      </c>
      <c r="M15" t="s">
        <v>53</v>
      </c>
      <c r="N15" s="26" t="s">
        <v>52</v>
      </c>
      <c r="O15" s="26">
        <v>26</v>
      </c>
    </row>
    <row r="16" spans="3:33" ht="22" thickTop="1" thickBot="1" x14ac:dyDescent="0.25">
      <c r="C16" s="2" t="s">
        <v>1</v>
      </c>
      <c r="D16" s="7" t="s">
        <v>5</v>
      </c>
      <c r="E16" s="7" t="s">
        <v>6</v>
      </c>
      <c r="F16" s="7" t="s">
        <v>7</v>
      </c>
      <c r="G16" s="7" t="s">
        <v>8</v>
      </c>
      <c r="H16" s="7" t="s">
        <v>9</v>
      </c>
      <c r="I16" s="7" t="s">
        <v>10</v>
      </c>
      <c r="L16" t="s">
        <v>43</v>
      </c>
      <c r="M16" t="s">
        <v>54</v>
      </c>
      <c r="N16" s="26" t="s">
        <v>52</v>
      </c>
      <c r="O16" s="26">
        <v>42</v>
      </c>
    </row>
    <row r="17" spans="3:36" ht="21" thickBot="1" x14ac:dyDescent="0.25">
      <c r="C17" s="4" t="s">
        <v>5</v>
      </c>
      <c r="D17" s="6" t="s">
        <v>14</v>
      </c>
      <c r="E17" s="5">
        <v>3</v>
      </c>
      <c r="F17" s="5">
        <v>4</v>
      </c>
      <c r="G17" s="5">
        <v>9</v>
      </c>
      <c r="H17" s="5">
        <v>5</v>
      </c>
      <c r="I17" s="5">
        <v>4</v>
      </c>
      <c r="L17" t="s">
        <v>44</v>
      </c>
      <c r="M17" t="s">
        <v>55</v>
      </c>
      <c r="N17" s="26" t="s">
        <v>52</v>
      </c>
      <c r="O17" s="26">
        <v>53</v>
      </c>
    </row>
    <row r="18" spans="3:36" ht="21" thickBot="1" x14ac:dyDescent="0.25">
      <c r="C18" s="4" t="s">
        <v>6</v>
      </c>
      <c r="D18" s="6">
        <v>6</v>
      </c>
      <c r="E18" s="6" t="s">
        <v>15</v>
      </c>
      <c r="F18" s="6">
        <v>7</v>
      </c>
      <c r="G18" s="6">
        <v>6</v>
      </c>
      <c r="H18" s="6">
        <v>9</v>
      </c>
      <c r="I18" s="6">
        <v>4</v>
      </c>
      <c r="L18" t="s">
        <v>45</v>
      </c>
      <c r="M18" t="s">
        <v>57</v>
      </c>
      <c r="N18" s="26" t="s">
        <v>52</v>
      </c>
      <c r="O18" s="26">
        <v>29</v>
      </c>
    </row>
    <row r="19" spans="3:36" ht="41" thickBot="1" x14ac:dyDescent="0.25">
      <c r="C19" s="4" t="s">
        <v>7</v>
      </c>
      <c r="D19" s="6">
        <v>5</v>
      </c>
      <c r="E19" s="6">
        <v>7</v>
      </c>
      <c r="F19" s="6" t="s">
        <v>15</v>
      </c>
      <c r="G19" s="6">
        <v>3</v>
      </c>
      <c r="H19" s="6">
        <v>4</v>
      </c>
      <c r="I19" s="6">
        <v>9</v>
      </c>
      <c r="L19" t="s">
        <v>47</v>
      </c>
      <c r="M19" t="s">
        <v>56</v>
      </c>
      <c r="N19" s="26" t="s">
        <v>52</v>
      </c>
      <c r="O19" s="26">
        <v>38</v>
      </c>
      <c r="W19" s="38"/>
      <c r="X19" s="36" t="s">
        <v>5</v>
      </c>
      <c r="Y19" s="36" t="s">
        <v>6</v>
      </c>
      <c r="Z19" s="36" t="s">
        <v>7</v>
      </c>
      <c r="AA19" s="36" t="s">
        <v>8</v>
      </c>
      <c r="AB19" s="36" t="s">
        <v>9</v>
      </c>
      <c r="AC19" s="36" t="s">
        <v>10</v>
      </c>
      <c r="AD19" s="36" t="s">
        <v>2</v>
      </c>
      <c r="AE19" s="36" t="s">
        <v>3</v>
      </c>
      <c r="AF19" s="36" t="s">
        <v>4</v>
      </c>
      <c r="AG19" s="36" t="s">
        <v>252</v>
      </c>
      <c r="AH19" s="36" t="s">
        <v>63</v>
      </c>
      <c r="AI19" s="36" t="s">
        <v>64</v>
      </c>
    </row>
    <row r="20" spans="3:36" ht="21" thickBot="1" x14ac:dyDescent="0.25">
      <c r="C20" s="4" t="s">
        <v>8</v>
      </c>
      <c r="D20" s="6">
        <v>5</v>
      </c>
      <c r="E20" s="6">
        <v>4</v>
      </c>
      <c r="F20" s="6">
        <v>3</v>
      </c>
      <c r="G20" s="6" t="s">
        <v>15</v>
      </c>
      <c r="H20" s="6">
        <v>3</v>
      </c>
      <c r="I20" s="6">
        <v>11</v>
      </c>
      <c r="O20" s="26"/>
      <c r="W20" s="4" t="s">
        <v>5</v>
      </c>
      <c r="X20" s="6">
        <v>0</v>
      </c>
      <c r="Y20" s="6">
        <v>9</v>
      </c>
      <c r="Z20" s="6">
        <v>0</v>
      </c>
      <c r="AA20" s="6">
        <v>0</v>
      </c>
      <c r="AB20" s="6">
        <v>0</v>
      </c>
      <c r="AC20" s="6">
        <v>0</v>
      </c>
      <c r="AD20" s="6">
        <v>36</v>
      </c>
      <c r="AE20" s="6">
        <v>0</v>
      </c>
      <c r="AF20" s="6">
        <v>0</v>
      </c>
      <c r="AG20" s="6">
        <f>SUM(X20:AF20)</f>
        <v>45</v>
      </c>
      <c r="AH20" s="6" t="s">
        <v>267</v>
      </c>
      <c r="AI20" s="30">
        <v>45</v>
      </c>
    </row>
    <row r="21" spans="3:36" ht="21" thickBot="1" x14ac:dyDescent="0.25">
      <c r="C21" s="4" t="s">
        <v>9</v>
      </c>
      <c r="D21" s="6">
        <v>5</v>
      </c>
      <c r="E21" s="6">
        <v>9</v>
      </c>
      <c r="F21" s="6">
        <v>5</v>
      </c>
      <c r="G21" s="6">
        <v>3</v>
      </c>
      <c r="H21" s="6" t="s">
        <v>15</v>
      </c>
      <c r="I21" s="6">
        <v>14</v>
      </c>
      <c r="L21" t="s">
        <v>48</v>
      </c>
      <c r="M21" t="s">
        <v>58</v>
      </c>
      <c r="N21" s="26" t="s">
        <v>52</v>
      </c>
      <c r="O21">
        <v>65</v>
      </c>
      <c r="W21" s="4" t="s">
        <v>6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26</v>
      </c>
      <c r="AF21" s="6">
        <v>0</v>
      </c>
      <c r="AG21" s="6">
        <f t="shared" ref="AG21:AG28" si="0">SUM(X21:AF21)</f>
        <v>26</v>
      </c>
      <c r="AH21" s="6" t="s">
        <v>267</v>
      </c>
      <c r="AI21" s="30">
        <v>26</v>
      </c>
    </row>
    <row r="22" spans="3:36" ht="22" customHeight="1" thickBot="1" x14ac:dyDescent="0.25">
      <c r="C22" s="4" t="s">
        <v>10</v>
      </c>
      <c r="D22" s="6">
        <v>4</v>
      </c>
      <c r="E22" s="6">
        <v>7</v>
      </c>
      <c r="F22" s="6">
        <v>11</v>
      </c>
      <c r="G22" s="6">
        <v>12</v>
      </c>
      <c r="H22" s="6">
        <v>8</v>
      </c>
      <c r="I22" s="6" t="s">
        <v>15</v>
      </c>
      <c r="L22" t="s">
        <v>49</v>
      </c>
      <c r="M22" t="s">
        <v>59</v>
      </c>
      <c r="N22" s="26" t="s">
        <v>52</v>
      </c>
      <c r="O22">
        <v>80</v>
      </c>
      <c r="W22" s="4" t="s">
        <v>7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42</v>
      </c>
      <c r="AG22" s="6">
        <f t="shared" si="0"/>
        <v>42</v>
      </c>
      <c r="AH22" s="6" t="s">
        <v>267</v>
      </c>
      <c r="AI22" s="30">
        <v>42</v>
      </c>
    </row>
    <row r="23" spans="3:36" ht="21" thickBot="1" x14ac:dyDescent="0.25">
      <c r="C23" s="68" t="s">
        <v>27</v>
      </c>
      <c r="D23" s="68"/>
      <c r="E23" s="68"/>
      <c r="F23" s="68"/>
      <c r="G23" s="68"/>
      <c r="H23" s="68"/>
      <c r="I23" s="68"/>
      <c r="L23" t="s">
        <v>50</v>
      </c>
      <c r="M23" t="s">
        <v>60</v>
      </c>
      <c r="N23" s="26" t="s">
        <v>52</v>
      </c>
      <c r="O23">
        <v>105</v>
      </c>
      <c r="W23" s="4" t="s">
        <v>8</v>
      </c>
      <c r="X23" s="6">
        <v>0</v>
      </c>
      <c r="Y23" s="6">
        <v>0</v>
      </c>
      <c r="Z23" s="6">
        <v>53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f t="shared" si="0"/>
        <v>53</v>
      </c>
      <c r="AH23" s="6" t="s">
        <v>267</v>
      </c>
      <c r="AI23" s="30">
        <v>53</v>
      </c>
    </row>
    <row r="24" spans="3:36" ht="21" thickBot="1" x14ac:dyDescent="0.25">
      <c r="W24" s="4" t="s">
        <v>9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29</v>
      </c>
      <c r="AE24" s="6">
        <v>0</v>
      </c>
      <c r="AF24" s="6">
        <v>0</v>
      </c>
      <c r="AG24" s="6">
        <f t="shared" si="0"/>
        <v>29</v>
      </c>
      <c r="AH24" s="6" t="s">
        <v>267</v>
      </c>
      <c r="AI24" s="30">
        <v>29</v>
      </c>
    </row>
    <row r="25" spans="3:36" ht="21" thickBot="1" x14ac:dyDescent="0.25">
      <c r="W25" s="4" t="s">
        <v>10</v>
      </c>
      <c r="X25" s="6">
        <v>38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f t="shared" si="0"/>
        <v>38</v>
      </c>
      <c r="AH25" s="6" t="s">
        <v>267</v>
      </c>
      <c r="AI25" s="33">
        <v>38</v>
      </c>
    </row>
    <row r="26" spans="3:36" ht="21" thickBot="1" x14ac:dyDescent="0.25">
      <c r="C26" s="1"/>
      <c r="D26" s="65" t="s">
        <v>0</v>
      </c>
      <c r="E26" s="66"/>
      <c r="F26" s="67"/>
      <c r="W26" s="4" t="s">
        <v>2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4">
        <v>0</v>
      </c>
      <c r="AE26" s="6">
        <v>37</v>
      </c>
      <c r="AF26" s="6">
        <v>63</v>
      </c>
      <c r="AG26" s="6">
        <f t="shared" si="0"/>
        <v>100</v>
      </c>
      <c r="AH26" s="6"/>
    </row>
    <row r="27" spans="3:36" ht="42" thickTop="1" thickBot="1" x14ac:dyDescent="0.25">
      <c r="C27" s="2" t="s">
        <v>16</v>
      </c>
      <c r="D27" s="7" t="s">
        <v>2</v>
      </c>
      <c r="E27" s="7" t="s">
        <v>3</v>
      </c>
      <c r="F27" s="7" t="s">
        <v>4</v>
      </c>
      <c r="W27" s="4" t="s">
        <v>3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4">
        <v>0</v>
      </c>
      <c r="AE27" s="6">
        <v>0</v>
      </c>
      <c r="AF27" s="6">
        <v>0</v>
      </c>
      <c r="AG27" s="6">
        <f t="shared" si="0"/>
        <v>0</v>
      </c>
      <c r="AH27" s="6"/>
      <c r="AJ27" t="s">
        <v>330</v>
      </c>
    </row>
    <row r="28" spans="3:36" ht="21" thickBot="1" x14ac:dyDescent="0.25">
      <c r="C28" s="4" t="s">
        <v>2</v>
      </c>
      <c r="D28" s="6" t="s">
        <v>14</v>
      </c>
      <c r="E28" s="5">
        <v>12</v>
      </c>
      <c r="F28" s="5">
        <v>10</v>
      </c>
      <c r="W28" s="4" t="s">
        <v>4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4">
        <v>0</v>
      </c>
      <c r="AE28" s="6">
        <v>0</v>
      </c>
      <c r="AF28" s="6">
        <v>0</v>
      </c>
      <c r="AG28" s="6">
        <f t="shared" si="0"/>
        <v>0</v>
      </c>
      <c r="AH28" s="6"/>
      <c r="AJ28">
        <f>SUM(AG20:AG25)</f>
        <v>233</v>
      </c>
    </row>
    <row r="29" spans="3:36" ht="21" thickBot="1" x14ac:dyDescent="0.25">
      <c r="C29" s="4" t="s">
        <v>3</v>
      </c>
      <c r="D29" s="6">
        <v>12</v>
      </c>
      <c r="E29" s="6" t="s">
        <v>15</v>
      </c>
      <c r="F29" s="6">
        <v>15</v>
      </c>
      <c r="W29" s="4" t="s">
        <v>253</v>
      </c>
      <c r="X29" s="6">
        <f>SUM(X20:X28)</f>
        <v>38</v>
      </c>
      <c r="Y29" s="6">
        <f t="shared" ref="Y29:AF29" si="1">SUM(Y20:Y28)</f>
        <v>9</v>
      </c>
      <c r="Z29" s="6">
        <f t="shared" si="1"/>
        <v>53</v>
      </c>
      <c r="AA29" s="6">
        <f t="shared" si="1"/>
        <v>0</v>
      </c>
      <c r="AB29" s="6">
        <f t="shared" si="1"/>
        <v>0</v>
      </c>
      <c r="AC29" s="6">
        <f t="shared" si="1"/>
        <v>0</v>
      </c>
      <c r="AD29" s="6">
        <f t="shared" si="1"/>
        <v>65</v>
      </c>
      <c r="AE29" s="6">
        <f t="shared" si="1"/>
        <v>63</v>
      </c>
      <c r="AF29" s="6">
        <f t="shared" si="1"/>
        <v>105</v>
      </c>
    </row>
    <row r="30" spans="3:36" ht="21" thickBot="1" x14ac:dyDescent="0.25">
      <c r="C30" s="4" t="s">
        <v>4</v>
      </c>
      <c r="D30" s="6">
        <v>10</v>
      </c>
      <c r="E30" s="6">
        <v>15</v>
      </c>
      <c r="F30" s="6" t="s">
        <v>15</v>
      </c>
      <c r="AD30" s="4" t="s">
        <v>52</v>
      </c>
      <c r="AE30" s="6" t="s">
        <v>52</v>
      </c>
      <c r="AF30" s="6" t="s">
        <v>52</v>
      </c>
    </row>
    <row r="31" spans="3:36" ht="20" thickBot="1" x14ac:dyDescent="0.25">
      <c r="C31" s="61" t="s">
        <v>17</v>
      </c>
      <c r="D31" s="61"/>
      <c r="E31" s="61"/>
      <c r="F31" s="61"/>
      <c r="AD31" s="4">
        <v>65</v>
      </c>
      <c r="AE31" s="6">
        <v>80</v>
      </c>
      <c r="AF31" s="6">
        <v>105</v>
      </c>
    </row>
    <row r="33" spans="24:30" x14ac:dyDescent="0.2">
      <c r="AD33" t="s">
        <v>329</v>
      </c>
    </row>
    <row r="34" spans="24:30" x14ac:dyDescent="0.2">
      <c r="X34" s="39"/>
      <c r="AD34">
        <f>SUM(AD29:AF29)</f>
        <v>233</v>
      </c>
    </row>
  </sheetData>
  <mergeCells count="6">
    <mergeCell ref="C31:F31"/>
    <mergeCell ref="D3:F3"/>
    <mergeCell ref="C11:F11"/>
    <mergeCell ref="D15:I15"/>
    <mergeCell ref="C23:I23"/>
    <mergeCell ref="D26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AF2E-EC45-EF43-99FF-FD13E1C29AA7}">
  <dimension ref="A1:E20"/>
  <sheetViews>
    <sheetView showGridLines="0" workbookViewId="0">
      <selection activeCell="I17" sqref="I17"/>
    </sheetView>
  </sheetViews>
  <sheetFormatPr baseColWidth="10" defaultRowHeight="16" x14ac:dyDescent="0.2"/>
  <cols>
    <col min="1" max="1" width="2.33203125" customWidth="1"/>
    <col min="2" max="2" width="7" bestFit="1" customWidth="1"/>
    <col min="3" max="3" width="25.33203125" bestFit="1" customWidth="1"/>
    <col min="4" max="5" width="12.1640625" bestFit="1" customWidth="1"/>
  </cols>
  <sheetData>
    <row r="1" spans="1:5" x14ac:dyDescent="0.2">
      <c r="A1" s="23" t="s">
        <v>66</v>
      </c>
    </row>
    <row r="2" spans="1:5" x14ac:dyDescent="0.2">
      <c r="A2" s="23" t="s">
        <v>278</v>
      </c>
    </row>
    <row r="3" spans="1:5" x14ac:dyDescent="0.2">
      <c r="A3" s="23" t="s">
        <v>319</v>
      </c>
    </row>
    <row r="6" spans="1:5" ht="17" thickBot="1" x14ac:dyDescent="0.25">
      <c r="A6" t="s">
        <v>67</v>
      </c>
    </row>
    <row r="7" spans="1:5" x14ac:dyDescent="0.2">
      <c r="B7" s="49"/>
      <c r="C7" s="49"/>
      <c r="D7" s="49" t="s">
        <v>70</v>
      </c>
      <c r="E7" s="49" t="s">
        <v>72</v>
      </c>
    </row>
    <row r="8" spans="1:5" ht="17" thickBot="1" x14ac:dyDescent="0.25">
      <c r="B8" s="50" t="s">
        <v>68</v>
      </c>
      <c r="C8" s="50" t="s">
        <v>69</v>
      </c>
      <c r="D8" s="50" t="s">
        <v>71</v>
      </c>
      <c r="E8" s="50" t="s">
        <v>279</v>
      </c>
    </row>
    <row r="9" spans="1:5" x14ac:dyDescent="0.2">
      <c r="B9" s="47" t="s">
        <v>282</v>
      </c>
      <c r="C9" s="47" t="s">
        <v>283</v>
      </c>
      <c r="D9" s="47">
        <v>7264.1936510882688</v>
      </c>
      <c r="E9" s="47">
        <v>0</v>
      </c>
    </row>
    <row r="10" spans="1:5" x14ac:dyDescent="0.2">
      <c r="B10" s="47" t="s">
        <v>284</v>
      </c>
      <c r="C10" s="47" t="s">
        <v>285</v>
      </c>
      <c r="D10" s="47">
        <v>253.28193750836101</v>
      </c>
      <c r="E10" s="47">
        <v>0</v>
      </c>
    </row>
    <row r="11" spans="1:5" x14ac:dyDescent="0.2">
      <c r="B11" s="47" t="s">
        <v>286</v>
      </c>
      <c r="C11" s="47" t="s">
        <v>285</v>
      </c>
      <c r="D11" s="47">
        <v>844.16746982345126</v>
      </c>
      <c r="E11" s="47">
        <v>0</v>
      </c>
    </row>
    <row r="12" spans="1:5" x14ac:dyDescent="0.2">
      <c r="B12" s="47" t="s">
        <v>287</v>
      </c>
      <c r="C12" s="47" t="s">
        <v>288</v>
      </c>
      <c r="D12" s="47">
        <v>15.925568363878437</v>
      </c>
      <c r="E12" s="47">
        <v>0</v>
      </c>
    </row>
    <row r="13" spans="1:5" x14ac:dyDescent="0.2">
      <c r="B13" s="47" t="s">
        <v>289</v>
      </c>
      <c r="C13" s="47" t="s">
        <v>290</v>
      </c>
      <c r="D13" s="47">
        <v>1003.2330985279777</v>
      </c>
      <c r="E13" s="47">
        <v>0</v>
      </c>
    </row>
    <row r="14" spans="1:5" ht="17" thickBot="1" x14ac:dyDescent="0.25">
      <c r="B14" s="48" t="s">
        <v>291</v>
      </c>
      <c r="C14" s="48" t="s">
        <v>292</v>
      </c>
      <c r="D14" s="48">
        <v>619.19827468806488</v>
      </c>
      <c r="E14" s="48">
        <v>0</v>
      </c>
    </row>
    <row r="16" spans="1:5" ht="17" thickBot="1" x14ac:dyDescent="0.25">
      <c r="A16" t="s">
        <v>79</v>
      </c>
    </row>
    <row r="17" spans="2:5" x14ac:dyDescent="0.2">
      <c r="B17" s="49"/>
      <c r="C17" s="49"/>
      <c r="D17" s="49" t="s">
        <v>70</v>
      </c>
      <c r="E17" s="49" t="s">
        <v>280</v>
      </c>
    </row>
    <row r="18" spans="2:5" ht="17" thickBot="1" x14ac:dyDescent="0.25">
      <c r="B18" s="50" t="s">
        <v>68</v>
      </c>
      <c r="C18" s="50" t="s">
        <v>69</v>
      </c>
      <c r="D18" s="50" t="s">
        <v>71</v>
      </c>
      <c r="E18" s="50" t="s">
        <v>281</v>
      </c>
    </row>
    <row r="19" spans="2:5" x14ac:dyDescent="0.2">
      <c r="B19" s="47" t="s">
        <v>293</v>
      </c>
      <c r="C19" s="47" t="s">
        <v>294</v>
      </c>
      <c r="D19" s="47">
        <v>3.225739122128759</v>
      </c>
      <c r="E19" s="47">
        <v>0</v>
      </c>
    </row>
    <row r="20" spans="2:5" ht="17" thickBot="1" x14ac:dyDescent="0.25">
      <c r="B20" s="48" t="s">
        <v>295</v>
      </c>
      <c r="C20" s="48" t="s">
        <v>296</v>
      </c>
      <c r="D20" s="48">
        <v>10000</v>
      </c>
      <c r="E20" s="48">
        <v>4.3438079725031947E-4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6FD9-9491-024D-8CA4-AD470BFBFFE2}">
  <dimension ref="B2:AA142"/>
  <sheetViews>
    <sheetView topLeftCell="B1" workbookViewId="0">
      <selection activeCell="Y17" sqref="Y17"/>
    </sheetView>
  </sheetViews>
  <sheetFormatPr baseColWidth="10" defaultRowHeight="16" x14ac:dyDescent="0.2"/>
  <cols>
    <col min="2" max="2" width="20" customWidth="1"/>
    <col min="3" max="3" width="22" customWidth="1"/>
    <col min="5" max="5" width="14.1640625" customWidth="1"/>
    <col min="6" max="6" width="16.1640625" customWidth="1"/>
    <col min="7" max="7" width="17.83203125" customWidth="1"/>
    <col min="8" max="11" width="16.1640625" customWidth="1"/>
    <col min="13" max="13" width="14.5" bestFit="1" customWidth="1"/>
    <col min="15" max="15" width="10.1640625" customWidth="1"/>
    <col min="16" max="16" width="18.5" bestFit="1" customWidth="1"/>
    <col min="17" max="17" width="10.83203125" customWidth="1"/>
    <col min="21" max="21" width="12.1640625" bestFit="1" customWidth="1"/>
  </cols>
  <sheetData>
    <row r="2" spans="2:27" x14ac:dyDescent="0.2">
      <c r="Q2" s="69" t="s">
        <v>297</v>
      </c>
      <c r="R2" s="69"/>
      <c r="S2" s="69"/>
      <c r="T2" s="69"/>
      <c r="U2" s="69"/>
      <c r="V2" s="69"/>
    </row>
    <row r="3" spans="2:27" ht="17" thickBot="1" x14ac:dyDescent="0.25">
      <c r="Q3" s="70" t="s">
        <v>273</v>
      </c>
      <c r="R3" s="70"/>
      <c r="S3" s="70"/>
      <c r="T3" s="70"/>
      <c r="U3" s="70"/>
      <c r="V3" s="70"/>
    </row>
    <row r="4" spans="2:27" ht="17" thickTop="1" x14ac:dyDescent="0.2">
      <c r="E4" s="11"/>
      <c r="F4" s="76" t="s">
        <v>19</v>
      </c>
      <c r="G4" s="78" t="s">
        <v>20</v>
      </c>
      <c r="H4" s="78" t="s">
        <v>21</v>
      </c>
      <c r="I4" s="78" t="s">
        <v>22</v>
      </c>
      <c r="J4" s="78" t="s">
        <v>23</v>
      </c>
      <c r="K4" s="78" t="s">
        <v>24</v>
      </c>
      <c r="L4" s="80"/>
      <c r="M4" s="80"/>
      <c r="N4" s="80"/>
      <c r="Z4" t="s">
        <v>315</v>
      </c>
      <c r="AA4" t="s">
        <v>316</v>
      </c>
    </row>
    <row r="5" spans="2:27" ht="17" customHeight="1" thickBot="1" x14ac:dyDescent="0.25">
      <c r="B5" s="70" t="s">
        <v>18</v>
      </c>
      <c r="C5" s="70"/>
      <c r="E5" s="12"/>
      <c r="F5" s="77"/>
      <c r="G5" s="79"/>
      <c r="H5" s="79"/>
      <c r="I5" s="79"/>
      <c r="J5" s="79"/>
      <c r="K5" s="79"/>
      <c r="L5" s="80"/>
      <c r="M5" s="80"/>
      <c r="N5" s="80"/>
      <c r="P5" s="11"/>
      <c r="Q5" s="76" t="s">
        <v>19</v>
      </c>
      <c r="R5" s="78" t="s">
        <v>20</v>
      </c>
      <c r="S5" s="78" t="s">
        <v>21</v>
      </c>
      <c r="T5" s="78" t="s">
        <v>22</v>
      </c>
      <c r="U5" s="78" t="s">
        <v>23</v>
      </c>
      <c r="V5" s="78" t="s">
        <v>24</v>
      </c>
      <c r="W5" s="82" t="s">
        <v>270</v>
      </c>
      <c r="Y5">
        <v>1</v>
      </c>
      <c r="Z5">
        <v>3.2257399554654769</v>
      </c>
      <c r="AA5">
        <v>2.1718845500215296</v>
      </c>
    </row>
    <row r="6" spans="2:27" ht="18" thickTop="1" thickBot="1" x14ac:dyDescent="0.25">
      <c r="B6" s="9" t="s">
        <v>19</v>
      </c>
      <c r="C6" s="10">
        <v>7.0000000000000007E-2</v>
      </c>
      <c r="E6" s="13" t="s">
        <v>19</v>
      </c>
      <c r="F6" s="14">
        <v>1E-3</v>
      </c>
      <c r="G6" s="15">
        <v>2.9999999999999997E-4</v>
      </c>
      <c r="H6" s="15">
        <v>-2.9999999999999997E-4</v>
      </c>
      <c r="I6" s="15">
        <v>3.5E-4</v>
      </c>
      <c r="J6" s="15">
        <v>-3.5E-4</v>
      </c>
      <c r="K6" s="15">
        <v>4.0000000000000002E-4</v>
      </c>
      <c r="P6" s="12"/>
      <c r="Q6" s="77"/>
      <c r="R6" s="79"/>
      <c r="S6" s="79"/>
      <c r="T6" s="79"/>
      <c r="U6" s="79"/>
      <c r="V6" s="79"/>
      <c r="W6" s="83"/>
      <c r="Y6">
        <v>2</v>
      </c>
      <c r="Z6">
        <v>3.2257399815695318</v>
      </c>
      <c r="AA6">
        <v>2.1718845585872328</v>
      </c>
    </row>
    <row r="7" spans="2:27" ht="17" thickBot="1" x14ac:dyDescent="0.25">
      <c r="B7" s="9" t="s">
        <v>20</v>
      </c>
      <c r="C7" s="10">
        <v>0.12</v>
      </c>
      <c r="E7" s="13" t="s">
        <v>20</v>
      </c>
      <c r="F7" s="14" t="s">
        <v>25</v>
      </c>
      <c r="G7" s="15">
        <v>8.9999999999999993E-3</v>
      </c>
      <c r="H7" s="15">
        <v>4.0000000000000002E-4</v>
      </c>
      <c r="I7" s="15">
        <v>1.6000000000000001E-3</v>
      </c>
      <c r="J7" s="15">
        <v>-1.6000000000000001E-3</v>
      </c>
      <c r="K7" s="15">
        <v>5.9999999999999995E-4</v>
      </c>
      <c r="P7" s="13" t="s">
        <v>19</v>
      </c>
      <c r="Q7" s="14">
        <v>1E-3</v>
      </c>
      <c r="R7" s="15">
        <v>2.9999999999999997E-4</v>
      </c>
      <c r="S7" s="15">
        <v>-2.9999999999999997E-4</v>
      </c>
      <c r="T7" s="15">
        <v>3.5E-4</v>
      </c>
      <c r="U7" s="15">
        <v>-3.5E-4</v>
      </c>
      <c r="V7" s="15">
        <v>4.0000000000000002E-4</v>
      </c>
      <c r="W7" s="43">
        <v>7264.1936510882688</v>
      </c>
      <c r="Y7">
        <v>3</v>
      </c>
      <c r="Z7">
        <v>3.225739122128759</v>
      </c>
      <c r="AA7">
        <v>2.1718845614803746</v>
      </c>
    </row>
    <row r="8" spans="2:27" ht="17" thickBot="1" x14ac:dyDescent="0.25">
      <c r="B8" s="9" t="s">
        <v>21</v>
      </c>
      <c r="C8" s="10">
        <v>0.11</v>
      </c>
      <c r="E8" s="13" t="s">
        <v>21</v>
      </c>
      <c r="F8" s="14" t="s">
        <v>25</v>
      </c>
      <c r="G8" s="15"/>
      <c r="H8" s="15">
        <v>8.0000000000000002E-3</v>
      </c>
      <c r="I8" s="15">
        <v>1.5E-3</v>
      </c>
      <c r="J8" s="15">
        <v>-5.4999999999999997E-3</v>
      </c>
      <c r="K8" s="15">
        <v>-6.9999999999999999E-4</v>
      </c>
      <c r="P8" s="13" t="s">
        <v>20</v>
      </c>
      <c r="Q8" s="14" t="s">
        <v>25</v>
      </c>
      <c r="R8" s="15">
        <v>8.9999999999999993E-3</v>
      </c>
      <c r="S8" s="15">
        <v>4.0000000000000002E-4</v>
      </c>
      <c r="T8" s="15">
        <v>1.6000000000000001E-3</v>
      </c>
      <c r="U8" s="15">
        <v>-1.6000000000000001E-3</v>
      </c>
      <c r="V8" s="15">
        <v>5.9999999999999995E-4</v>
      </c>
      <c r="W8" s="43">
        <v>253.28193750836101</v>
      </c>
      <c r="Y8">
        <v>4</v>
      </c>
      <c r="Z8">
        <v>3.2257399815695318</v>
      </c>
      <c r="AA8">
        <v>2.1718845585872328</v>
      </c>
    </row>
    <row r="9" spans="2:27" ht="17" thickBot="1" x14ac:dyDescent="0.25">
      <c r="B9" s="9" t="s">
        <v>22</v>
      </c>
      <c r="C9" s="10">
        <v>0.14000000000000001</v>
      </c>
      <c r="E9" s="13" t="s">
        <v>22</v>
      </c>
      <c r="F9" s="14"/>
      <c r="G9" s="15"/>
      <c r="H9" s="15"/>
      <c r="I9" s="15">
        <v>1.2E-2</v>
      </c>
      <c r="J9" s="15">
        <v>-5.0000000000000001E-4</v>
      </c>
      <c r="K9" s="15">
        <v>8.0000000000000004E-4</v>
      </c>
      <c r="P9" s="13" t="s">
        <v>21</v>
      </c>
      <c r="Q9" s="14" t="s">
        <v>25</v>
      </c>
      <c r="R9" s="15"/>
      <c r="S9" s="15">
        <v>8.0000000000000002E-3</v>
      </c>
      <c r="T9" s="15">
        <v>1.5E-3</v>
      </c>
      <c r="U9" s="15">
        <v>-5.4999999999999997E-3</v>
      </c>
      <c r="V9" s="15">
        <v>-6.9999999999999999E-4</v>
      </c>
      <c r="W9" s="43">
        <v>844.16746982345126</v>
      </c>
      <c r="Y9">
        <v>5</v>
      </c>
      <c r="Z9">
        <v>3.225739122128759</v>
      </c>
      <c r="AA9">
        <v>2.1718845614803746</v>
      </c>
    </row>
    <row r="10" spans="2:27" ht="17" thickBot="1" x14ac:dyDescent="0.25">
      <c r="B10" s="9" t="s">
        <v>23</v>
      </c>
      <c r="C10" s="10">
        <v>0.14000000000000001</v>
      </c>
      <c r="E10" s="13" t="s">
        <v>23</v>
      </c>
      <c r="F10" s="14"/>
      <c r="G10" s="15"/>
      <c r="H10" s="15"/>
      <c r="I10" s="15"/>
      <c r="J10" s="15">
        <v>1.2E-2</v>
      </c>
      <c r="K10" s="15">
        <v>-8.0000000000000004E-4</v>
      </c>
      <c r="P10" s="13" t="s">
        <v>22</v>
      </c>
      <c r="Q10" s="14"/>
      <c r="R10" s="15"/>
      <c r="S10" s="15"/>
      <c r="T10" s="15">
        <v>1.2E-2</v>
      </c>
      <c r="U10" s="15">
        <v>-5.0000000000000001E-4</v>
      </c>
      <c r="V10" s="15">
        <v>8.0000000000000004E-4</v>
      </c>
      <c r="W10" s="43">
        <v>15.925568363878437</v>
      </c>
      <c r="Y10">
        <v>6</v>
      </c>
      <c r="Z10">
        <v>0.51017555557617889</v>
      </c>
      <c r="AA10">
        <v>3.3476447109508527</v>
      </c>
    </row>
    <row r="11" spans="2:27" ht="17" thickBot="1" x14ac:dyDescent="0.25">
      <c r="B11" s="9" t="s">
        <v>24</v>
      </c>
      <c r="C11" s="10">
        <v>0.09</v>
      </c>
      <c r="E11" s="13" t="s">
        <v>24</v>
      </c>
      <c r="F11" s="14"/>
      <c r="G11" s="15"/>
      <c r="H11" s="15"/>
      <c r="I11" s="15"/>
      <c r="J11" s="15"/>
      <c r="K11" s="15">
        <v>5.0000000000000001E-3</v>
      </c>
      <c r="P11" s="13" t="s">
        <v>23</v>
      </c>
      <c r="Q11" s="14"/>
      <c r="R11" s="15"/>
      <c r="S11" s="15"/>
      <c r="T11" s="15"/>
      <c r="U11" s="15">
        <v>1.2E-2</v>
      </c>
      <c r="V11" s="15">
        <v>-8.0000000000000004E-4</v>
      </c>
      <c r="W11" s="43">
        <v>1003.2330985279777</v>
      </c>
      <c r="Y11">
        <v>7</v>
      </c>
      <c r="Z11">
        <v>0.51017555557617889</v>
      </c>
      <c r="AA11">
        <v>3.3476447109508527</v>
      </c>
    </row>
    <row r="12" spans="2:27" ht="20" thickBot="1" x14ac:dyDescent="0.25">
      <c r="E12" s="8"/>
      <c r="F12" s="81" t="s">
        <v>26</v>
      </c>
      <c r="G12" s="81"/>
      <c r="H12" s="81"/>
      <c r="I12" s="81"/>
      <c r="J12" s="81"/>
      <c r="K12" s="81"/>
      <c r="P12" s="13" t="s">
        <v>24</v>
      </c>
      <c r="Q12" s="14"/>
      <c r="R12" s="15"/>
      <c r="S12" s="15"/>
      <c r="T12" s="15"/>
      <c r="U12" s="15"/>
      <c r="V12" s="15">
        <v>5.0000000000000001E-3</v>
      </c>
      <c r="W12" s="43">
        <v>619.19827468806488</v>
      </c>
      <c r="Y12">
        <v>8</v>
      </c>
      <c r="Z12">
        <v>0.51017555557617889</v>
      </c>
      <c r="AA12">
        <v>3.3476447109508527</v>
      </c>
    </row>
    <row r="13" spans="2:27" ht="17" thickBot="1" x14ac:dyDescent="0.25">
      <c r="E13" s="13" t="s">
        <v>266</v>
      </c>
      <c r="P13" s="13" t="s">
        <v>269</v>
      </c>
      <c r="Q13" s="45">
        <v>7.0000000000000007E-2</v>
      </c>
      <c r="R13" s="45">
        <v>0.12</v>
      </c>
      <c r="S13" s="45">
        <v>0.11</v>
      </c>
      <c r="T13" s="45">
        <v>0.14000000000000001</v>
      </c>
      <c r="U13" s="45">
        <v>0.14000000000000001</v>
      </c>
      <c r="V13" s="45">
        <v>0.09</v>
      </c>
      <c r="W13">
        <f>SUM(W7:W12)</f>
        <v>10000</v>
      </c>
    </row>
    <row r="14" spans="2:27" ht="17" thickBot="1" x14ac:dyDescent="0.25">
      <c r="B14" s="70" t="s">
        <v>255</v>
      </c>
      <c r="C14" s="70"/>
      <c r="P14" s="13" t="s">
        <v>266</v>
      </c>
      <c r="Q14" s="44">
        <f>SUMPRODUCT(Q7:Q12,$W$7:$W$12)</f>
        <v>7.2641936510882692</v>
      </c>
      <c r="R14" s="44">
        <f>SUMPRODUCT(R7:R12,$W$7:$W$12)</f>
        <v>4.4587955329017293</v>
      </c>
      <c r="S14" s="44">
        <f t="shared" ref="S14:V14" si="0">SUMPRODUCT(S7:S12,$W$7:$W$12)</f>
        <v>4.6753944382644743</v>
      </c>
      <c r="T14" s="44">
        <f t="shared" si="0"/>
        <v>4.4050769029959902</v>
      </c>
      <c r="U14" s="44">
        <f t="shared" si="0"/>
        <v>4.4401944362305406</v>
      </c>
      <c r="V14" s="44">
        <f t="shared" si="0"/>
        <v>4.7728747433729541</v>
      </c>
    </row>
    <row r="15" spans="2:27" ht="18" thickTop="1" thickBot="1" x14ac:dyDescent="0.25">
      <c r="B15" s="9" t="s">
        <v>256</v>
      </c>
      <c r="C15" s="9" t="s">
        <v>19</v>
      </c>
    </row>
    <row r="16" spans="2:27" ht="17" thickBot="1" x14ac:dyDescent="0.25">
      <c r="B16" s="9" t="s">
        <v>257</v>
      </c>
      <c r="C16" s="9" t="s">
        <v>20</v>
      </c>
      <c r="O16" t="s">
        <v>305</v>
      </c>
      <c r="P16" s="13" t="s">
        <v>265</v>
      </c>
      <c r="Q16" s="44">
        <f>SUMPRODUCT(Q13:V13,Q14:V14)</f>
        <v>3.225739122128759</v>
      </c>
    </row>
    <row r="17" spans="2:23" ht="17" thickBot="1" x14ac:dyDescent="0.25">
      <c r="B17" s="9" t="s">
        <v>258</v>
      </c>
      <c r="C17" s="9" t="s">
        <v>21</v>
      </c>
      <c r="P17" s="13" t="s">
        <v>271</v>
      </c>
      <c r="Q17" s="44">
        <v>0.11</v>
      </c>
    </row>
    <row r="18" spans="2:23" ht="17" thickBot="1" x14ac:dyDescent="0.25">
      <c r="B18" s="9" t="s">
        <v>259</v>
      </c>
      <c r="C18" s="9" t="s">
        <v>22</v>
      </c>
      <c r="O18" t="s">
        <v>306</v>
      </c>
      <c r="P18" s="13" t="s">
        <v>272</v>
      </c>
      <c r="Q18" s="44">
        <f>Q13*(Q14-Q16)^2+R13*(R14-Q16)^2+S13*(S14-Q16)^2+T13*(T14-Q16)^2+U13*(U14-Q16)^2+V13*(V14-Q16)^2</f>
        <v>2.1718845614803746</v>
      </c>
    </row>
    <row r="19" spans="2:23" ht="17" thickBot="1" x14ac:dyDescent="0.25">
      <c r="B19" s="9" t="s">
        <v>260</v>
      </c>
      <c r="C19" s="9" t="s">
        <v>23</v>
      </c>
    </row>
    <row r="20" spans="2:23" ht="17" thickBot="1" x14ac:dyDescent="0.25">
      <c r="B20" s="9" t="s">
        <v>261</v>
      </c>
      <c r="C20" s="9" t="s">
        <v>24</v>
      </c>
    </row>
    <row r="23" spans="2:23" ht="17" thickBot="1" x14ac:dyDescent="0.25">
      <c r="B23" s="70" t="s">
        <v>265</v>
      </c>
      <c r="C23" s="70"/>
      <c r="Q23" s="69" t="s">
        <v>276</v>
      </c>
      <c r="R23" s="69"/>
      <c r="S23" s="69"/>
      <c r="T23" s="69"/>
      <c r="U23" s="69"/>
      <c r="V23" s="69"/>
    </row>
    <row r="24" spans="2:23" ht="35" thickTop="1" x14ac:dyDescent="0.2">
      <c r="B24" t="s">
        <v>264</v>
      </c>
      <c r="Q24" s="76" t="s">
        <v>19</v>
      </c>
      <c r="R24" s="78" t="s">
        <v>20</v>
      </c>
      <c r="S24" s="78" t="s">
        <v>21</v>
      </c>
      <c r="T24" s="78" t="s">
        <v>22</v>
      </c>
      <c r="U24" s="78" t="s">
        <v>23</v>
      </c>
      <c r="V24" s="78" t="s">
        <v>24</v>
      </c>
      <c r="W24" s="41" t="s">
        <v>270</v>
      </c>
    </row>
    <row r="25" spans="2:23" ht="17" customHeight="1" thickBot="1" x14ac:dyDescent="0.25">
      <c r="Q25" s="77"/>
      <c r="R25" s="79"/>
      <c r="S25" s="79"/>
      <c r="T25" s="79"/>
      <c r="U25" s="79"/>
      <c r="V25" s="79"/>
      <c r="W25" s="42"/>
    </row>
    <row r="26" spans="2:23" ht="17" thickBot="1" x14ac:dyDescent="0.25">
      <c r="B26" t="s">
        <v>268</v>
      </c>
      <c r="C26" s="26" t="s">
        <v>267</v>
      </c>
      <c r="D26" s="26">
        <v>0.11</v>
      </c>
      <c r="P26" s="13" t="s">
        <v>19</v>
      </c>
      <c r="Q26" s="14">
        <v>1E-3</v>
      </c>
      <c r="R26" s="15">
        <v>2.9999999999999997E-4</v>
      </c>
      <c r="S26" s="15">
        <v>-2.9999999999999997E-4</v>
      </c>
      <c r="T26" s="15">
        <v>3.5E-4</v>
      </c>
      <c r="U26" s="15">
        <v>-3.5E-4</v>
      </c>
      <c r="V26" s="15">
        <v>4.0000000000000002E-4</v>
      </c>
      <c r="W26" s="43">
        <v>7264.1918206710534</v>
      </c>
    </row>
    <row r="27" spans="2:23" ht="17" thickBot="1" x14ac:dyDescent="0.25">
      <c r="P27" s="13" t="s">
        <v>20</v>
      </c>
      <c r="Q27" s="14" t="s">
        <v>25</v>
      </c>
      <c r="R27" s="15">
        <v>8.9999999999999993E-3</v>
      </c>
      <c r="S27" s="15">
        <v>4.0000000000000002E-4</v>
      </c>
      <c r="T27" s="15">
        <v>1.6000000000000001E-3</v>
      </c>
      <c r="U27" s="15">
        <v>-1.6000000000000001E-3</v>
      </c>
      <c r="V27" s="15">
        <v>5.9999999999999995E-4</v>
      </c>
      <c r="W27" s="43">
        <v>253.28162146543721</v>
      </c>
    </row>
    <row r="28" spans="2:23" ht="17" thickBot="1" x14ac:dyDescent="0.25">
      <c r="P28" s="13" t="s">
        <v>21</v>
      </c>
      <c r="Q28" s="14" t="s">
        <v>25</v>
      </c>
      <c r="R28" s="15"/>
      <c r="S28" s="15">
        <v>8.0000000000000002E-3</v>
      </c>
      <c r="T28" s="15">
        <v>1.5E-3</v>
      </c>
      <c r="U28" s="15">
        <v>-5.4999999999999997E-3</v>
      </c>
      <c r="V28" s="15">
        <v>-6.9999999999999999E-4</v>
      </c>
      <c r="W28" s="43">
        <v>844.16847912752417</v>
      </c>
    </row>
    <row r="29" spans="2:23" ht="17" thickBot="1" x14ac:dyDescent="0.25">
      <c r="B29" s="76" t="s">
        <v>79</v>
      </c>
      <c r="C29" s="76"/>
      <c r="P29" s="13" t="s">
        <v>22</v>
      </c>
      <c r="Q29" s="14"/>
      <c r="R29" s="15"/>
      <c r="S29" s="15"/>
      <c r="T29" s="15">
        <v>1.2E-2</v>
      </c>
      <c r="U29" s="15">
        <v>-5.0000000000000001E-4</v>
      </c>
      <c r="V29" s="15">
        <v>8.0000000000000004E-4</v>
      </c>
      <c r="W29" s="43">
        <v>15.925818045404061</v>
      </c>
    </row>
    <row r="30" spans="2:23" ht="17" thickBot="1" x14ac:dyDescent="0.25">
      <c r="B30" t="s">
        <v>262</v>
      </c>
      <c r="C30" s="26" t="s">
        <v>263</v>
      </c>
      <c r="D30" s="26">
        <v>1</v>
      </c>
      <c r="P30" s="13" t="s">
        <v>23</v>
      </c>
      <c r="Q30" s="14"/>
      <c r="R30" s="15"/>
      <c r="S30" s="15"/>
      <c r="T30" s="15"/>
      <c r="U30" s="15">
        <v>1.2E-2</v>
      </c>
      <c r="V30" s="15">
        <v>-8.0000000000000004E-4</v>
      </c>
      <c r="W30" s="43">
        <v>1003.2333906652615</v>
      </c>
    </row>
    <row r="31" spans="2:23" ht="17" thickBot="1" x14ac:dyDescent="0.25">
      <c r="P31" s="13" t="s">
        <v>24</v>
      </c>
      <c r="Q31" s="14"/>
      <c r="R31" s="15"/>
      <c r="S31" s="15"/>
      <c r="T31" s="15"/>
      <c r="U31" s="15"/>
      <c r="V31" s="15">
        <v>5.0000000000000001E-3</v>
      </c>
      <c r="W31" s="43">
        <v>619.19884366258407</v>
      </c>
    </row>
    <row r="32" spans="2:23" ht="17" thickBot="1" x14ac:dyDescent="0.25">
      <c r="P32" s="13" t="s">
        <v>269</v>
      </c>
      <c r="Q32" s="45">
        <v>7.0000000000000007E-2</v>
      </c>
      <c r="R32" s="45">
        <v>0.12</v>
      </c>
      <c r="S32" s="45">
        <v>0.11</v>
      </c>
      <c r="T32" s="45">
        <v>0.14000000000000001</v>
      </c>
      <c r="U32" s="45">
        <v>0.14000000000000001</v>
      </c>
      <c r="V32" s="45">
        <v>0.09</v>
      </c>
      <c r="W32">
        <f>SUM(W26:W31)</f>
        <v>9999.9999736372647</v>
      </c>
    </row>
    <row r="33" spans="15:23" x14ac:dyDescent="0.2">
      <c r="P33" s="13" t="s">
        <v>266</v>
      </c>
      <c r="Q33" s="44">
        <f>SUMPRODUCT(Q26:Q31,$W$26:$W$31)</f>
        <v>7.2641918206710532</v>
      </c>
      <c r="R33" s="44">
        <f t="shared" ref="R33:U33" si="1">SUMPRODUCT(R26:R31,$W$26:$W$31)</f>
        <v>4.4587921393902512</v>
      </c>
      <c r="S33" s="44">
        <f t="shared" si="1"/>
        <v>4.6754029354050521</v>
      </c>
      <c r="T33" s="44">
        <f t="shared" si="1"/>
        <v>4.4050802668157036</v>
      </c>
      <c r="U33" s="44">
        <f t="shared" si="1"/>
        <v>4.4401934121794842</v>
      </c>
      <c r="V33" s="44">
        <f>SUMPRODUCT(V26:V31,$W$26:$W$31)</f>
        <v>4.772875925975451</v>
      </c>
    </row>
    <row r="34" spans="15:23" x14ac:dyDescent="0.2">
      <c r="W34" s="26"/>
    </row>
    <row r="35" spans="15:23" x14ac:dyDescent="0.2">
      <c r="O35" t="s">
        <v>275</v>
      </c>
      <c r="P35" s="13" t="s">
        <v>265</v>
      </c>
      <c r="Q35" s="44">
        <f>SUMPRODUCT(Q32:V32,Q33:V33)</f>
        <v>3.2257399554654769</v>
      </c>
      <c r="W35" s="26"/>
    </row>
    <row r="36" spans="15:23" x14ac:dyDescent="0.2">
      <c r="P36" s="13" t="s">
        <v>271</v>
      </c>
      <c r="Q36" s="44">
        <v>0.1</v>
      </c>
      <c r="W36" s="26"/>
    </row>
    <row r="37" spans="15:23" x14ac:dyDescent="0.2">
      <c r="O37" t="s">
        <v>274</v>
      </c>
      <c r="P37" s="13" t="s">
        <v>272</v>
      </c>
      <c r="Q37" s="44">
        <f>Q32*(Q33-Q35)^2+R32*(R33-Q35)^2+S32*(S33-Q35)^2+T32*(T33-Q35)^2+U32*(U33-Q35)^2+V32*(V33-Q35)^2</f>
        <v>2.1718845500215296</v>
      </c>
      <c r="W37" s="26"/>
    </row>
    <row r="38" spans="15:23" x14ac:dyDescent="0.2">
      <c r="W38" s="26"/>
    </row>
    <row r="39" spans="15:23" x14ac:dyDescent="0.2">
      <c r="W39" s="26"/>
    </row>
    <row r="40" spans="15:23" x14ac:dyDescent="0.2">
      <c r="Q40" s="69" t="s">
        <v>277</v>
      </c>
      <c r="R40" s="69"/>
      <c r="S40" s="69"/>
      <c r="T40" s="69"/>
      <c r="U40" s="69"/>
      <c r="V40" s="69"/>
    </row>
    <row r="41" spans="15:23" ht="34" x14ac:dyDescent="0.2">
      <c r="Q41" s="76" t="s">
        <v>19</v>
      </c>
      <c r="R41" s="78" t="s">
        <v>20</v>
      </c>
      <c r="S41" s="78" t="s">
        <v>21</v>
      </c>
      <c r="T41" s="78" t="s">
        <v>22</v>
      </c>
      <c r="U41" s="78" t="s">
        <v>23</v>
      </c>
      <c r="V41" s="78" t="s">
        <v>24</v>
      </c>
      <c r="W41" s="41" t="s">
        <v>270</v>
      </c>
    </row>
    <row r="42" spans="15:23" ht="17" thickBot="1" x14ac:dyDescent="0.25">
      <c r="Q42" s="77"/>
      <c r="R42" s="79"/>
      <c r="S42" s="79"/>
      <c r="T42" s="79"/>
      <c r="U42" s="79"/>
      <c r="V42" s="79"/>
      <c r="W42" s="42"/>
    </row>
    <row r="43" spans="15:23" ht="17" thickBot="1" x14ac:dyDescent="0.25">
      <c r="P43" s="13" t="s">
        <v>19</v>
      </c>
      <c r="Q43" s="14">
        <v>1E-3</v>
      </c>
      <c r="R43" s="15">
        <v>2.9999999999999997E-4</v>
      </c>
      <c r="S43" s="15">
        <v>-2.9999999999999997E-4</v>
      </c>
      <c r="T43" s="15">
        <v>3.5E-4</v>
      </c>
      <c r="U43" s="15">
        <v>-3.5E-4</v>
      </c>
      <c r="V43" s="15">
        <v>4.0000000000000002E-4</v>
      </c>
      <c r="W43" s="43">
        <v>7264.1918140040161</v>
      </c>
    </row>
    <row r="44" spans="15:23" ht="17" thickBot="1" x14ac:dyDescent="0.25">
      <c r="P44" s="13" t="s">
        <v>20</v>
      </c>
      <c r="Q44" s="14" t="s">
        <v>25</v>
      </c>
      <c r="R44" s="15">
        <v>8.9999999999999993E-3</v>
      </c>
      <c r="S44" s="15">
        <v>4.0000000000000002E-4</v>
      </c>
      <c r="T44" s="15">
        <v>1.6000000000000001E-3</v>
      </c>
      <c r="U44" s="15">
        <v>-1.6000000000000001E-3</v>
      </c>
      <c r="V44" s="15">
        <v>5.9999999999999995E-4</v>
      </c>
      <c r="W44" s="43">
        <v>253.28162859273112</v>
      </c>
    </row>
    <row r="45" spans="15:23" ht="17" thickBot="1" x14ac:dyDescent="0.25">
      <c r="P45" s="13" t="s">
        <v>21</v>
      </c>
      <c r="Q45" s="14" t="s">
        <v>25</v>
      </c>
      <c r="R45" s="15"/>
      <c r="S45" s="15">
        <v>8.0000000000000002E-3</v>
      </c>
      <c r="T45" s="15">
        <v>1.5E-3</v>
      </c>
      <c r="U45" s="15">
        <v>-5.4999999999999997E-3</v>
      </c>
      <c r="V45" s="15">
        <v>-6.9999999999999999E-4</v>
      </c>
      <c r="W45" s="43">
        <v>844.16848078677299</v>
      </c>
    </row>
    <row r="46" spans="15:23" ht="17" thickBot="1" x14ac:dyDescent="0.25">
      <c r="P46" s="13" t="s">
        <v>22</v>
      </c>
      <c r="Q46" s="14"/>
      <c r="R46" s="15"/>
      <c r="S46" s="15"/>
      <c r="T46" s="15">
        <v>1.2E-2</v>
      </c>
      <c r="U46" s="15">
        <v>-5.0000000000000001E-4</v>
      </c>
      <c r="V46" s="15">
        <v>8.0000000000000004E-4</v>
      </c>
      <c r="W46" s="43">
        <v>15.925822202686767</v>
      </c>
    </row>
    <row r="47" spans="15:23" ht="17" thickBot="1" x14ac:dyDescent="0.25">
      <c r="P47" s="13" t="s">
        <v>23</v>
      </c>
      <c r="Q47" s="14"/>
      <c r="R47" s="15"/>
      <c r="S47" s="15"/>
      <c r="T47" s="15"/>
      <c r="U47" s="15">
        <v>1.2E-2</v>
      </c>
      <c r="V47" s="15">
        <v>-8.0000000000000004E-4</v>
      </c>
      <c r="W47" s="43">
        <v>1003.2333949541942</v>
      </c>
    </row>
    <row r="48" spans="15:23" ht="17" thickBot="1" x14ac:dyDescent="0.25">
      <c r="P48" s="13" t="s">
        <v>24</v>
      </c>
      <c r="Q48" s="14"/>
      <c r="R48" s="15"/>
      <c r="S48" s="15"/>
      <c r="T48" s="15"/>
      <c r="U48" s="15"/>
      <c r="V48" s="15">
        <v>5.0000000000000001E-3</v>
      </c>
      <c r="W48" s="43">
        <v>619.19885281642678</v>
      </c>
    </row>
    <row r="49" spans="15:23" ht="17" thickBot="1" x14ac:dyDescent="0.25">
      <c r="P49" s="13" t="s">
        <v>269</v>
      </c>
      <c r="Q49" s="45">
        <v>7.0000000000000007E-2</v>
      </c>
      <c r="R49" s="45">
        <v>0.12</v>
      </c>
      <c r="S49" s="45">
        <v>0.11</v>
      </c>
      <c r="T49" s="45">
        <v>0.14000000000000001</v>
      </c>
      <c r="U49" s="45">
        <v>0.14000000000000001</v>
      </c>
      <c r="V49" s="45">
        <v>0.09</v>
      </c>
      <c r="W49">
        <f>SUM(W43:W48)</f>
        <v>9999.9999933568288</v>
      </c>
    </row>
    <row r="50" spans="15:23" x14ac:dyDescent="0.2">
      <c r="P50" s="13" t="s">
        <v>266</v>
      </c>
      <c r="Q50" s="44">
        <f t="shared" ref="Q50:U50" si="2">SUMPRODUCT(Q43:Q48,$W$43:$W$48)</f>
        <v>7.2641918140040165</v>
      </c>
      <c r="R50" s="44">
        <f t="shared" si="2"/>
        <v>4.4587922015357844</v>
      </c>
      <c r="S50" s="44">
        <f t="shared" si="2"/>
        <v>4.675402953530071</v>
      </c>
      <c r="T50" s="44">
        <f t="shared" si="2"/>
        <v>4.4050803282621764</v>
      </c>
      <c r="U50" s="44">
        <f t="shared" si="2"/>
        <v>4.4401934433719603</v>
      </c>
      <c r="V50" s="44">
        <f>SUMPRODUCT(V43:V48,$W$43:$W$48)</f>
        <v>4.7728759720874319</v>
      </c>
    </row>
    <row r="51" spans="15:23" x14ac:dyDescent="0.2">
      <c r="W51" s="26"/>
    </row>
    <row r="52" spans="15:23" x14ac:dyDescent="0.2">
      <c r="O52" t="s">
        <v>303</v>
      </c>
      <c r="P52" s="13" t="s">
        <v>265</v>
      </c>
      <c r="Q52" s="44">
        <f>SUMPRODUCT(Q49:V49,Q50:V50)</f>
        <v>3.2257399815695318</v>
      </c>
      <c r="W52" s="26"/>
    </row>
    <row r="53" spans="15:23" x14ac:dyDescent="0.2">
      <c r="P53" s="13" t="s">
        <v>271</v>
      </c>
      <c r="Q53" s="44">
        <v>0.105</v>
      </c>
      <c r="W53" s="26"/>
    </row>
    <row r="54" spans="15:23" x14ac:dyDescent="0.2">
      <c r="O54" t="s">
        <v>304</v>
      </c>
      <c r="P54" s="13" t="s">
        <v>272</v>
      </c>
      <c r="Q54" s="44">
        <f>Q49*(Q50-Q52)^2+R49*(R50-Q52)^2+S49*(S50-Q52)^2+T49*(T50-Q52)^2+U49*(U50-Q52)^2+V49*(V50-Q52)^2</f>
        <v>2.1718845585872328</v>
      </c>
      <c r="W54" s="26"/>
    </row>
    <row r="57" spans="15:23" x14ac:dyDescent="0.2">
      <c r="S57" s="46"/>
    </row>
    <row r="58" spans="15:23" x14ac:dyDescent="0.2">
      <c r="Q58" s="69" t="s">
        <v>298</v>
      </c>
      <c r="R58" s="69"/>
      <c r="S58" s="69"/>
      <c r="T58" s="69"/>
      <c r="U58" s="69"/>
      <c r="V58" s="69"/>
    </row>
    <row r="59" spans="15:23" ht="34" x14ac:dyDescent="0.2">
      <c r="Q59" s="76" t="s">
        <v>19</v>
      </c>
      <c r="R59" s="78" t="s">
        <v>20</v>
      </c>
      <c r="S59" s="78" t="s">
        <v>21</v>
      </c>
      <c r="T59" s="78" t="s">
        <v>22</v>
      </c>
      <c r="U59" s="78" t="s">
        <v>23</v>
      </c>
      <c r="V59" s="78" t="s">
        <v>24</v>
      </c>
      <c r="W59" s="41" t="s">
        <v>270</v>
      </c>
    </row>
    <row r="60" spans="15:23" ht="17" thickBot="1" x14ac:dyDescent="0.25">
      <c r="Q60" s="77"/>
      <c r="R60" s="79"/>
      <c r="S60" s="79"/>
      <c r="T60" s="79"/>
      <c r="U60" s="79"/>
      <c r="V60" s="79"/>
      <c r="W60" s="42"/>
    </row>
    <row r="61" spans="15:23" ht="17" thickBot="1" x14ac:dyDescent="0.25">
      <c r="P61" s="13" t="s">
        <v>19</v>
      </c>
      <c r="Q61" s="14">
        <v>1E-3</v>
      </c>
      <c r="R61" s="15">
        <v>2.9999999999999997E-4</v>
      </c>
      <c r="S61" s="15">
        <v>-2.9999999999999997E-4</v>
      </c>
      <c r="T61" s="15">
        <v>3.5E-4</v>
      </c>
      <c r="U61" s="15">
        <v>-3.5E-4</v>
      </c>
      <c r="V61" s="15">
        <v>4.0000000000000002E-4</v>
      </c>
      <c r="W61" s="43">
        <v>1666.5000009971379</v>
      </c>
    </row>
    <row r="62" spans="15:23" ht="17" thickBot="1" x14ac:dyDescent="0.25">
      <c r="P62" s="13" t="s">
        <v>20</v>
      </c>
      <c r="Q62" s="14" t="s">
        <v>25</v>
      </c>
      <c r="R62" s="15">
        <v>8.9999999999999993E-3</v>
      </c>
      <c r="S62" s="15">
        <v>4.0000000000000002E-4</v>
      </c>
      <c r="T62" s="15">
        <v>1.6000000000000001E-3</v>
      </c>
      <c r="U62" s="15">
        <v>-1.6000000000000001E-3</v>
      </c>
      <c r="V62" s="15">
        <v>5.9999999999999995E-4</v>
      </c>
      <c r="W62" s="43">
        <v>1666.5000009971379</v>
      </c>
    </row>
    <row r="63" spans="15:23" ht="17" thickBot="1" x14ac:dyDescent="0.25">
      <c r="P63" s="13" t="s">
        <v>21</v>
      </c>
      <c r="Q63" s="14" t="s">
        <v>25</v>
      </c>
      <c r="R63" s="15"/>
      <c r="S63" s="15">
        <v>8.0000000000000002E-3</v>
      </c>
      <c r="T63" s="15">
        <v>1.5E-3</v>
      </c>
      <c r="U63" s="15">
        <v>-5.4999999999999997E-3</v>
      </c>
      <c r="V63" s="15">
        <v>-6.9999999999999999E-4</v>
      </c>
      <c r="W63" s="43">
        <v>1666.5000009971379</v>
      </c>
    </row>
    <row r="64" spans="15:23" ht="17" thickBot="1" x14ac:dyDescent="0.25">
      <c r="P64" s="13" t="s">
        <v>22</v>
      </c>
      <c r="Q64" s="14"/>
      <c r="R64" s="15"/>
      <c r="S64" s="15"/>
      <c r="T64" s="15">
        <v>1.2E-2</v>
      </c>
      <c r="U64" s="15">
        <v>-5.0000000000000001E-4</v>
      </c>
      <c r="V64" s="15">
        <v>8.0000000000000004E-4</v>
      </c>
      <c r="W64" s="43">
        <v>1667.4999960143093</v>
      </c>
    </row>
    <row r="65" spans="15:23" ht="17" thickBot="1" x14ac:dyDescent="0.25">
      <c r="P65" s="13" t="s">
        <v>23</v>
      </c>
      <c r="Q65" s="14"/>
      <c r="R65" s="15"/>
      <c r="S65" s="15"/>
      <c r="T65" s="15"/>
      <c r="U65" s="15">
        <v>1.2E-2</v>
      </c>
      <c r="V65" s="15">
        <v>-8.0000000000000004E-4</v>
      </c>
      <c r="W65" s="43">
        <v>1666.5000009971379</v>
      </c>
    </row>
    <row r="66" spans="15:23" ht="17" thickBot="1" x14ac:dyDescent="0.25">
      <c r="P66" s="13" t="s">
        <v>24</v>
      </c>
      <c r="Q66" s="14"/>
      <c r="R66" s="15"/>
      <c r="S66" s="15"/>
      <c r="T66" s="15"/>
      <c r="U66" s="15"/>
      <c r="V66" s="15">
        <v>5.0000000000000001E-3</v>
      </c>
      <c r="W66" s="43">
        <v>1666.5000009971379</v>
      </c>
    </row>
    <row r="67" spans="15:23" ht="17" thickBot="1" x14ac:dyDescent="0.25">
      <c r="P67" s="13" t="s">
        <v>269</v>
      </c>
      <c r="Q67" s="45">
        <v>7.0000000000000007E-2</v>
      </c>
      <c r="R67" s="45">
        <v>0.12</v>
      </c>
      <c r="S67" s="45">
        <v>0.11</v>
      </c>
      <c r="T67" s="45">
        <v>0.14000000000000001</v>
      </c>
      <c r="U67" s="45">
        <v>0.14000000000000001</v>
      </c>
      <c r="V67" s="45">
        <v>0.09</v>
      </c>
      <c r="W67">
        <f>SUM(W61:W66)</f>
        <v>10000.000000999999</v>
      </c>
    </row>
    <row r="68" spans="15:23" x14ac:dyDescent="0.2">
      <c r="P68" s="13" t="s">
        <v>266</v>
      </c>
      <c r="Q68" s="44">
        <f t="shared" ref="Q68:U68" si="3">SUMPRODUCT(Q61:Q66,$W$43:$W$48)</f>
        <v>7.2641918140040165</v>
      </c>
      <c r="R68" s="44">
        <f t="shared" si="3"/>
        <v>4.4587922015357844</v>
      </c>
      <c r="S68" s="44">
        <f t="shared" si="3"/>
        <v>4.675402953530071</v>
      </c>
      <c r="T68" s="44">
        <f t="shared" si="3"/>
        <v>4.4050803282621764</v>
      </c>
      <c r="U68" s="44">
        <f t="shared" si="3"/>
        <v>4.4401934433719603</v>
      </c>
      <c r="V68" s="44">
        <f>SUMPRODUCT(V61:V66,$W$43:$W$48)</f>
        <v>4.7728759720874319</v>
      </c>
    </row>
    <row r="69" spans="15:23" x14ac:dyDescent="0.2">
      <c r="W69" s="26"/>
    </row>
    <row r="70" spans="15:23" x14ac:dyDescent="0.2">
      <c r="O70" t="s">
        <v>307</v>
      </c>
      <c r="P70" s="13" t="s">
        <v>265</v>
      </c>
      <c r="Q70" s="44">
        <f>SUMPRODUCT(Q67:V67,Q68:V68)</f>
        <v>3.2257399815695318</v>
      </c>
      <c r="W70" s="26"/>
    </row>
    <row r="71" spans="15:23" x14ac:dyDescent="0.2">
      <c r="P71" s="13" t="s">
        <v>271</v>
      </c>
      <c r="Q71" s="44">
        <v>0.115</v>
      </c>
      <c r="W71" s="26"/>
    </row>
    <row r="72" spans="15:23" x14ac:dyDescent="0.2">
      <c r="O72" t="s">
        <v>308</v>
      </c>
      <c r="P72" s="13" t="s">
        <v>272</v>
      </c>
      <c r="Q72" s="44">
        <f>Q67*(Q68-Q70)^2+R67*(R68-Q70)^2+S67*(S68-Q70)^2+T67*(T68-Q70)^2+U67*(U68-Q70)^2+V67*(V68-Q70)^2</f>
        <v>2.1718845585872328</v>
      </c>
      <c r="W72" s="26"/>
    </row>
    <row r="75" spans="15:23" x14ac:dyDescent="0.2">
      <c r="O75" s="51"/>
      <c r="P75" s="51"/>
      <c r="Q75" s="71" t="s">
        <v>299</v>
      </c>
      <c r="R75" s="71"/>
      <c r="S75" s="71"/>
      <c r="T75" s="71"/>
      <c r="U75" s="71"/>
      <c r="V75" s="71"/>
      <c r="W75" s="51"/>
    </row>
    <row r="76" spans="15:23" ht="34" x14ac:dyDescent="0.2">
      <c r="O76" s="51"/>
      <c r="P76" s="51"/>
      <c r="Q76" s="72" t="s">
        <v>19</v>
      </c>
      <c r="R76" s="74" t="s">
        <v>20</v>
      </c>
      <c r="S76" s="74" t="s">
        <v>21</v>
      </c>
      <c r="T76" s="74" t="s">
        <v>22</v>
      </c>
      <c r="U76" s="74" t="s">
        <v>23</v>
      </c>
      <c r="V76" s="74" t="s">
        <v>24</v>
      </c>
      <c r="W76" s="52" t="s">
        <v>270</v>
      </c>
    </row>
    <row r="77" spans="15:23" ht="17" thickBot="1" x14ac:dyDescent="0.25">
      <c r="O77" s="51"/>
      <c r="P77" s="51"/>
      <c r="Q77" s="73"/>
      <c r="R77" s="75"/>
      <c r="S77" s="75"/>
      <c r="T77" s="75"/>
      <c r="U77" s="75"/>
      <c r="V77" s="75"/>
      <c r="W77" s="53"/>
    </row>
    <row r="78" spans="15:23" ht="17" thickBot="1" x14ac:dyDescent="0.25">
      <c r="O78" s="51"/>
      <c r="P78" s="54" t="s">
        <v>19</v>
      </c>
      <c r="Q78" s="55">
        <v>1E-3</v>
      </c>
      <c r="R78" s="56">
        <v>2.9999999999999997E-4</v>
      </c>
      <c r="S78" s="56">
        <v>-2.9999999999999997E-4</v>
      </c>
      <c r="T78" s="56">
        <v>3.5E-4</v>
      </c>
      <c r="U78" s="56">
        <v>-3.5E-4</v>
      </c>
      <c r="V78" s="56">
        <v>4.0000000000000002E-4</v>
      </c>
      <c r="W78" s="57">
        <v>1666.5</v>
      </c>
    </row>
    <row r="79" spans="15:23" ht="17" thickBot="1" x14ac:dyDescent="0.25">
      <c r="O79" s="51"/>
      <c r="P79" s="54" t="s">
        <v>20</v>
      </c>
      <c r="Q79" s="55" t="s">
        <v>25</v>
      </c>
      <c r="R79" s="56">
        <v>8.9999999999999993E-3</v>
      </c>
      <c r="S79" s="56">
        <v>4.0000000000000002E-4</v>
      </c>
      <c r="T79" s="56">
        <v>1.6000000000000001E-3</v>
      </c>
      <c r="U79" s="56">
        <v>-1.6000000000000001E-3</v>
      </c>
      <c r="V79" s="56">
        <v>5.9999999999999995E-4</v>
      </c>
      <c r="W79" s="57">
        <v>1666.5</v>
      </c>
    </row>
    <row r="80" spans="15:23" ht="17" thickBot="1" x14ac:dyDescent="0.25">
      <c r="O80" s="51"/>
      <c r="P80" s="54" t="s">
        <v>21</v>
      </c>
      <c r="Q80" s="55" t="s">
        <v>25</v>
      </c>
      <c r="R80" s="56"/>
      <c r="S80" s="56">
        <v>8.0000000000000002E-3</v>
      </c>
      <c r="T80" s="56">
        <v>1.5E-3</v>
      </c>
      <c r="U80" s="56">
        <v>-5.4999999999999997E-3</v>
      </c>
      <c r="V80" s="56">
        <v>-6.9999999999999999E-4</v>
      </c>
      <c r="W80" s="57">
        <v>1666.5</v>
      </c>
    </row>
    <row r="81" spans="15:23" ht="17" thickBot="1" x14ac:dyDescent="0.25">
      <c r="O81" s="51"/>
      <c r="P81" s="54" t="s">
        <v>22</v>
      </c>
      <c r="Q81" s="55"/>
      <c r="R81" s="56"/>
      <c r="S81" s="56"/>
      <c r="T81" s="56">
        <v>1.2E-2</v>
      </c>
      <c r="U81" s="56">
        <v>-5.0000000000000001E-4</v>
      </c>
      <c r="V81" s="56">
        <v>8.0000000000000004E-4</v>
      </c>
      <c r="W81" s="57">
        <v>1667.5</v>
      </c>
    </row>
    <row r="82" spans="15:23" ht="17" thickBot="1" x14ac:dyDescent="0.25">
      <c r="O82" s="51"/>
      <c r="P82" s="54" t="s">
        <v>23</v>
      </c>
      <c r="Q82" s="55"/>
      <c r="R82" s="56"/>
      <c r="S82" s="56"/>
      <c r="T82" s="56"/>
      <c r="U82" s="56">
        <v>1.2E-2</v>
      </c>
      <c r="V82" s="56">
        <v>-8.0000000000000004E-4</v>
      </c>
      <c r="W82" s="57">
        <v>1666.5</v>
      </c>
    </row>
    <row r="83" spans="15:23" ht="17" thickBot="1" x14ac:dyDescent="0.25">
      <c r="O83" s="51"/>
      <c r="P83" s="54" t="s">
        <v>24</v>
      </c>
      <c r="Q83" s="55"/>
      <c r="R83" s="56"/>
      <c r="S83" s="56"/>
      <c r="T83" s="56"/>
      <c r="U83" s="56"/>
      <c r="V83" s="56">
        <v>5.0000000000000001E-3</v>
      </c>
      <c r="W83" s="57">
        <v>1666.5</v>
      </c>
    </row>
    <row r="84" spans="15:23" ht="17" thickBot="1" x14ac:dyDescent="0.25">
      <c r="O84" s="51"/>
      <c r="P84" s="54" t="s">
        <v>269</v>
      </c>
      <c r="Q84" s="58">
        <v>7.0000000000000007E-2</v>
      </c>
      <c r="R84" s="58">
        <v>0.12</v>
      </c>
      <c r="S84" s="58">
        <v>0.11</v>
      </c>
      <c r="T84" s="58">
        <v>0.14000000000000001</v>
      </c>
      <c r="U84" s="58">
        <v>0.14000000000000001</v>
      </c>
      <c r="V84" s="58">
        <v>0.09</v>
      </c>
      <c r="W84">
        <f>SUM(W78:W83)</f>
        <v>10000</v>
      </c>
    </row>
    <row r="85" spans="15:23" x14ac:dyDescent="0.2">
      <c r="O85" s="51"/>
      <c r="P85" s="54" t="s">
        <v>266</v>
      </c>
      <c r="Q85" s="44">
        <f>SUMPRODUCT(Q78:Q83,$W$7:$W$12)</f>
        <v>7.2641936510882692</v>
      </c>
      <c r="R85" s="44">
        <f t="shared" ref="R85:V85" si="4">SUMPRODUCT(R78:R83,$W$7:$W$12)</f>
        <v>4.4587955329017293</v>
      </c>
      <c r="S85" s="44">
        <f t="shared" si="4"/>
        <v>4.6753944382644743</v>
      </c>
      <c r="T85" s="44">
        <f t="shared" si="4"/>
        <v>4.4050769029959902</v>
      </c>
      <c r="U85" s="44">
        <f t="shared" si="4"/>
        <v>4.4401944362305406</v>
      </c>
      <c r="V85" s="44">
        <f t="shared" si="4"/>
        <v>4.7728747433729541</v>
      </c>
      <c r="W85" s="51"/>
    </row>
    <row r="86" spans="15:23" x14ac:dyDescent="0.2">
      <c r="O86" s="51"/>
      <c r="P86" s="51"/>
      <c r="Q86" s="51"/>
      <c r="R86" s="51"/>
      <c r="S86" s="51"/>
      <c r="T86" s="51"/>
      <c r="U86" s="51"/>
      <c r="V86" s="51"/>
      <c r="W86" s="60"/>
    </row>
    <row r="87" spans="15:23" x14ac:dyDescent="0.2">
      <c r="O87" s="51" t="s">
        <v>309</v>
      </c>
      <c r="P87" s="54" t="s">
        <v>265</v>
      </c>
      <c r="Q87" s="44">
        <f>SUMPRODUCT(Q84:V84,Q85:V85)</f>
        <v>3.225739122128759</v>
      </c>
      <c r="R87" s="51"/>
      <c r="S87" s="51"/>
      <c r="T87" s="51"/>
      <c r="U87" s="51"/>
      <c r="V87" s="51"/>
      <c r="W87" s="60"/>
    </row>
    <row r="88" spans="15:23" x14ac:dyDescent="0.2">
      <c r="O88" s="51"/>
      <c r="P88" s="54" t="s">
        <v>271</v>
      </c>
      <c r="Q88" s="59">
        <v>0.12</v>
      </c>
      <c r="R88" s="51"/>
      <c r="S88" s="51"/>
      <c r="T88" s="51"/>
      <c r="U88" s="51"/>
      <c r="V88" s="51"/>
      <c r="W88" s="60"/>
    </row>
    <row r="89" spans="15:23" x14ac:dyDescent="0.2">
      <c r="O89" s="51" t="s">
        <v>310</v>
      </c>
      <c r="P89" s="54" t="s">
        <v>272</v>
      </c>
      <c r="Q89" s="44">
        <f>Q84*(Q85-Q87)^2+R84*(R85-Q87)^2+S84*(S85-Q87)^2+T84*(T85-Q87)^2+U84*(U85-Q87)^2+V84*(V85-Q87)^2</f>
        <v>2.1718845614803746</v>
      </c>
      <c r="R89" s="51"/>
      <c r="S89" s="51"/>
      <c r="T89" s="51"/>
      <c r="U89" s="51"/>
      <c r="V89" s="51"/>
      <c r="W89" s="60"/>
    </row>
    <row r="93" spans="15:23" x14ac:dyDescent="0.2">
      <c r="O93" s="51"/>
      <c r="P93" s="51"/>
      <c r="Q93" s="71" t="s">
        <v>300</v>
      </c>
      <c r="R93" s="71"/>
      <c r="S93" s="71"/>
      <c r="T93" s="71"/>
      <c r="U93" s="71"/>
      <c r="V93" s="71"/>
      <c r="W93" s="51"/>
    </row>
    <row r="94" spans="15:23" ht="34" x14ac:dyDescent="0.2">
      <c r="O94" s="51"/>
      <c r="P94" s="51"/>
      <c r="Q94" s="72" t="s">
        <v>19</v>
      </c>
      <c r="R94" s="74" t="s">
        <v>20</v>
      </c>
      <c r="S94" s="74" t="s">
        <v>21</v>
      </c>
      <c r="T94" s="74" t="s">
        <v>22</v>
      </c>
      <c r="U94" s="74" t="s">
        <v>23</v>
      </c>
      <c r="V94" s="74" t="s">
        <v>24</v>
      </c>
      <c r="W94" s="52" t="s">
        <v>270</v>
      </c>
    </row>
    <row r="95" spans="15:23" ht="17" thickBot="1" x14ac:dyDescent="0.25">
      <c r="O95" s="51"/>
      <c r="P95" s="51"/>
      <c r="Q95" s="73"/>
      <c r="R95" s="75"/>
      <c r="S95" s="75"/>
      <c r="T95" s="75"/>
      <c r="U95" s="75"/>
      <c r="V95" s="75"/>
      <c r="W95" s="53"/>
    </row>
    <row r="96" spans="15:23" ht="17" thickBot="1" x14ac:dyDescent="0.25">
      <c r="O96" s="51"/>
      <c r="P96" s="54" t="s">
        <v>19</v>
      </c>
      <c r="Q96" s="55">
        <v>1E-3</v>
      </c>
      <c r="R96" s="56">
        <v>2.9999999999999997E-4</v>
      </c>
      <c r="S96" s="56">
        <v>-2.9999999999999997E-4</v>
      </c>
      <c r="T96" s="56">
        <v>3.5E-4</v>
      </c>
      <c r="U96" s="56">
        <v>-3.5E-4</v>
      </c>
      <c r="V96" s="56">
        <v>4.0000000000000002E-4</v>
      </c>
      <c r="W96" s="57">
        <v>1666.5</v>
      </c>
    </row>
    <row r="97" spans="15:23" ht="17" thickBot="1" x14ac:dyDescent="0.25">
      <c r="O97" s="51"/>
      <c r="P97" s="54" t="s">
        <v>20</v>
      </c>
      <c r="Q97" s="55" t="s">
        <v>25</v>
      </c>
      <c r="R97" s="56">
        <v>8.9999999999999993E-3</v>
      </c>
      <c r="S97" s="56">
        <v>4.0000000000000002E-4</v>
      </c>
      <c r="T97" s="56">
        <v>1.6000000000000001E-3</v>
      </c>
      <c r="U97" s="56">
        <v>-1.6000000000000001E-3</v>
      </c>
      <c r="V97" s="56">
        <v>5.9999999999999995E-4</v>
      </c>
      <c r="W97" s="57">
        <v>1666.5</v>
      </c>
    </row>
    <row r="98" spans="15:23" ht="17" thickBot="1" x14ac:dyDescent="0.25">
      <c r="O98" s="51"/>
      <c r="P98" s="54" t="s">
        <v>21</v>
      </c>
      <c r="Q98" s="55" t="s">
        <v>25</v>
      </c>
      <c r="R98" s="56"/>
      <c r="S98" s="56">
        <v>8.0000000000000002E-3</v>
      </c>
      <c r="T98" s="56">
        <v>1.5E-3</v>
      </c>
      <c r="U98" s="56">
        <v>-5.4999999999999997E-3</v>
      </c>
      <c r="V98" s="56">
        <v>-6.9999999999999999E-4</v>
      </c>
      <c r="W98" s="57">
        <v>1666.5</v>
      </c>
    </row>
    <row r="99" spans="15:23" ht="17" thickBot="1" x14ac:dyDescent="0.25">
      <c r="O99" s="51"/>
      <c r="P99" s="54" t="s">
        <v>22</v>
      </c>
      <c r="Q99" s="55"/>
      <c r="R99" s="56"/>
      <c r="S99" s="56"/>
      <c r="T99" s="56">
        <v>1.2E-2</v>
      </c>
      <c r="U99" s="56">
        <v>-5.0000000000000001E-4</v>
      </c>
      <c r="V99" s="56">
        <v>8.0000000000000004E-4</v>
      </c>
      <c r="W99" s="57">
        <v>1667.5</v>
      </c>
    </row>
    <row r="100" spans="15:23" ht="17" thickBot="1" x14ac:dyDescent="0.25">
      <c r="O100" s="51"/>
      <c r="P100" s="54" t="s">
        <v>23</v>
      </c>
      <c r="Q100" s="55"/>
      <c r="R100" s="56"/>
      <c r="S100" s="56"/>
      <c r="T100" s="56"/>
      <c r="U100" s="56">
        <v>1.2E-2</v>
      </c>
      <c r="V100" s="56">
        <v>-8.0000000000000004E-4</v>
      </c>
      <c r="W100" s="57">
        <v>1666.5</v>
      </c>
    </row>
    <row r="101" spans="15:23" ht="17" thickBot="1" x14ac:dyDescent="0.25">
      <c r="O101" s="51"/>
      <c r="P101" s="54" t="s">
        <v>24</v>
      </c>
      <c r="Q101" s="55"/>
      <c r="R101" s="56"/>
      <c r="S101" s="56"/>
      <c r="T101" s="56"/>
      <c r="U101" s="56"/>
      <c r="V101" s="56">
        <v>5.0000000000000001E-3</v>
      </c>
      <c r="W101" s="57">
        <v>1666.5</v>
      </c>
    </row>
    <row r="102" spans="15:23" ht="17" thickBot="1" x14ac:dyDescent="0.25">
      <c r="O102" s="51"/>
      <c r="P102" s="54" t="s">
        <v>269</v>
      </c>
      <c r="Q102" s="58">
        <v>7.0000000000000007E-2</v>
      </c>
      <c r="R102" s="58">
        <v>0.12</v>
      </c>
      <c r="S102" s="58">
        <v>0.11</v>
      </c>
      <c r="T102" s="58">
        <v>0.14000000000000001</v>
      </c>
      <c r="U102" s="58">
        <v>0.14000000000000001</v>
      </c>
      <c r="V102" s="58">
        <v>0.09</v>
      </c>
      <c r="W102">
        <f>SUM(W96:W101)</f>
        <v>10000</v>
      </c>
    </row>
    <row r="103" spans="15:23" x14ac:dyDescent="0.2">
      <c r="O103" s="51"/>
      <c r="P103" s="54" t="s">
        <v>266</v>
      </c>
      <c r="Q103" s="44">
        <f>SUMPRODUCT(Q96:Q101,$W$7:$W$12)</f>
        <v>7.2641936510882692</v>
      </c>
      <c r="R103" s="59">
        <v>0</v>
      </c>
      <c r="S103" s="59">
        <v>0</v>
      </c>
      <c r="T103" s="59">
        <v>1.2E-2</v>
      </c>
      <c r="U103" s="59">
        <v>-5.0000000000000001E-4</v>
      </c>
      <c r="V103" s="59">
        <v>8.0000000000000004E-4</v>
      </c>
      <c r="W103" s="51"/>
    </row>
    <row r="104" spans="15:23" x14ac:dyDescent="0.2">
      <c r="O104" s="51"/>
      <c r="P104" s="51"/>
      <c r="Q104" s="51"/>
      <c r="R104" s="51"/>
      <c r="S104" s="51"/>
      <c r="T104" s="51"/>
      <c r="U104" s="51"/>
      <c r="V104" s="51"/>
      <c r="W104" s="60"/>
    </row>
    <row r="105" spans="15:23" x14ac:dyDescent="0.2">
      <c r="O105" s="51" t="s">
        <v>311</v>
      </c>
      <c r="P105" s="54" t="s">
        <v>265</v>
      </c>
      <c r="Q105" s="44">
        <f>SUMPRODUCT(Q102:V102,Q103:V103)</f>
        <v>0.51017555557617889</v>
      </c>
      <c r="R105" s="51"/>
      <c r="S105" s="51"/>
      <c r="T105" s="51"/>
      <c r="U105" s="51"/>
      <c r="V105" s="51"/>
      <c r="W105" s="60"/>
    </row>
    <row r="106" spans="15:23" x14ac:dyDescent="0.2">
      <c r="O106" s="51"/>
      <c r="P106" s="54" t="s">
        <v>271</v>
      </c>
      <c r="Q106" s="59">
        <v>0.125</v>
      </c>
      <c r="R106" s="51"/>
      <c r="S106" s="51"/>
      <c r="T106" s="51"/>
      <c r="U106" s="51"/>
      <c r="V106" s="51"/>
      <c r="W106" s="60"/>
    </row>
    <row r="107" spans="15:23" x14ac:dyDescent="0.2">
      <c r="O107" s="51" t="s">
        <v>312</v>
      </c>
      <c r="P107" s="54" t="s">
        <v>272</v>
      </c>
      <c r="Q107" s="44">
        <f>Q102*(Q103-Q105)^2+R102*(R103-Q105)^2+S102*(S103-Q105)^2+T102*(T103-Q105)^2+U102*(U103-Q105)^2+V102*(V103-Q105)^2</f>
        <v>3.3476447109508527</v>
      </c>
      <c r="R107" s="51"/>
      <c r="S107" s="51"/>
      <c r="T107" s="51"/>
      <c r="U107" s="51"/>
      <c r="V107" s="51"/>
      <c r="W107" s="60"/>
    </row>
    <row r="111" spans="15:23" x14ac:dyDescent="0.2">
      <c r="O111" s="51"/>
      <c r="P111" s="51"/>
      <c r="Q111" s="71" t="s">
        <v>302</v>
      </c>
      <c r="R111" s="71"/>
      <c r="S111" s="71"/>
      <c r="T111" s="71"/>
      <c r="U111" s="71"/>
      <c r="V111" s="71"/>
      <c r="W111" s="51"/>
    </row>
    <row r="112" spans="15:23" ht="34" x14ac:dyDescent="0.2">
      <c r="O112" s="51"/>
      <c r="P112" s="51"/>
      <c r="Q112" s="72" t="s">
        <v>19</v>
      </c>
      <c r="R112" s="74" t="s">
        <v>20</v>
      </c>
      <c r="S112" s="74" t="s">
        <v>21</v>
      </c>
      <c r="T112" s="74" t="s">
        <v>22</v>
      </c>
      <c r="U112" s="74" t="s">
        <v>23</v>
      </c>
      <c r="V112" s="74" t="s">
        <v>24</v>
      </c>
      <c r="W112" s="52" t="s">
        <v>270</v>
      </c>
    </row>
    <row r="113" spans="15:23" ht="17" thickBot="1" x14ac:dyDescent="0.25">
      <c r="O113" s="51"/>
      <c r="P113" s="51"/>
      <c r="Q113" s="73"/>
      <c r="R113" s="75"/>
      <c r="S113" s="75"/>
      <c r="T113" s="75"/>
      <c r="U113" s="75"/>
      <c r="V113" s="75"/>
      <c r="W113" s="53"/>
    </row>
    <row r="114" spans="15:23" ht="17" thickBot="1" x14ac:dyDescent="0.25">
      <c r="O114" s="51"/>
      <c r="P114" s="54" t="s">
        <v>19</v>
      </c>
      <c r="Q114" s="55">
        <v>1E-3</v>
      </c>
      <c r="R114" s="56">
        <v>2.9999999999999997E-4</v>
      </c>
      <c r="S114" s="56">
        <v>-2.9999999999999997E-4</v>
      </c>
      <c r="T114" s="56">
        <v>3.5E-4</v>
      </c>
      <c r="U114" s="56">
        <v>-3.5E-4</v>
      </c>
      <c r="V114" s="56">
        <v>4.0000000000000002E-4</v>
      </c>
      <c r="W114" s="57">
        <v>1666.5</v>
      </c>
    </row>
    <row r="115" spans="15:23" ht="17" thickBot="1" x14ac:dyDescent="0.25">
      <c r="O115" s="51"/>
      <c r="P115" s="54" t="s">
        <v>20</v>
      </c>
      <c r="Q115" s="55" t="s">
        <v>25</v>
      </c>
      <c r="R115" s="56">
        <v>8.9999999999999993E-3</v>
      </c>
      <c r="S115" s="56">
        <v>4.0000000000000002E-4</v>
      </c>
      <c r="T115" s="56">
        <v>1.6000000000000001E-3</v>
      </c>
      <c r="U115" s="56">
        <v>-1.6000000000000001E-3</v>
      </c>
      <c r="V115" s="56">
        <v>5.9999999999999995E-4</v>
      </c>
      <c r="W115" s="57">
        <v>1666.5</v>
      </c>
    </row>
    <row r="116" spans="15:23" ht="17" thickBot="1" x14ac:dyDescent="0.25">
      <c r="O116" s="51"/>
      <c r="P116" s="54" t="s">
        <v>21</v>
      </c>
      <c r="Q116" s="55" t="s">
        <v>25</v>
      </c>
      <c r="R116" s="56"/>
      <c r="S116" s="56">
        <v>8.0000000000000002E-3</v>
      </c>
      <c r="T116" s="56">
        <v>1.5E-3</v>
      </c>
      <c r="U116" s="56">
        <v>-5.4999999999999997E-3</v>
      </c>
      <c r="V116" s="56">
        <v>-6.9999999999999999E-4</v>
      </c>
      <c r="W116" s="57">
        <v>1666.5</v>
      </c>
    </row>
    <row r="117" spans="15:23" ht="17" thickBot="1" x14ac:dyDescent="0.25">
      <c r="O117" s="51"/>
      <c r="P117" s="54" t="s">
        <v>22</v>
      </c>
      <c r="Q117" s="55"/>
      <c r="R117" s="56"/>
      <c r="S117" s="56"/>
      <c r="T117" s="56">
        <v>1.2E-2</v>
      </c>
      <c r="U117" s="56">
        <v>-5.0000000000000001E-4</v>
      </c>
      <c r="V117" s="56">
        <v>8.0000000000000004E-4</v>
      </c>
      <c r="W117" s="57">
        <v>1667.5</v>
      </c>
    </row>
    <row r="118" spans="15:23" ht="17" thickBot="1" x14ac:dyDescent="0.25">
      <c r="O118" s="51"/>
      <c r="P118" s="54" t="s">
        <v>23</v>
      </c>
      <c r="Q118" s="55"/>
      <c r="R118" s="56"/>
      <c r="S118" s="56"/>
      <c r="T118" s="56"/>
      <c r="U118" s="56">
        <v>1.2E-2</v>
      </c>
      <c r="V118" s="56">
        <v>-8.0000000000000004E-4</v>
      </c>
      <c r="W118" s="57">
        <v>1666.5</v>
      </c>
    </row>
    <row r="119" spans="15:23" ht="17" thickBot="1" x14ac:dyDescent="0.25">
      <c r="O119" s="51"/>
      <c r="P119" s="54" t="s">
        <v>24</v>
      </c>
      <c r="Q119" s="55"/>
      <c r="R119" s="56"/>
      <c r="S119" s="56"/>
      <c r="T119" s="56"/>
      <c r="U119" s="56"/>
      <c r="V119" s="56">
        <v>5.0000000000000001E-3</v>
      </c>
      <c r="W119" s="57">
        <v>1666.5</v>
      </c>
    </row>
    <row r="120" spans="15:23" ht="17" thickBot="1" x14ac:dyDescent="0.25">
      <c r="O120" s="51"/>
      <c r="P120" s="54" t="s">
        <v>269</v>
      </c>
      <c r="Q120" s="58">
        <v>7.0000000000000007E-2</v>
      </c>
      <c r="R120" s="58">
        <v>0.12</v>
      </c>
      <c r="S120" s="58">
        <v>0.11</v>
      </c>
      <c r="T120" s="58">
        <v>0.14000000000000001</v>
      </c>
      <c r="U120" s="58">
        <v>0.14000000000000001</v>
      </c>
      <c r="V120" s="58">
        <v>0.09</v>
      </c>
      <c r="W120">
        <f>SUM(W114:W119)</f>
        <v>10000</v>
      </c>
    </row>
    <row r="121" spans="15:23" x14ac:dyDescent="0.2">
      <c r="O121" s="51"/>
      <c r="P121" s="54" t="s">
        <v>266</v>
      </c>
      <c r="Q121" s="44">
        <f>SUMPRODUCT(Q114:Q119,$W$7:$W$12)</f>
        <v>7.2641936510882692</v>
      </c>
      <c r="R121" s="59">
        <v>0</v>
      </c>
      <c r="S121" s="59">
        <v>0</v>
      </c>
      <c r="T121" s="59">
        <v>1.2E-2</v>
      </c>
      <c r="U121" s="59">
        <v>-5.0000000000000001E-4</v>
      </c>
      <c r="V121" s="59">
        <v>8.0000000000000004E-4</v>
      </c>
      <c r="W121" s="51"/>
    </row>
    <row r="122" spans="15:23" x14ac:dyDescent="0.2">
      <c r="O122" s="51"/>
      <c r="P122" s="51"/>
      <c r="Q122" s="51"/>
      <c r="R122" s="51"/>
      <c r="S122" s="51"/>
      <c r="T122" s="51"/>
      <c r="U122" s="51"/>
      <c r="V122" s="51"/>
      <c r="W122" s="60"/>
    </row>
    <row r="123" spans="15:23" x14ac:dyDescent="0.2">
      <c r="O123" s="51" t="s">
        <v>313</v>
      </c>
      <c r="P123" s="54" t="s">
        <v>265</v>
      </c>
      <c r="Q123" s="44">
        <f>SUMPRODUCT(Q120:V120,Q121:V121)</f>
        <v>0.51017555557617889</v>
      </c>
      <c r="R123" s="51"/>
      <c r="S123" s="51"/>
      <c r="T123" s="51"/>
      <c r="U123" s="51"/>
      <c r="V123" s="51"/>
      <c r="W123" s="60"/>
    </row>
    <row r="124" spans="15:23" x14ac:dyDescent="0.2">
      <c r="O124" s="51"/>
      <c r="P124" s="54" t="s">
        <v>271</v>
      </c>
      <c r="Q124" s="59">
        <v>0.13</v>
      </c>
      <c r="R124" s="51"/>
      <c r="S124" s="51"/>
      <c r="T124" s="51"/>
      <c r="U124" s="51"/>
      <c r="V124" s="51"/>
      <c r="W124" s="60"/>
    </row>
    <row r="125" spans="15:23" x14ac:dyDescent="0.2">
      <c r="O125" s="51" t="s">
        <v>314</v>
      </c>
      <c r="P125" s="54" t="s">
        <v>272</v>
      </c>
      <c r="Q125" s="44">
        <f>Q120*(Q121-Q123)^2+R120*(R121-Q123)^2+S120*(S121-Q123)^2+T120*(T121-Q123)^2+U120*(U121-Q123)^2+V120*(V121-Q123)^2</f>
        <v>3.3476447109508527</v>
      </c>
      <c r="R125" s="51"/>
      <c r="S125" s="51"/>
      <c r="T125" s="51"/>
      <c r="U125" s="51"/>
      <c r="V125" s="51"/>
      <c r="W125" s="60"/>
    </row>
    <row r="128" spans="15:23" x14ac:dyDescent="0.2">
      <c r="O128" s="51"/>
      <c r="P128" s="51"/>
      <c r="Q128" s="71" t="s">
        <v>301</v>
      </c>
      <c r="R128" s="71"/>
      <c r="S128" s="71"/>
      <c r="T128" s="71"/>
      <c r="U128" s="71"/>
      <c r="V128" s="71"/>
      <c r="W128" s="51"/>
    </row>
    <row r="129" spans="15:23" ht="34" x14ac:dyDescent="0.2">
      <c r="O129" s="51"/>
      <c r="P129" s="51"/>
      <c r="Q129" s="72" t="s">
        <v>19</v>
      </c>
      <c r="R129" s="74" t="s">
        <v>20</v>
      </c>
      <c r="S129" s="74" t="s">
        <v>21</v>
      </c>
      <c r="T129" s="74" t="s">
        <v>22</v>
      </c>
      <c r="U129" s="74" t="s">
        <v>23</v>
      </c>
      <c r="V129" s="74" t="s">
        <v>24</v>
      </c>
      <c r="W129" s="52" t="s">
        <v>270</v>
      </c>
    </row>
    <row r="130" spans="15:23" ht="17" thickBot="1" x14ac:dyDescent="0.25">
      <c r="O130" s="51"/>
      <c r="P130" s="51"/>
      <c r="Q130" s="73"/>
      <c r="R130" s="75"/>
      <c r="S130" s="75"/>
      <c r="T130" s="75"/>
      <c r="U130" s="75"/>
      <c r="V130" s="75"/>
      <c r="W130" s="53"/>
    </row>
    <row r="131" spans="15:23" ht="17" thickBot="1" x14ac:dyDescent="0.25">
      <c r="O131" s="51"/>
      <c r="P131" s="54" t="s">
        <v>19</v>
      </c>
      <c r="Q131" s="55">
        <v>1E-3</v>
      </c>
      <c r="R131" s="56">
        <v>2.9999999999999997E-4</v>
      </c>
      <c r="S131" s="56">
        <v>-2.9999999999999997E-4</v>
      </c>
      <c r="T131" s="56">
        <v>3.5E-4</v>
      </c>
      <c r="U131" s="56">
        <v>-3.5E-4</v>
      </c>
      <c r="V131" s="56">
        <v>4.0000000000000002E-4</v>
      </c>
      <c r="W131" s="57">
        <v>1666.5</v>
      </c>
    </row>
    <row r="132" spans="15:23" ht="17" thickBot="1" x14ac:dyDescent="0.25">
      <c r="O132" s="51"/>
      <c r="P132" s="54" t="s">
        <v>20</v>
      </c>
      <c r="Q132" s="55" t="s">
        <v>25</v>
      </c>
      <c r="R132" s="56">
        <v>8.9999999999999993E-3</v>
      </c>
      <c r="S132" s="56">
        <v>4.0000000000000002E-4</v>
      </c>
      <c r="T132" s="56">
        <v>1.6000000000000001E-3</v>
      </c>
      <c r="U132" s="56">
        <v>-1.6000000000000001E-3</v>
      </c>
      <c r="V132" s="56">
        <v>5.9999999999999995E-4</v>
      </c>
      <c r="W132" s="57">
        <v>1666.5</v>
      </c>
    </row>
    <row r="133" spans="15:23" ht="17" thickBot="1" x14ac:dyDescent="0.25">
      <c r="O133" s="51"/>
      <c r="P133" s="54" t="s">
        <v>21</v>
      </c>
      <c r="Q133" s="55" t="s">
        <v>25</v>
      </c>
      <c r="R133" s="56"/>
      <c r="S133" s="56">
        <v>8.0000000000000002E-3</v>
      </c>
      <c r="T133" s="56">
        <v>1.5E-3</v>
      </c>
      <c r="U133" s="56">
        <v>-5.4999999999999997E-3</v>
      </c>
      <c r="V133" s="56">
        <v>-6.9999999999999999E-4</v>
      </c>
      <c r="W133" s="57">
        <v>1666.5</v>
      </c>
    </row>
    <row r="134" spans="15:23" ht="17" thickBot="1" x14ac:dyDescent="0.25">
      <c r="O134" s="51"/>
      <c r="P134" s="54" t="s">
        <v>22</v>
      </c>
      <c r="Q134" s="55"/>
      <c r="R134" s="56"/>
      <c r="S134" s="56"/>
      <c r="T134" s="56">
        <v>1.2E-2</v>
      </c>
      <c r="U134" s="56">
        <v>-5.0000000000000001E-4</v>
      </c>
      <c r="V134" s="56">
        <v>8.0000000000000004E-4</v>
      </c>
      <c r="W134" s="57">
        <v>1667.5</v>
      </c>
    </row>
    <row r="135" spans="15:23" ht="17" thickBot="1" x14ac:dyDescent="0.25">
      <c r="O135" s="51"/>
      <c r="P135" s="54" t="s">
        <v>23</v>
      </c>
      <c r="Q135" s="55"/>
      <c r="R135" s="56"/>
      <c r="S135" s="56"/>
      <c r="T135" s="56"/>
      <c r="U135" s="56">
        <v>1.2E-2</v>
      </c>
      <c r="V135" s="56">
        <v>-8.0000000000000004E-4</v>
      </c>
      <c r="W135" s="57">
        <v>1666.5</v>
      </c>
    </row>
    <row r="136" spans="15:23" ht="17" thickBot="1" x14ac:dyDescent="0.25">
      <c r="O136" s="51"/>
      <c r="P136" s="54" t="s">
        <v>24</v>
      </c>
      <c r="Q136" s="55"/>
      <c r="R136" s="56"/>
      <c r="S136" s="56"/>
      <c r="T136" s="56"/>
      <c r="U136" s="56"/>
      <c r="V136" s="56">
        <v>5.0000000000000001E-3</v>
      </c>
      <c r="W136" s="57">
        <v>1666.5</v>
      </c>
    </row>
    <row r="137" spans="15:23" ht="17" thickBot="1" x14ac:dyDescent="0.25">
      <c r="O137" s="51"/>
      <c r="P137" s="54" t="s">
        <v>269</v>
      </c>
      <c r="Q137" s="58">
        <v>7.0000000000000007E-2</v>
      </c>
      <c r="R137" s="58">
        <v>0.12</v>
      </c>
      <c r="S137" s="58">
        <v>0.11</v>
      </c>
      <c r="T137" s="58">
        <v>0.14000000000000001</v>
      </c>
      <c r="U137" s="58">
        <v>0.14000000000000001</v>
      </c>
      <c r="V137" s="58">
        <v>0.09</v>
      </c>
      <c r="W137">
        <f>SUM(W131:W136)</f>
        <v>10000</v>
      </c>
    </row>
    <row r="138" spans="15:23" x14ac:dyDescent="0.2">
      <c r="O138" s="51"/>
      <c r="P138" s="54" t="s">
        <v>266</v>
      </c>
      <c r="Q138" s="44">
        <f>SUMPRODUCT(Q131:Q136,$W$7:$W$12)</f>
        <v>7.2641936510882692</v>
      </c>
      <c r="R138" s="59">
        <v>0</v>
      </c>
      <c r="S138" s="59">
        <v>0</v>
      </c>
      <c r="T138" s="59">
        <v>1.2E-2</v>
      </c>
      <c r="U138" s="59">
        <v>-5.0000000000000001E-4</v>
      </c>
      <c r="V138" s="59">
        <v>8.0000000000000004E-4</v>
      </c>
      <c r="W138" s="51"/>
    </row>
    <row r="139" spans="15:23" x14ac:dyDescent="0.2">
      <c r="O139" s="51"/>
      <c r="P139" s="51"/>
      <c r="Q139" s="51"/>
      <c r="R139" s="51"/>
      <c r="S139" s="51"/>
      <c r="T139" s="51"/>
      <c r="U139" s="51"/>
      <c r="V139" s="51"/>
      <c r="W139" s="60"/>
    </row>
    <row r="140" spans="15:23" x14ac:dyDescent="0.2">
      <c r="O140" s="51" t="s">
        <v>317</v>
      </c>
      <c r="P140" s="54" t="s">
        <v>265</v>
      </c>
      <c r="Q140" s="44">
        <f>SUMPRODUCT(Q137:V137,Q138:V138)</f>
        <v>0.51017555557617889</v>
      </c>
      <c r="R140" s="51"/>
      <c r="S140" s="51"/>
      <c r="T140" s="51"/>
      <c r="U140" s="51"/>
      <c r="V140" s="51"/>
      <c r="W140" s="60"/>
    </row>
    <row r="141" spans="15:23" x14ac:dyDescent="0.2">
      <c r="O141" s="51"/>
      <c r="P141" s="54" t="s">
        <v>271</v>
      </c>
      <c r="Q141" s="59">
        <v>0.13500000000000001</v>
      </c>
      <c r="R141" s="51"/>
      <c r="S141" s="51"/>
      <c r="T141" s="51"/>
      <c r="U141" s="51"/>
      <c r="V141" s="51"/>
      <c r="W141" s="60"/>
    </row>
    <row r="142" spans="15:23" x14ac:dyDescent="0.2">
      <c r="O142" s="51" t="s">
        <v>318</v>
      </c>
      <c r="P142" s="54" t="s">
        <v>272</v>
      </c>
      <c r="Q142" s="44">
        <f>Q137*(Q138-Q140)^2+R137*(R138-Q140)^2+S137*(S138-Q140)^2+T137*(T138-Q140)^2+U137*(U138-Q140)^2+V137*(V138-Q140)^2</f>
        <v>3.3476447109508527</v>
      </c>
      <c r="R142" s="51"/>
      <c r="S142" s="51"/>
      <c r="T142" s="51"/>
      <c r="U142" s="51"/>
      <c r="V142" s="51"/>
      <c r="W142" s="60"/>
    </row>
  </sheetData>
  <mergeCells count="72">
    <mergeCell ref="W5:W6"/>
    <mergeCell ref="Q5:Q6"/>
    <mergeCell ref="R5:R6"/>
    <mergeCell ref="S5:S6"/>
    <mergeCell ref="T5:T6"/>
    <mergeCell ref="U5:U6"/>
    <mergeCell ref="L4:L5"/>
    <mergeCell ref="M4:M5"/>
    <mergeCell ref="N4:N5"/>
    <mergeCell ref="B14:C14"/>
    <mergeCell ref="B29:C29"/>
    <mergeCell ref="B23:C23"/>
    <mergeCell ref="F12:K12"/>
    <mergeCell ref="F4:F5"/>
    <mergeCell ref="G4:G5"/>
    <mergeCell ref="H4:H5"/>
    <mergeCell ref="I4:I5"/>
    <mergeCell ref="J4:J5"/>
    <mergeCell ref="K4:K5"/>
    <mergeCell ref="Q3:V3"/>
    <mergeCell ref="Q24:Q25"/>
    <mergeCell ref="R24:R25"/>
    <mergeCell ref="S24:S25"/>
    <mergeCell ref="T24:T25"/>
    <mergeCell ref="U24:U25"/>
    <mergeCell ref="V24:V25"/>
    <mergeCell ref="V5:V6"/>
    <mergeCell ref="Q23:V23"/>
    <mergeCell ref="Q40:V40"/>
    <mergeCell ref="Q41:Q42"/>
    <mergeCell ref="R41:R42"/>
    <mergeCell ref="S41:S42"/>
    <mergeCell ref="T41:T42"/>
    <mergeCell ref="U41:U42"/>
    <mergeCell ref="V41:V42"/>
    <mergeCell ref="Q58:V58"/>
    <mergeCell ref="Q59:Q60"/>
    <mergeCell ref="R59:R60"/>
    <mergeCell ref="S59:S60"/>
    <mergeCell ref="T59:T60"/>
    <mergeCell ref="U59:U60"/>
    <mergeCell ref="V59:V60"/>
    <mergeCell ref="Q75:V75"/>
    <mergeCell ref="Q76:Q77"/>
    <mergeCell ref="R76:R77"/>
    <mergeCell ref="S76:S77"/>
    <mergeCell ref="T76:T77"/>
    <mergeCell ref="U76:U77"/>
    <mergeCell ref="V76:V77"/>
    <mergeCell ref="Q93:V93"/>
    <mergeCell ref="Q94:Q95"/>
    <mergeCell ref="R94:R95"/>
    <mergeCell ref="S94:S95"/>
    <mergeCell ref="T94:T95"/>
    <mergeCell ref="U94:U95"/>
    <mergeCell ref="V94:V95"/>
    <mergeCell ref="Q2:V2"/>
    <mergeCell ref="B5:C5"/>
    <mergeCell ref="Q128:V128"/>
    <mergeCell ref="Q129:Q130"/>
    <mergeCell ref="R129:R130"/>
    <mergeCell ref="S129:S130"/>
    <mergeCell ref="T129:T130"/>
    <mergeCell ref="U129:U130"/>
    <mergeCell ref="V129:V130"/>
    <mergeCell ref="Q111:V111"/>
    <mergeCell ref="Q112:Q113"/>
    <mergeCell ref="R112:R113"/>
    <mergeCell ref="S112:S113"/>
    <mergeCell ref="T112:T113"/>
    <mergeCell ref="U112:U113"/>
    <mergeCell ref="V112:V113"/>
  </mergeCells>
  <phoneticPr fontId="1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Sensitivity Report 1</vt:lpstr>
      <vt:lpstr>Part 1</vt:lpstr>
      <vt:lpstr>Sensitivity Report 2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Nithin Reddy Penta Reddy</cp:lastModifiedBy>
  <dcterms:created xsi:type="dcterms:W3CDTF">2020-12-01T18:44:30Z</dcterms:created>
  <dcterms:modified xsi:type="dcterms:W3CDTF">2024-03-31T02:08:45Z</dcterms:modified>
</cp:coreProperties>
</file>