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olutions-Hypothesis"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1" i="1" l="1"/>
  <c r="E64" i="1" s="1"/>
  <c r="E58" i="1"/>
  <c r="E57" i="1"/>
  <c r="I48" i="1" l="1"/>
  <c r="I49" i="1" s="1"/>
  <c r="I47" i="1"/>
  <c r="D49" i="1"/>
  <c r="D52" i="1" l="1"/>
  <c r="D51" i="1"/>
  <c r="E9" i="1"/>
  <c r="E12" i="1" s="1"/>
  <c r="E6" i="1"/>
  <c r="E5" i="1"/>
  <c r="B51" i="1" l="1"/>
</calcChain>
</file>

<file path=xl/sharedStrings.xml><?xml version="1.0" encoding="utf-8"?>
<sst xmlns="http://schemas.openxmlformats.org/spreadsheetml/2006/main" count="159" uniqueCount="112">
  <si>
    <t>Female</t>
  </si>
  <si>
    <t>Male</t>
  </si>
  <si>
    <t>Is there a statistically significant difference between boys and girls on their study hours?</t>
  </si>
  <si>
    <t>economics</t>
  </si>
  <si>
    <t>medicine</t>
  </si>
  <si>
    <t>history</t>
  </si>
  <si>
    <t>Manure A</t>
  </si>
  <si>
    <t>Manure B</t>
  </si>
  <si>
    <t>Manure C</t>
  </si>
  <si>
    <t>High light</t>
  </si>
  <si>
    <t>Low light</t>
  </si>
  <si>
    <t>20-30</t>
  </si>
  <si>
    <t>30-40</t>
  </si>
  <si>
    <t>40-50</t>
  </si>
  <si>
    <t>50-60</t>
  </si>
  <si>
    <t>60-70</t>
  </si>
  <si>
    <t>Purchased</t>
  </si>
  <si>
    <t>Not purchased</t>
  </si>
  <si>
    <t>What is the conclusion at 0.05 significance level?
A. There is no association between age and preference
B. There is an association between age and preference
C. Cannot say as p-value is on the margin
D. Not enough information is given.</t>
  </si>
  <si>
    <t xml:space="preserve"> An advertising firm is trying to determine the demographics for a new product. They have surveyed randomly selected 75 people in different age group and the following are the result ( use chi square test to make a conclusion):</t>
  </si>
  <si>
    <t>Suppose a botanist wants to know if the mean height of a certain species of plant is equal to 15 inches. She collects a random sample of 12 plants and records each of their heights in inches.</t>
  </si>
  <si>
    <t>Plant Height
(inches)</t>
  </si>
  <si>
    <t>A research company has designed three different manures for the plants. They also believe that the growth is being effected by the environment factors like high light and low light. The growth is measured for same plants and the following is the data:
Which is correct at 0.05 significance level?
A. The interaction between manure and light is important to the growth
B. Manure is important for the growth
C. Light is important for the growth
D. Only B and C</t>
  </si>
  <si>
    <t>A sports company claim that the average life of their product is 1500 hours. However a sample of size 10 is tested and life is reported as 1800 1200 1300 1500 1700 1500 1200 1500 1400 1300. Can we doubt company’s claim at 10% significance level</t>
  </si>
  <si>
    <t>x</t>
  </si>
  <si>
    <t>H0:mean=15</t>
  </si>
  <si>
    <t>Ha:mean!=15</t>
  </si>
  <si>
    <t>Sample size is less than 30 . --&gt; T-distribution--&gt;one sample t-test--&gt; two tail t-test.</t>
  </si>
  <si>
    <t>sample size</t>
  </si>
  <si>
    <t>sample mean</t>
  </si>
  <si>
    <t>sample std</t>
  </si>
  <si>
    <t>pop mean</t>
  </si>
  <si>
    <t>test statistic</t>
  </si>
  <si>
    <t>(samp mean-pop mean)/samp std/sqrt(size)</t>
  </si>
  <si>
    <t>df</t>
  </si>
  <si>
    <t>p value</t>
  </si>
  <si>
    <t>(n-1)</t>
  </si>
  <si>
    <t>n: nsample size</t>
  </si>
  <si>
    <t>p value is greater than 0.05</t>
  </si>
  <si>
    <t>significance level is 0.05</t>
  </si>
  <si>
    <t>Accept the null hypothesis.</t>
  </si>
  <si>
    <t>H0: There is no difference in their study hours</t>
  </si>
  <si>
    <t>Ha:There is a differnece in their study hours</t>
  </si>
  <si>
    <t>sample size is less than 30--&gt; T-distribution--&gt; Two sample t-test--&gt; two tail t-test</t>
  </si>
  <si>
    <t>H0: equal variances</t>
  </si>
  <si>
    <t>Ha: Unequal variances</t>
  </si>
  <si>
    <t>F-test</t>
  </si>
  <si>
    <t>F-Test Two-Sample for Variances</t>
  </si>
  <si>
    <t>Variable 1</t>
  </si>
  <si>
    <t>Variable 2</t>
  </si>
  <si>
    <t>Mean</t>
  </si>
  <si>
    <t>Variance</t>
  </si>
  <si>
    <t>Observations</t>
  </si>
  <si>
    <t>F</t>
  </si>
  <si>
    <t>P(F&lt;=f) one-tail</t>
  </si>
  <si>
    <t>F Critical one-tail</t>
  </si>
  <si>
    <t>p value&lt;0.05</t>
  </si>
  <si>
    <t>reject H0</t>
  </si>
  <si>
    <t>By using F-test we can conclude two sample t-test assuming unequal variances.</t>
  </si>
  <si>
    <t>t-Test: Two-Sample Assuming Unequal Variances</t>
  </si>
  <si>
    <t>Hypothesized Mean Difference</t>
  </si>
  <si>
    <t>t Stat</t>
  </si>
  <si>
    <t>P(T&lt;=t) one-tail</t>
  </si>
  <si>
    <t>t Critical one-tail</t>
  </si>
  <si>
    <t>P(T&lt;=t) two-tail</t>
  </si>
  <si>
    <t>t Critical two-tail</t>
  </si>
  <si>
    <t>p value-0.18 which is greater than 0.05.</t>
  </si>
  <si>
    <t>Accept the  null hyothesis</t>
  </si>
  <si>
    <t>One way anova test</t>
  </si>
  <si>
    <t>Anova: Single Factor</t>
  </si>
  <si>
    <t>SUMMARY</t>
  </si>
  <si>
    <t>Groups</t>
  </si>
  <si>
    <t>Count</t>
  </si>
  <si>
    <t>Sum</t>
  </si>
  <si>
    <t>Average</t>
  </si>
  <si>
    <t>Column 1</t>
  </si>
  <si>
    <t>Column 2</t>
  </si>
  <si>
    <t>Column 3</t>
  </si>
  <si>
    <t>ANOVA</t>
  </si>
  <si>
    <t>Source of Variation</t>
  </si>
  <si>
    <t>SS</t>
  </si>
  <si>
    <t>MS</t>
  </si>
  <si>
    <t>P-value</t>
  </si>
  <si>
    <t>F crit</t>
  </si>
  <si>
    <t>Between Groups</t>
  </si>
  <si>
    <t>Within Groups</t>
  </si>
  <si>
    <t>Total</t>
  </si>
  <si>
    <t>p value is 0.0000715 which is less than 0.05</t>
  </si>
  <si>
    <t>Reject the null hypothesis</t>
  </si>
  <si>
    <t>The means of the three populations are not equal.</t>
  </si>
  <si>
    <t>Two way anova with replication</t>
  </si>
  <si>
    <t>Anova: Two-Factor With Replication</t>
  </si>
  <si>
    <t>Sample</t>
  </si>
  <si>
    <t>Columns</t>
  </si>
  <si>
    <t>Interaction</t>
  </si>
  <si>
    <t>Within</t>
  </si>
  <si>
    <t xml:space="preserve">p value for sample and column (light &amp;Manure) are less than 0.05. </t>
  </si>
  <si>
    <t>Option D.</t>
  </si>
  <si>
    <t>Expected value</t>
  </si>
  <si>
    <t>p value: 0.000007903</t>
  </si>
  <si>
    <t>p &lt;0.05. reject the null hypothesis</t>
  </si>
  <si>
    <t>Is there a statistically significant difference between the salaries of the three groups given below?The salaries of people who have a degree in economics,medicine, or history.</t>
  </si>
  <si>
    <t>H0: The salaries of three groups are equal</t>
  </si>
  <si>
    <t>Ha: Atleast one of the group is different</t>
  </si>
  <si>
    <t>H0: There is no association between age and preference</t>
  </si>
  <si>
    <t>Ha:There is an association between age and preference</t>
  </si>
  <si>
    <t>H0: The average life of the product is 1500 hrs</t>
  </si>
  <si>
    <t>Ha: The average life of the product is not equal to 1500 hrs</t>
  </si>
  <si>
    <t>p value is 0.37 which is greater than 0.1.</t>
  </si>
  <si>
    <t>Fail to reject the null hypothesis. Accept the null hypothesis.</t>
  </si>
  <si>
    <t>The average life of the product is 1500 hrs.</t>
  </si>
  <si>
    <t>Atleast one of the group mean is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</si>
</sst>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theme="1"/>
      <name val="Arial"/>
      <family val="2"/>
    </font>
    <font>
      <i/>
      <sz val="11"/>
      <color theme="1"/>
      <name val="Calibri"/>
      <family val="2"/>
      <scheme val="minor"/>
    </font>
    <font>
      <sz val="12"/>
      <color theme="1"/>
      <name val="Times New Roman"/>
      <family val="1"/>
    </font>
    <font>
      <i/>
      <sz val="10"/>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bottom style="medium">
        <color indexed="64"/>
      </bottom>
      <diagonal/>
    </border>
    <border>
      <left/>
      <right/>
      <top style="medium">
        <color indexed="64"/>
      </top>
      <bottom style="thin">
        <color indexed="64"/>
      </bottom>
      <diagonal/>
    </border>
    <border>
      <left style="medium">
        <color rgb="FF00000A"/>
      </left>
      <right style="medium">
        <color rgb="FF00000A"/>
      </right>
      <top style="medium">
        <color rgb="FF00000A"/>
      </top>
      <bottom style="medium">
        <color rgb="FF00000A"/>
      </bottom>
      <diagonal/>
    </border>
    <border>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right style="medium">
        <color rgb="FF00000A"/>
      </right>
      <top/>
      <bottom style="medium">
        <color rgb="FF00000A"/>
      </bottom>
      <diagonal/>
    </border>
    <border>
      <left style="thin">
        <color indexed="64"/>
      </left>
      <right style="thin">
        <color indexed="64"/>
      </right>
      <top style="thin">
        <color indexed="64"/>
      </top>
      <bottom style="thin">
        <color indexed="64"/>
      </bottom>
      <diagonal/>
    </border>
    <border>
      <left/>
      <right/>
      <top/>
      <bottom style="medium">
        <color indexed="18"/>
      </bottom>
      <diagonal/>
    </border>
  </borders>
  <cellStyleXfs count="1">
    <xf numFmtId="0" fontId="0" fillId="0" borderId="0"/>
  </cellStyleXfs>
  <cellXfs count="20">
    <xf numFmtId="0" fontId="0" fillId="0" borderId="0" xfId="0"/>
    <xf numFmtId="0" fontId="2" fillId="0" borderId="0" xfId="0" applyFont="1" applyAlignment="1">
      <alignment wrapText="1"/>
    </xf>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0" fillId="0" borderId="0" xfId="0" applyAlignment="1">
      <alignment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0" fillId="0" borderId="7" xfId="0" applyBorder="1"/>
    <xf numFmtId="0" fontId="1" fillId="0" borderId="7" xfId="0" applyFont="1" applyBorder="1"/>
    <xf numFmtId="0" fontId="0" fillId="0" borderId="0" xfId="0" applyAlignment="1">
      <alignment horizontal="center"/>
    </xf>
    <xf numFmtId="0" fontId="0" fillId="0" borderId="7" xfId="0" applyBorder="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3" fillId="0" borderId="0" xfId="0" applyFont="1" applyFill="1" applyBorder="1" applyAlignment="1">
      <alignment horizontal="center"/>
    </xf>
    <xf numFmtId="0" fontId="5" fillId="0" borderId="8" xfId="0" applyFont="1" applyFill="1" applyBorder="1" applyAlignment="1">
      <alignment horizontal="right"/>
    </xf>
    <xf numFmtId="0" fontId="0" fillId="2" borderId="0" xfId="0" applyFill="1" applyBorder="1" applyAlignment="1"/>
    <xf numFmtId="0" fontId="4"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3"/>
  <sheetViews>
    <sheetView tabSelected="1" topLeftCell="A13" zoomScale="95" zoomScaleNormal="95" workbookViewId="0">
      <selection activeCell="B33" sqref="B33"/>
    </sheetView>
  </sheetViews>
  <sheetFormatPr defaultRowHeight="15" x14ac:dyDescent="0.25"/>
  <cols>
    <col min="2" max="2" width="104.5703125" customWidth="1"/>
    <col min="3" max="3" width="13.42578125" customWidth="1"/>
    <col min="4" max="4" width="11" customWidth="1"/>
    <col min="5" max="5" width="11.140625" customWidth="1"/>
    <col min="6" max="6" width="10.85546875" customWidth="1"/>
    <col min="9" max="9" width="15.42578125" customWidth="1"/>
    <col min="10" max="10" width="14.140625" customWidth="1"/>
    <col min="14" max="14" width="18.28515625" customWidth="1"/>
    <col min="15" max="15" width="17" customWidth="1"/>
    <col min="24" max="24" width="13.7109375" customWidth="1"/>
    <col min="25" max="25" width="11.140625" customWidth="1"/>
  </cols>
  <sheetData>
    <row r="1" spans="1:14" ht="33" customHeight="1" x14ac:dyDescent="0.25">
      <c r="A1" s="15">
        <v>1</v>
      </c>
      <c r="B1" s="1" t="s">
        <v>20</v>
      </c>
      <c r="C1" s="14" t="s">
        <v>21</v>
      </c>
    </row>
    <row r="2" spans="1:14" x14ac:dyDescent="0.25">
      <c r="C2" s="12">
        <v>14</v>
      </c>
    </row>
    <row r="3" spans="1:14" x14ac:dyDescent="0.25">
      <c r="B3" t="s">
        <v>25</v>
      </c>
      <c r="C3" s="12">
        <v>14</v>
      </c>
    </row>
    <row r="4" spans="1:14" x14ac:dyDescent="0.25">
      <c r="B4" t="s">
        <v>26</v>
      </c>
      <c r="C4" s="12">
        <v>13</v>
      </c>
      <c r="D4" t="s">
        <v>28</v>
      </c>
      <c r="E4">
        <v>12</v>
      </c>
    </row>
    <row r="5" spans="1:14" x14ac:dyDescent="0.25">
      <c r="C5" s="12">
        <v>16</v>
      </c>
      <c r="D5" t="s">
        <v>29</v>
      </c>
      <c r="E5">
        <f>AVERAGE(C2:C13)</f>
        <v>14.333333333333334</v>
      </c>
    </row>
    <row r="6" spans="1:14" x14ac:dyDescent="0.25">
      <c r="B6" t="s">
        <v>27</v>
      </c>
      <c r="C6" s="12">
        <v>12</v>
      </c>
      <c r="D6" t="s">
        <v>30</v>
      </c>
      <c r="E6">
        <f>_xlfn.STDEV.S(C2:C13)</f>
        <v>1.3706888336846836</v>
      </c>
    </row>
    <row r="7" spans="1:14" x14ac:dyDescent="0.25">
      <c r="C7" s="12">
        <v>17</v>
      </c>
    </row>
    <row r="8" spans="1:14" x14ac:dyDescent="0.25">
      <c r="B8" t="s">
        <v>39</v>
      </c>
      <c r="C8" s="12">
        <v>15</v>
      </c>
      <c r="D8" t="s">
        <v>31</v>
      </c>
      <c r="E8">
        <v>15</v>
      </c>
    </row>
    <row r="9" spans="1:14" x14ac:dyDescent="0.25">
      <c r="C9" s="12">
        <v>15</v>
      </c>
      <c r="D9" t="s">
        <v>32</v>
      </c>
      <c r="E9">
        <f>(E5-E8)/(E6/SQRT(12))</f>
        <v>-1.6848470783484626</v>
      </c>
      <c r="F9" t="s">
        <v>33</v>
      </c>
    </row>
    <row r="10" spans="1:14" x14ac:dyDescent="0.25">
      <c r="B10" t="s">
        <v>38</v>
      </c>
      <c r="C10" s="12">
        <v>13</v>
      </c>
    </row>
    <row r="11" spans="1:14" x14ac:dyDescent="0.25">
      <c r="B11" t="s">
        <v>40</v>
      </c>
      <c r="C11" s="12">
        <v>15</v>
      </c>
      <c r="D11" t="s">
        <v>34</v>
      </c>
      <c r="E11">
        <v>11</v>
      </c>
      <c r="F11" t="s">
        <v>36</v>
      </c>
      <c r="G11" t="s">
        <v>37</v>
      </c>
    </row>
    <row r="12" spans="1:14" x14ac:dyDescent="0.25">
      <c r="C12" s="12">
        <v>14</v>
      </c>
      <c r="D12" t="s">
        <v>35</v>
      </c>
      <c r="E12">
        <f>_xlfn.T.DIST.2T(ABS(E9),11)</f>
        <v>0.12014460742498106</v>
      </c>
    </row>
    <row r="13" spans="1:14" x14ac:dyDescent="0.25">
      <c r="C13" s="12">
        <v>14</v>
      </c>
    </row>
    <row r="15" spans="1:14" x14ac:dyDescent="0.25">
      <c r="A15" s="15">
        <v>2</v>
      </c>
      <c r="B15" s="1" t="s">
        <v>2</v>
      </c>
      <c r="C15" s="13" t="s">
        <v>0</v>
      </c>
      <c r="D15" s="13" t="s">
        <v>1</v>
      </c>
      <c r="I15" t="s">
        <v>47</v>
      </c>
      <c r="N15" t="s">
        <v>59</v>
      </c>
    </row>
    <row r="16" spans="1:14" ht="15.75" thickBot="1" x14ac:dyDescent="0.3">
      <c r="B16" t="s">
        <v>41</v>
      </c>
      <c r="C16" s="13">
        <v>26</v>
      </c>
      <c r="D16" s="13">
        <v>23</v>
      </c>
      <c r="F16" t="s">
        <v>44</v>
      </c>
    </row>
    <row r="17" spans="1:23" x14ac:dyDescent="0.25">
      <c r="B17" t="s">
        <v>42</v>
      </c>
      <c r="C17" s="13">
        <v>25</v>
      </c>
      <c r="D17" s="13">
        <v>30</v>
      </c>
      <c r="F17" t="s">
        <v>45</v>
      </c>
      <c r="I17" s="4"/>
      <c r="J17" s="4" t="s">
        <v>48</v>
      </c>
      <c r="K17" s="4" t="s">
        <v>49</v>
      </c>
      <c r="N17" s="4"/>
      <c r="O17" s="4" t="s">
        <v>48</v>
      </c>
      <c r="P17" s="4" t="s">
        <v>49</v>
      </c>
    </row>
    <row r="18" spans="1:23" x14ac:dyDescent="0.25">
      <c r="C18" s="13">
        <v>18</v>
      </c>
      <c r="D18" s="13">
        <v>18</v>
      </c>
      <c r="F18" t="s">
        <v>46</v>
      </c>
      <c r="I18" s="2" t="s">
        <v>50</v>
      </c>
      <c r="J18" s="2">
        <v>33</v>
      </c>
      <c r="K18" s="2">
        <v>24.8</v>
      </c>
      <c r="N18" s="2" t="s">
        <v>50</v>
      </c>
      <c r="O18" s="2">
        <v>33</v>
      </c>
      <c r="P18" s="2">
        <v>24.8</v>
      </c>
    </row>
    <row r="19" spans="1:23" x14ac:dyDescent="0.25">
      <c r="B19" t="s">
        <v>43</v>
      </c>
      <c r="C19" s="13">
        <v>34</v>
      </c>
      <c r="D19" s="13">
        <v>25</v>
      </c>
      <c r="F19" t="s">
        <v>56</v>
      </c>
      <c r="I19" s="2" t="s">
        <v>51</v>
      </c>
      <c r="J19" s="2">
        <v>160</v>
      </c>
      <c r="K19" s="2">
        <v>21.700000000000045</v>
      </c>
      <c r="N19" s="2" t="s">
        <v>51</v>
      </c>
      <c r="O19" s="2">
        <v>160</v>
      </c>
      <c r="P19" s="2">
        <v>21.700000000000045</v>
      </c>
    </row>
    <row r="20" spans="1:23" x14ac:dyDescent="0.25">
      <c r="B20" t="s">
        <v>58</v>
      </c>
      <c r="C20" s="13">
        <v>43</v>
      </c>
      <c r="D20" s="13">
        <v>28</v>
      </c>
      <c r="F20" t="s">
        <v>57</v>
      </c>
      <c r="I20" s="2" t="s">
        <v>52</v>
      </c>
      <c r="J20" s="2">
        <v>6</v>
      </c>
      <c r="K20" s="2">
        <v>5</v>
      </c>
      <c r="N20" s="2" t="s">
        <v>52</v>
      </c>
      <c r="O20" s="2">
        <v>6</v>
      </c>
      <c r="P20" s="2">
        <v>5</v>
      </c>
    </row>
    <row r="21" spans="1:23" x14ac:dyDescent="0.25">
      <c r="B21" t="s">
        <v>66</v>
      </c>
      <c r="C21" s="13">
        <v>52</v>
      </c>
      <c r="D21" s="13"/>
      <c r="I21" s="2" t="s">
        <v>34</v>
      </c>
      <c r="J21" s="2">
        <v>5</v>
      </c>
      <c r="K21" s="2">
        <v>4</v>
      </c>
      <c r="N21" s="2" t="s">
        <v>60</v>
      </c>
      <c r="O21" s="2">
        <v>0</v>
      </c>
      <c r="P21" s="2"/>
    </row>
    <row r="22" spans="1:23" x14ac:dyDescent="0.25">
      <c r="B22" t="s">
        <v>67</v>
      </c>
      <c r="I22" s="2" t="s">
        <v>53</v>
      </c>
      <c r="J22" s="2">
        <v>7.3732718894009066</v>
      </c>
      <c r="K22" s="2"/>
      <c r="N22" s="2" t="s">
        <v>34</v>
      </c>
      <c r="O22" s="2">
        <v>7</v>
      </c>
      <c r="P22" s="2"/>
    </row>
    <row r="23" spans="1:23" ht="28.5" customHeight="1" x14ac:dyDescent="0.25">
      <c r="A23" s="15">
        <v>3</v>
      </c>
      <c r="B23" s="1" t="s">
        <v>101</v>
      </c>
      <c r="C23" s="11" t="s">
        <v>3</v>
      </c>
      <c r="D23" s="11" t="s">
        <v>4</v>
      </c>
      <c r="E23" s="11" t="s">
        <v>5</v>
      </c>
      <c r="I23" s="2" t="s">
        <v>54</v>
      </c>
      <c r="J23" s="2">
        <v>3.7888376133341582E-2</v>
      </c>
      <c r="K23" s="2"/>
      <c r="N23" s="2" t="s">
        <v>61</v>
      </c>
      <c r="O23" s="2">
        <v>1.4726051404930285</v>
      </c>
      <c r="P23" s="2"/>
    </row>
    <row r="24" spans="1:23" ht="15.75" thickBot="1" x14ac:dyDescent="0.3">
      <c r="B24" t="s">
        <v>102</v>
      </c>
      <c r="C24" s="10">
        <v>42</v>
      </c>
      <c r="D24" s="10">
        <v>69</v>
      </c>
      <c r="E24" s="10">
        <v>35</v>
      </c>
      <c r="I24" s="3" t="s">
        <v>55</v>
      </c>
      <c r="J24" s="3">
        <v>6.2560565021608845</v>
      </c>
      <c r="K24" s="3"/>
      <c r="N24" s="2" t="s">
        <v>62</v>
      </c>
      <c r="O24" s="2">
        <v>9.217020234847606E-2</v>
      </c>
      <c r="P24" s="2"/>
    </row>
    <row r="25" spans="1:23" ht="15.75" thickBot="1" x14ac:dyDescent="0.3">
      <c r="B25" t="s">
        <v>103</v>
      </c>
      <c r="C25" s="10">
        <v>53</v>
      </c>
      <c r="D25" s="10">
        <v>54</v>
      </c>
      <c r="E25" s="10">
        <v>40</v>
      </c>
      <c r="N25" s="2" t="s">
        <v>63</v>
      </c>
      <c r="O25" s="2">
        <v>1.8945786050900073</v>
      </c>
      <c r="P25" s="2"/>
      <c r="S25" t="s">
        <v>69</v>
      </c>
    </row>
    <row r="26" spans="1:23" x14ac:dyDescent="0.25">
      <c r="C26" s="10">
        <v>49</v>
      </c>
      <c r="D26" s="10">
        <v>58</v>
      </c>
      <c r="E26" s="10">
        <v>53</v>
      </c>
      <c r="N26" s="2" t="s">
        <v>64</v>
      </c>
      <c r="O26" s="2">
        <v>0.18434040469695212</v>
      </c>
      <c r="P26" s="2"/>
      <c r="Q26" s="4"/>
      <c r="R26" s="4"/>
    </row>
    <row r="27" spans="1:23" ht="15.75" thickBot="1" x14ac:dyDescent="0.3">
      <c r="B27" t="s">
        <v>68</v>
      </c>
      <c r="C27" s="10">
        <v>53</v>
      </c>
      <c r="D27" s="10">
        <v>64</v>
      </c>
      <c r="E27" s="10">
        <v>42</v>
      </c>
      <c r="N27" s="3" t="s">
        <v>65</v>
      </c>
      <c r="O27" s="3">
        <v>2.3646242515927849</v>
      </c>
      <c r="P27" s="3"/>
      <c r="Q27" s="2"/>
      <c r="R27" s="2"/>
      <c r="S27" t="s">
        <v>70</v>
      </c>
    </row>
    <row r="28" spans="1:23" x14ac:dyDescent="0.25">
      <c r="C28" s="10">
        <v>43</v>
      </c>
      <c r="D28" s="10">
        <v>64</v>
      </c>
      <c r="E28" s="10">
        <v>50</v>
      </c>
      <c r="N28" s="2"/>
      <c r="O28" s="2"/>
      <c r="P28" s="2"/>
      <c r="Q28" s="2"/>
      <c r="R28" s="2"/>
      <c r="S28" s="4" t="s">
        <v>71</v>
      </c>
      <c r="T28" s="4" t="s">
        <v>72</v>
      </c>
      <c r="U28" s="4" t="s">
        <v>73</v>
      </c>
      <c r="V28" s="4" t="s">
        <v>74</v>
      </c>
      <c r="W28" s="4" t="s">
        <v>51</v>
      </c>
    </row>
    <row r="29" spans="1:23" ht="15.75" thickBot="1" x14ac:dyDescent="0.3">
      <c r="B29" t="s">
        <v>87</v>
      </c>
      <c r="C29" s="10">
        <v>44</v>
      </c>
      <c r="D29" s="10">
        <v>55</v>
      </c>
      <c r="E29" s="10">
        <v>39</v>
      </c>
      <c r="N29" s="3"/>
      <c r="O29" s="3"/>
      <c r="P29" s="3"/>
      <c r="Q29" s="3"/>
      <c r="R29" s="3"/>
      <c r="S29" s="2" t="s">
        <v>75</v>
      </c>
      <c r="T29" s="2">
        <v>9</v>
      </c>
      <c r="U29" s="2">
        <v>435</v>
      </c>
      <c r="V29" s="2">
        <v>48.333333333333336</v>
      </c>
      <c r="W29" s="2">
        <v>23.5</v>
      </c>
    </row>
    <row r="30" spans="1:23" x14ac:dyDescent="0.25">
      <c r="B30" t="s">
        <v>88</v>
      </c>
      <c r="C30" s="10">
        <v>45</v>
      </c>
      <c r="D30" s="10">
        <v>56</v>
      </c>
      <c r="E30" s="10">
        <v>55</v>
      </c>
      <c r="S30" s="2" t="s">
        <v>76</v>
      </c>
      <c r="T30" s="2">
        <v>7</v>
      </c>
      <c r="U30" s="2">
        <v>420</v>
      </c>
      <c r="V30" s="2">
        <v>60</v>
      </c>
      <c r="W30" s="2">
        <v>32.333333333333336</v>
      </c>
    </row>
    <row r="31" spans="1:23" ht="15.75" thickBot="1" x14ac:dyDescent="0.3">
      <c r="B31" t="s">
        <v>89</v>
      </c>
      <c r="C31" s="10">
        <v>52</v>
      </c>
      <c r="D31" s="10"/>
      <c r="E31" s="10">
        <v>39</v>
      </c>
      <c r="S31" s="3" t="s">
        <v>77</v>
      </c>
      <c r="T31" s="3">
        <v>9</v>
      </c>
      <c r="U31" s="3">
        <v>393</v>
      </c>
      <c r="V31" s="3">
        <v>43.666666666666664</v>
      </c>
      <c r="W31" s="3">
        <v>50.5</v>
      </c>
    </row>
    <row r="32" spans="1:23" ht="15.75" thickBot="1" x14ac:dyDescent="0.3">
      <c r="B32" t="s">
        <v>111</v>
      </c>
      <c r="C32" s="10">
        <v>54</v>
      </c>
      <c r="D32" s="10"/>
      <c r="E32" s="10">
        <v>40</v>
      </c>
    </row>
    <row r="33" spans="1:28" x14ac:dyDescent="0.25">
      <c r="N33" s="4"/>
      <c r="O33" s="4"/>
      <c r="P33" s="4"/>
      <c r="Q33" s="4"/>
      <c r="R33" s="4"/>
    </row>
    <row r="34" spans="1:28" x14ac:dyDescent="0.25">
      <c r="N34" s="16"/>
      <c r="O34" s="16"/>
      <c r="P34" s="16"/>
      <c r="Q34" s="16"/>
      <c r="R34" s="16"/>
    </row>
    <row r="35" spans="1:28" ht="15.75" thickBot="1" x14ac:dyDescent="0.3">
      <c r="N35" s="2"/>
      <c r="O35" s="2"/>
      <c r="P35" s="2"/>
      <c r="Q35" s="2"/>
      <c r="R35" s="2"/>
      <c r="S35" t="s">
        <v>78</v>
      </c>
    </row>
    <row r="36" spans="1:28" ht="138.75" customHeight="1" thickBot="1" x14ac:dyDescent="0.3">
      <c r="A36" s="15">
        <v>4</v>
      </c>
      <c r="B36" s="1" t="s">
        <v>22</v>
      </c>
      <c r="C36" s="6"/>
      <c r="D36" s="7" t="s">
        <v>6</v>
      </c>
      <c r="E36" s="7" t="s">
        <v>7</v>
      </c>
      <c r="F36" s="7" t="s">
        <v>8</v>
      </c>
      <c r="N36" s="2"/>
      <c r="O36" s="2"/>
      <c r="P36" s="2"/>
      <c r="Q36" s="2"/>
      <c r="R36" s="2"/>
      <c r="S36" s="4" t="s">
        <v>79</v>
      </c>
      <c r="T36" s="4" t="s">
        <v>80</v>
      </c>
      <c r="U36" s="4" t="s">
        <v>34</v>
      </c>
      <c r="V36" s="4" t="s">
        <v>81</v>
      </c>
      <c r="W36" s="4" t="s">
        <v>53</v>
      </c>
      <c r="X36" s="4" t="s">
        <v>82</v>
      </c>
      <c r="Y36" s="4" t="s">
        <v>83</v>
      </c>
    </row>
    <row r="37" spans="1:28" ht="25.5" customHeight="1" thickBot="1" x14ac:dyDescent="0.3">
      <c r="B37" s="5"/>
      <c r="C37" s="8" t="s">
        <v>9</v>
      </c>
      <c r="D37" s="9">
        <v>4.0999999999999996</v>
      </c>
      <c r="E37" s="9">
        <v>5.6</v>
      </c>
      <c r="F37" s="9">
        <v>4.4000000000000004</v>
      </c>
      <c r="N37" s="2"/>
      <c r="O37" s="2"/>
      <c r="P37" s="2"/>
      <c r="Q37" s="2"/>
      <c r="R37" s="2"/>
      <c r="S37" s="2" t="s">
        <v>84</v>
      </c>
      <c r="T37" s="2">
        <v>1085.8400000000001</v>
      </c>
      <c r="U37" s="2">
        <v>2</v>
      </c>
      <c r="V37" s="2">
        <v>542.92000000000007</v>
      </c>
      <c r="W37" s="2">
        <v>15.196234096692114</v>
      </c>
      <c r="X37" s="2">
        <v>7.1563578071762569E-5</v>
      </c>
      <c r="Y37" s="2">
        <v>3.4433567793667246</v>
      </c>
    </row>
    <row r="38" spans="1:28" ht="16.5" thickBot="1" x14ac:dyDescent="0.3">
      <c r="C38" s="8"/>
      <c r="D38" s="9">
        <v>4.5999999999999996</v>
      </c>
      <c r="E38" s="9">
        <v>5.2</v>
      </c>
      <c r="F38" s="9">
        <v>4.9000000000000004</v>
      </c>
      <c r="N38" s="3"/>
      <c r="O38" s="3"/>
      <c r="P38" s="3"/>
      <c r="Q38" s="3"/>
      <c r="R38" s="3"/>
      <c r="S38" s="2" t="s">
        <v>85</v>
      </c>
      <c r="T38" s="2">
        <v>786</v>
      </c>
      <c r="U38" s="2">
        <v>22</v>
      </c>
      <c r="V38" s="2">
        <v>35.727272727272727</v>
      </c>
      <c r="W38" s="2"/>
      <c r="X38" s="2"/>
      <c r="Y38" s="2"/>
    </row>
    <row r="39" spans="1:28" ht="16.5" thickBot="1" x14ac:dyDescent="0.3">
      <c r="C39" s="8"/>
      <c r="D39" s="9">
        <v>3.8</v>
      </c>
      <c r="E39" s="9">
        <v>4.9000000000000004</v>
      </c>
      <c r="F39" s="9">
        <v>3.9</v>
      </c>
      <c r="S39" s="2"/>
      <c r="T39" s="2"/>
      <c r="U39" s="2"/>
      <c r="V39" s="2"/>
      <c r="W39" s="2"/>
      <c r="X39" s="2"/>
      <c r="Y39" s="2"/>
    </row>
    <row r="40" spans="1:28" ht="16.5" thickBot="1" x14ac:dyDescent="0.3">
      <c r="B40" t="s">
        <v>90</v>
      </c>
      <c r="C40" s="8"/>
      <c r="D40" s="9">
        <v>4.5</v>
      </c>
      <c r="E40" s="9">
        <v>4.7</v>
      </c>
      <c r="F40" s="9">
        <v>4.0999999999999996</v>
      </c>
      <c r="S40" s="3" t="s">
        <v>86</v>
      </c>
      <c r="T40" s="3">
        <v>1871.8400000000001</v>
      </c>
      <c r="U40" s="3">
        <v>24</v>
      </c>
      <c r="V40" s="3"/>
      <c r="W40" s="3"/>
      <c r="X40" s="3"/>
      <c r="Y40" s="3"/>
    </row>
    <row r="41" spans="1:28" ht="16.5" thickBot="1" x14ac:dyDescent="0.3">
      <c r="C41" s="8" t="s">
        <v>10</v>
      </c>
      <c r="D41" s="9">
        <v>3.8</v>
      </c>
      <c r="E41" s="9">
        <v>5.2</v>
      </c>
      <c r="F41" s="9">
        <v>4.0999999999999996</v>
      </c>
    </row>
    <row r="42" spans="1:28" ht="16.5" thickBot="1" x14ac:dyDescent="0.3">
      <c r="B42" t="s">
        <v>96</v>
      </c>
      <c r="C42" s="8"/>
      <c r="D42" s="9">
        <v>3.3</v>
      </c>
      <c r="E42" s="9">
        <v>4.0999999999999996</v>
      </c>
      <c r="F42" s="9">
        <v>4.4000000000000004</v>
      </c>
    </row>
    <row r="43" spans="1:28" ht="16.5" thickBot="1" x14ac:dyDescent="0.3">
      <c r="B43" t="s">
        <v>97</v>
      </c>
      <c r="C43" s="8"/>
      <c r="D43" s="9">
        <v>4.2</v>
      </c>
      <c r="E43" s="9">
        <v>3.9</v>
      </c>
      <c r="F43" s="9">
        <v>3.9</v>
      </c>
      <c r="X43" t="s">
        <v>91</v>
      </c>
    </row>
    <row r="44" spans="1:28" ht="16.5" thickBot="1" x14ac:dyDescent="0.3">
      <c r="C44" s="8"/>
      <c r="D44" s="9">
        <v>4.0999999999999996</v>
      </c>
      <c r="E44" s="9">
        <v>4.3</v>
      </c>
      <c r="F44" s="9">
        <v>4.5999999999999996</v>
      </c>
    </row>
    <row r="45" spans="1:28" ht="15.75" thickBot="1" x14ac:dyDescent="0.3">
      <c r="X45" t="s">
        <v>70</v>
      </c>
      <c r="Y45" t="s">
        <v>6</v>
      </c>
      <c r="Z45" t="s">
        <v>7</v>
      </c>
      <c r="AA45" t="s">
        <v>8</v>
      </c>
      <c r="AB45" t="s">
        <v>86</v>
      </c>
    </row>
    <row r="46" spans="1:28" ht="45.75" thickBot="1" x14ac:dyDescent="0.3">
      <c r="A46" s="15">
        <v>5</v>
      </c>
      <c r="B46" s="1" t="s">
        <v>19</v>
      </c>
      <c r="C46" s="6"/>
      <c r="D46" s="7" t="s">
        <v>11</v>
      </c>
      <c r="E46" s="7" t="s">
        <v>12</v>
      </c>
      <c r="F46" s="7" t="s">
        <v>13</v>
      </c>
      <c r="G46" s="7" t="s">
        <v>14</v>
      </c>
      <c r="H46" s="7" t="s">
        <v>15</v>
      </c>
      <c r="X46" s="17" t="s">
        <v>9</v>
      </c>
      <c r="Y46" s="17"/>
      <c r="Z46" s="17"/>
      <c r="AA46" s="17"/>
      <c r="AB46" s="17"/>
    </row>
    <row r="47" spans="1:28" ht="75.75" customHeight="1" thickBot="1" x14ac:dyDescent="0.3">
      <c r="B47" s="1" t="s">
        <v>18</v>
      </c>
      <c r="C47" s="8" t="s">
        <v>16</v>
      </c>
      <c r="D47" s="9">
        <v>30</v>
      </c>
      <c r="E47" s="9">
        <v>43</v>
      </c>
      <c r="F47" s="9">
        <v>46</v>
      </c>
      <c r="G47" s="9">
        <v>46</v>
      </c>
      <c r="H47" s="9">
        <v>62</v>
      </c>
      <c r="I47">
        <f>SUM(D47:H47)</f>
        <v>227</v>
      </c>
      <c r="X47" s="2" t="s">
        <v>72</v>
      </c>
      <c r="Y47" s="2">
        <v>4</v>
      </c>
      <c r="Z47" s="2">
        <v>4</v>
      </c>
      <c r="AA47" s="2">
        <v>4</v>
      </c>
      <c r="AB47" s="2">
        <v>12</v>
      </c>
    </row>
    <row r="48" spans="1:28" ht="32.25" thickBot="1" x14ac:dyDescent="0.3">
      <c r="B48" t="s">
        <v>104</v>
      </c>
      <c r="C48" s="8" t="s">
        <v>17</v>
      </c>
      <c r="D48" s="9">
        <v>45</v>
      </c>
      <c r="E48" s="9">
        <v>32</v>
      </c>
      <c r="F48" s="9">
        <v>29</v>
      </c>
      <c r="G48" s="9">
        <v>29</v>
      </c>
      <c r="H48" s="9">
        <v>13</v>
      </c>
      <c r="I48">
        <f>SUM(D48:H48)</f>
        <v>148</v>
      </c>
      <c r="X48" s="2" t="s">
        <v>73</v>
      </c>
      <c r="Y48" s="2">
        <v>17</v>
      </c>
      <c r="Z48" s="2">
        <v>20.400000000000002</v>
      </c>
      <c r="AA48" s="2">
        <v>17.3</v>
      </c>
      <c r="AB48" s="2">
        <v>54.699999999999996</v>
      </c>
    </row>
    <row r="49" spans="1:28" ht="15.75" x14ac:dyDescent="0.25">
      <c r="B49" t="s">
        <v>105</v>
      </c>
      <c r="C49" t="s">
        <v>86</v>
      </c>
      <c r="D49">
        <f>SUM(D47:D48)</f>
        <v>75</v>
      </c>
      <c r="E49" s="19">
        <v>75</v>
      </c>
      <c r="F49" s="19">
        <v>75</v>
      </c>
      <c r="G49">
        <v>75</v>
      </c>
      <c r="H49">
        <v>75</v>
      </c>
      <c r="I49">
        <f>SUM(I47:I48)</f>
        <v>375</v>
      </c>
      <c r="X49" s="2" t="s">
        <v>74</v>
      </c>
      <c r="Y49" s="2">
        <v>4.25</v>
      </c>
      <c r="Z49" s="2">
        <v>5.1000000000000005</v>
      </c>
      <c r="AA49" s="2">
        <v>4.3250000000000002</v>
      </c>
      <c r="AB49" s="2">
        <v>4.5583333333333327</v>
      </c>
    </row>
    <row r="50" spans="1:28" x14ac:dyDescent="0.25">
      <c r="C50" t="s">
        <v>98</v>
      </c>
      <c r="X50" s="2" t="s">
        <v>51</v>
      </c>
      <c r="Y50" s="2">
        <v>0.13666666666666669</v>
      </c>
      <c r="Z50" s="2">
        <v>0.15333333333333313</v>
      </c>
      <c r="AA50" s="2">
        <v>0.18916666666666693</v>
      </c>
      <c r="AB50" s="2">
        <v>0.29174242424242763</v>
      </c>
    </row>
    <row r="51" spans="1:28" ht="15.75" x14ac:dyDescent="0.25">
      <c r="B51">
        <f>_xlfn.CHISQ.TEST(D47:H48,D51:H52)</f>
        <v>7.9031828942877515E-6</v>
      </c>
      <c r="D51">
        <f>D49*I47/I49</f>
        <v>45.4</v>
      </c>
      <c r="E51" s="19">
        <v>45.4</v>
      </c>
      <c r="F51" s="19">
        <v>45.4</v>
      </c>
      <c r="G51" s="19">
        <v>45.4</v>
      </c>
      <c r="H51" s="19">
        <v>45.4</v>
      </c>
      <c r="X51" s="2"/>
      <c r="Y51" s="2"/>
      <c r="Z51" s="2"/>
      <c r="AA51" s="2"/>
      <c r="AB51" s="2"/>
    </row>
    <row r="52" spans="1:28" ht="16.5" thickBot="1" x14ac:dyDescent="0.3">
      <c r="B52" t="s">
        <v>99</v>
      </c>
      <c r="D52">
        <f>D49*I48/I49</f>
        <v>29.6</v>
      </c>
      <c r="E52" s="19">
        <v>29.6</v>
      </c>
      <c r="F52" s="19">
        <v>29.6</v>
      </c>
      <c r="G52" s="19">
        <v>29.6</v>
      </c>
      <c r="H52" s="19">
        <v>29.6</v>
      </c>
      <c r="X52" s="17" t="s">
        <v>10</v>
      </c>
      <c r="Y52" s="17"/>
      <c r="Z52" s="17"/>
      <c r="AA52" s="17"/>
      <c r="AB52" s="17"/>
    </row>
    <row r="53" spans="1:28" x14ac:dyDescent="0.25">
      <c r="B53" t="s">
        <v>100</v>
      </c>
      <c r="X53" s="2" t="s">
        <v>72</v>
      </c>
      <c r="Y53" s="2">
        <v>4</v>
      </c>
      <c r="Z53" s="2">
        <v>4</v>
      </c>
      <c r="AA53" s="2">
        <v>4</v>
      </c>
      <c r="AB53" s="2">
        <v>12</v>
      </c>
    </row>
    <row r="54" spans="1:28" x14ac:dyDescent="0.25">
      <c r="X54" s="2"/>
      <c r="Y54" s="2"/>
      <c r="Z54" s="2"/>
      <c r="AA54" s="2"/>
      <c r="AB54" s="2"/>
    </row>
    <row r="55" spans="1:28" ht="45" x14ac:dyDescent="0.25">
      <c r="A55" s="15">
        <v>6</v>
      </c>
      <c r="B55" s="1" t="s">
        <v>23</v>
      </c>
      <c r="C55" s="15" t="s">
        <v>24</v>
      </c>
      <c r="X55" s="2" t="s">
        <v>73</v>
      </c>
      <c r="Y55" s="2">
        <v>15.4</v>
      </c>
      <c r="Z55" s="2">
        <v>17.5</v>
      </c>
      <c r="AA55" s="2">
        <v>17</v>
      </c>
      <c r="AB55" s="2">
        <v>49.9</v>
      </c>
    </row>
    <row r="56" spans="1:28" x14ac:dyDescent="0.25">
      <c r="C56" s="12">
        <v>1800</v>
      </c>
      <c r="D56" t="s">
        <v>28</v>
      </c>
      <c r="E56">
        <v>10</v>
      </c>
      <c r="X56" s="2" t="s">
        <v>74</v>
      </c>
      <c r="Y56" s="2">
        <v>3.85</v>
      </c>
      <c r="Z56" s="2">
        <v>4.375</v>
      </c>
      <c r="AA56" s="2">
        <v>4.25</v>
      </c>
      <c r="AB56" s="2">
        <v>4.1583333333333332</v>
      </c>
    </row>
    <row r="57" spans="1:28" x14ac:dyDescent="0.25">
      <c r="B57" t="s">
        <v>106</v>
      </c>
      <c r="C57" s="12">
        <v>1200</v>
      </c>
      <c r="D57" t="s">
        <v>29</v>
      </c>
      <c r="E57">
        <f>AVERAGE(C56:C65)</f>
        <v>1440</v>
      </c>
      <c r="X57" s="2" t="s">
        <v>51</v>
      </c>
      <c r="Y57" s="2">
        <v>0.16333333333333336</v>
      </c>
      <c r="Z57" s="2">
        <v>0.32916666666666572</v>
      </c>
      <c r="AA57" s="2">
        <v>9.6666666666666679E-2</v>
      </c>
      <c r="AB57" s="2">
        <v>0.21537878787879353</v>
      </c>
    </row>
    <row r="58" spans="1:28" x14ac:dyDescent="0.25">
      <c r="B58" t="s">
        <v>107</v>
      </c>
      <c r="C58" s="12">
        <v>1300</v>
      </c>
      <c r="D58" t="s">
        <v>30</v>
      </c>
      <c r="E58">
        <f>_xlfn.STDEV.S(C56:C65)</f>
        <v>201.10804171997808</v>
      </c>
      <c r="X58" s="2"/>
      <c r="Y58" s="2"/>
      <c r="Z58" s="2"/>
      <c r="AA58" s="2"/>
      <c r="AB58" s="2"/>
    </row>
    <row r="59" spans="1:28" ht="15.75" thickBot="1" x14ac:dyDescent="0.3">
      <c r="C59" s="12">
        <v>1500</v>
      </c>
      <c r="X59" s="17" t="s">
        <v>86</v>
      </c>
      <c r="Y59" s="17"/>
      <c r="Z59" s="17"/>
      <c r="AA59" s="17"/>
    </row>
    <row r="60" spans="1:28" x14ac:dyDescent="0.25">
      <c r="B60" t="s">
        <v>108</v>
      </c>
      <c r="C60" s="12">
        <v>1700</v>
      </c>
      <c r="D60" t="s">
        <v>31</v>
      </c>
      <c r="E60">
        <v>1500</v>
      </c>
      <c r="X60" s="2" t="s">
        <v>72</v>
      </c>
      <c r="Y60" s="2">
        <v>8</v>
      </c>
      <c r="Z60" s="2">
        <v>8</v>
      </c>
      <c r="AA60" s="2">
        <v>8</v>
      </c>
    </row>
    <row r="61" spans="1:28" x14ac:dyDescent="0.25">
      <c r="B61" t="s">
        <v>109</v>
      </c>
      <c r="C61" s="12">
        <v>1500</v>
      </c>
      <c r="D61" t="s">
        <v>32</v>
      </c>
      <c r="E61">
        <f>(1440-1500)/(201.1/SQRT(10))</f>
        <v>-0.94349408060717443</v>
      </c>
      <c r="X61" s="2" t="s">
        <v>73</v>
      </c>
      <c r="Y61" s="2">
        <v>32.4</v>
      </c>
      <c r="Z61" s="2">
        <v>37.900000000000006</v>
      </c>
      <c r="AA61" s="2">
        <v>34.299999999999997</v>
      </c>
    </row>
    <row r="62" spans="1:28" x14ac:dyDescent="0.25">
      <c r="B62" t="s">
        <v>110</v>
      </c>
      <c r="C62" s="12">
        <v>1200</v>
      </c>
      <c r="X62" s="2" t="s">
        <v>74</v>
      </c>
      <c r="Y62" s="2">
        <v>4.05</v>
      </c>
      <c r="Z62" s="2">
        <v>4.7374999999999998</v>
      </c>
      <c r="AA62" s="2">
        <v>4.2874999999999996</v>
      </c>
    </row>
    <row r="63" spans="1:28" x14ac:dyDescent="0.25">
      <c r="C63" s="12">
        <v>1500</v>
      </c>
      <c r="D63" t="s">
        <v>34</v>
      </c>
      <c r="E63">
        <v>9</v>
      </c>
      <c r="X63" s="2" t="s">
        <v>51</v>
      </c>
      <c r="Y63" s="2">
        <v>0.17428571428571429</v>
      </c>
      <c r="Z63" s="2">
        <v>0.35696428571428995</v>
      </c>
      <c r="AA63" s="2">
        <v>0.12410714285714296</v>
      </c>
    </row>
    <row r="64" spans="1:28" x14ac:dyDescent="0.25">
      <c r="C64" s="12">
        <v>1400</v>
      </c>
      <c r="D64" t="s">
        <v>35</v>
      </c>
      <c r="E64">
        <f>_xlfn.T.DIST.2T(ABS(E61),9)</f>
        <v>0.37006485143724532</v>
      </c>
      <c r="X64" s="2"/>
      <c r="Y64" s="2"/>
      <c r="Z64" s="2"/>
      <c r="AA64" s="2"/>
    </row>
    <row r="65" spans="3:30" x14ac:dyDescent="0.25">
      <c r="C65" s="12">
        <v>1300</v>
      </c>
    </row>
    <row r="66" spans="3:30" ht="15.75" thickBot="1" x14ac:dyDescent="0.3">
      <c r="X66" t="s">
        <v>78</v>
      </c>
    </row>
    <row r="67" spans="3:30" x14ac:dyDescent="0.25">
      <c r="X67" s="4" t="s">
        <v>79</v>
      </c>
      <c r="Y67" s="4" t="s">
        <v>80</v>
      </c>
      <c r="Z67" s="4" t="s">
        <v>34</v>
      </c>
      <c r="AA67" s="4" t="s">
        <v>81</v>
      </c>
      <c r="AB67" s="4" t="s">
        <v>53</v>
      </c>
      <c r="AC67" s="4" t="s">
        <v>82</v>
      </c>
      <c r="AD67" s="4" t="s">
        <v>83</v>
      </c>
    </row>
    <row r="68" spans="3:30" x14ac:dyDescent="0.25">
      <c r="X68" s="2" t="s">
        <v>92</v>
      </c>
      <c r="Y68" s="2">
        <v>0.95999999999999819</v>
      </c>
      <c r="Z68" s="2">
        <v>1</v>
      </c>
      <c r="AA68" s="2">
        <v>0.95999999999999819</v>
      </c>
      <c r="AB68" s="2">
        <v>5.3915756630265097</v>
      </c>
      <c r="AC68" s="18">
        <v>3.2162890948061601E-2</v>
      </c>
      <c r="AD68" s="2">
        <v>4.4138734191705664</v>
      </c>
    </row>
    <row r="69" spans="3:30" x14ac:dyDescent="0.25">
      <c r="X69" s="2" t="s">
        <v>93</v>
      </c>
      <c r="Y69" s="2">
        <v>1.9508333333333319</v>
      </c>
      <c r="Z69" s="2">
        <v>2</v>
      </c>
      <c r="AA69" s="2">
        <v>0.97541666666666593</v>
      </c>
      <c r="AB69" s="2">
        <v>5.4781591263650489</v>
      </c>
      <c r="AC69" s="18">
        <v>1.3859975894431897E-2</v>
      </c>
      <c r="AD69" s="2">
        <v>3.5545571456617879</v>
      </c>
    </row>
    <row r="70" spans="3:30" x14ac:dyDescent="0.25">
      <c r="X70" s="2" t="s">
        <v>94</v>
      </c>
      <c r="Y70" s="2">
        <v>0.4225000000000021</v>
      </c>
      <c r="Z70" s="2">
        <v>2</v>
      </c>
      <c r="AA70" s="2">
        <v>0.21125000000000105</v>
      </c>
      <c r="AB70" s="2">
        <v>1.1864274570982896</v>
      </c>
      <c r="AC70" s="18">
        <v>0.32808435012888654</v>
      </c>
      <c r="AD70" s="2">
        <v>3.5545571456617879</v>
      </c>
    </row>
    <row r="71" spans="3:30" x14ac:dyDescent="0.25">
      <c r="X71" s="2" t="s">
        <v>95</v>
      </c>
      <c r="Y71" s="2">
        <v>3.205000000000001</v>
      </c>
      <c r="Z71" s="2">
        <v>18</v>
      </c>
      <c r="AA71" s="2">
        <v>0.17805555555555561</v>
      </c>
      <c r="AB71" s="2"/>
      <c r="AC71" s="2"/>
      <c r="AD71" s="2"/>
    </row>
    <row r="72" spans="3:30" x14ac:dyDescent="0.25">
      <c r="X72" s="2"/>
      <c r="Y72" s="2"/>
      <c r="Z72" s="2"/>
      <c r="AA72" s="2"/>
      <c r="AB72" s="2"/>
      <c r="AC72" s="2"/>
      <c r="AD72" s="2"/>
    </row>
    <row r="73" spans="3:30" ht="15.75" thickBot="1" x14ac:dyDescent="0.3">
      <c r="X73" s="3" t="s">
        <v>86</v>
      </c>
      <c r="Y73" s="3">
        <v>6.5383333333333331</v>
      </c>
      <c r="Z73" s="3">
        <v>23</v>
      </c>
      <c r="AA73" s="3"/>
      <c r="AB73" s="3"/>
      <c r="AC73" s="3"/>
      <c r="AD7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Solutions-Hypothesis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2021-07-31T18:10:56Z</dcterms:modified>
</cp:coreProperties>
</file>